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jeffs\code\game-cheat-sheet\examples\ffix\"/>
    </mc:Choice>
  </mc:AlternateContent>
  <xr:revisionPtr revIDLastSave="0" documentId="13_ncr:9_{3231D005-F8D5-40F6-946C-8326A5910062}" xr6:coauthVersionLast="47" xr6:coauthVersionMax="47" xr10:uidLastSave="{00000000-0000-0000-0000-000000000000}"/>
  <bookViews>
    <workbookView xWindow="-90" yWindow="-90" windowWidth="19380" windowHeight="10260" firstSheet="3" activeTab="5" xr2:uid="{D4F2DCC6-AC50-4DB8-85C1-E64B30CA3713}"/>
  </bookViews>
  <sheets>
    <sheet name="singles" sheetId="1" r:id="rId1"/>
    <sheet name="Sheet2" sheetId="2" r:id="rId2"/>
    <sheet name="walkthrough" sheetId="3" r:id="rId3"/>
    <sheet name="tag lookup" sheetId="4" r:id="rId4"/>
    <sheet name="ffix" sheetId="5" r:id="rId5"/>
    <sheet name="equip data" sheetId="6" r:id="rId6"/>
    <sheet name="Table4" sheetId="8" r:id="rId7"/>
    <sheet name="shopping" sheetId="7" r:id="rId8"/>
  </sheets>
  <definedNames>
    <definedName name="ExternalData_1" localSheetId="5" hidden="1">'equip data'!$C$1:$D$5</definedName>
    <definedName name="ExternalData_1" localSheetId="7" hidden="1">shopping!$D$1:$D$36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48" i="3" l="1"/>
  <c r="R247" i="3"/>
  <c r="S247" i="3" s="1"/>
  <c r="C247" i="3"/>
  <c r="R246" i="3"/>
  <c r="S246" i="3" s="1"/>
  <c r="C246" i="3"/>
  <c r="S245" i="3"/>
  <c r="R245" i="3"/>
  <c r="D245" i="3"/>
  <c r="E245" i="3" s="1"/>
  <c r="F245" i="3" s="1"/>
  <c r="C245" i="3"/>
  <c r="R244" i="3"/>
  <c r="S244" i="3" s="1"/>
  <c r="C244" i="3"/>
  <c r="S243" i="3"/>
  <c r="R243" i="3"/>
  <c r="D243" i="3"/>
  <c r="E243" i="3" s="1"/>
  <c r="F243" i="3" s="1"/>
  <c r="C243" i="3"/>
  <c r="R242" i="3"/>
  <c r="S242" i="3" s="1"/>
  <c r="C242" i="3"/>
  <c r="R241" i="3"/>
  <c r="S241" i="3" s="1"/>
  <c r="C241" i="3"/>
  <c r="R240" i="3"/>
  <c r="S240" i="3" s="1"/>
  <c r="E240" i="3"/>
  <c r="F240" i="3" s="1"/>
  <c r="G240" i="3" s="1"/>
  <c r="C240" i="3"/>
  <c r="D240" i="3" s="1"/>
  <c r="S239" i="3"/>
  <c r="R239" i="3"/>
  <c r="D239" i="3"/>
  <c r="C239" i="3"/>
  <c r="E239" i="3" s="1"/>
  <c r="F239" i="3" s="1"/>
  <c r="S238" i="3"/>
  <c r="R238" i="3"/>
  <c r="C238" i="3"/>
  <c r="R237" i="3"/>
  <c r="S237" i="3" s="1"/>
  <c r="D237" i="3"/>
  <c r="C237" i="3"/>
  <c r="R236" i="3"/>
  <c r="S236" i="3" s="1"/>
  <c r="C236" i="3"/>
  <c r="S235" i="3"/>
  <c r="R235" i="3"/>
  <c r="C235" i="3"/>
  <c r="D235" i="3" s="1"/>
  <c r="R234" i="3"/>
  <c r="S234" i="3" s="1"/>
  <c r="C234" i="3"/>
  <c r="D234" i="3" s="1"/>
  <c r="E234" i="3" s="1"/>
  <c r="R233" i="3"/>
  <c r="S233" i="3" s="1"/>
  <c r="C233" i="3"/>
  <c r="D233" i="3" s="1"/>
  <c r="R232" i="3"/>
  <c r="S232" i="3" s="1"/>
  <c r="C232" i="3"/>
  <c r="R231" i="3"/>
  <c r="S231" i="3" s="1"/>
  <c r="D231" i="3"/>
  <c r="C231" i="3"/>
  <c r="E231" i="3" s="1"/>
  <c r="F231" i="3" s="1"/>
  <c r="S230" i="3"/>
  <c r="R230" i="3"/>
  <c r="D230" i="3"/>
  <c r="C230" i="3"/>
  <c r="R229" i="3"/>
  <c r="S229" i="3" s="1"/>
  <c r="C229" i="3"/>
  <c r="D229" i="3" s="1"/>
  <c r="R228" i="3"/>
  <c r="S228" i="3" s="1"/>
  <c r="C228" i="3"/>
  <c r="R227" i="3"/>
  <c r="S227" i="3" s="1"/>
  <c r="C227" i="3"/>
  <c r="D227" i="3" s="1"/>
  <c r="E227" i="3" s="1"/>
  <c r="F227" i="3" s="1"/>
  <c r="R226" i="3"/>
  <c r="S226" i="3" s="1"/>
  <c r="D226" i="3"/>
  <c r="C226" i="3"/>
  <c r="S225" i="3"/>
  <c r="R225" i="3"/>
  <c r="C225" i="3"/>
  <c r="R224" i="3"/>
  <c r="S224" i="3" s="1"/>
  <c r="E224" i="3"/>
  <c r="F224" i="3" s="1"/>
  <c r="G224" i="3" s="1"/>
  <c r="C224" i="3"/>
  <c r="D224" i="3" s="1"/>
  <c r="S223" i="3"/>
  <c r="R223" i="3"/>
  <c r="C223" i="3"/>
  <c r="D223" i="3" s="1"/>
  <c r="R222" i="3"/>
  <c r="S222" i="3" s="1"/>
  <c r="C222" i="3"/>
  <c r="R221" i="3"/>
  <c r="S221" i="3" s="1"/>
  <c r="C221" i="3"/>
  <c r="D221" i="3" s="1"/>
  <c r="R220" i="3"/>
  <c r="S220" i="3" s="1"/>
  <c r="C220" i="3"/>
  <c r="R219" i="3"/>
  <c r="S219" i="3" s="1"/>
  <c r="C219" i="3"/>
  <c r="D219" i="3" s="1"/>
  <c r="E219" i="3" s="1"/>
  <c r="F219" i="3" s="1"/>
  <c r="R218" i="3"/>
  <c r="S218" i="3" s="1"/>
  <c r="C218" i="3"/>
  <c r="D218" i="3" s="1"/>
  <c r="R217" i="3"/>
  <c r="S217" i="3" s="1"/>
  <c r="C217" i="3"/>
  <c r="R216" i="3"/>
  <c r="S216" i="3" s="1"/>
  <c r="C216" i="3"/>
  <c r="R215" i="3"/>
  <c r="S215" i="3" s="1"/>
  <c r="D215" i="3"/>
  <c r="C215" i="3"/>
  <c r="R214" i="3"/>
  <c r="S214" i="3" s="1"/>
  <c r="C214" i="3"/>
  <c r="R213" i="3"/>
  <c r="S213" i="3" s="1"/>
  <c r="C213" i="3"/>
  <c r="R212" i="3"/>
  <c r="S212" i="3" s="1"/>
  <c r="C212" i="3"/>
  <c r="S211" i="3"/>
  <c r="R211" i="3"/>
  <c r="D211" i="3"/>
  <c r="E211" i="3" s="1"/>
  <c r="F211" i="3" s="1"/>
  <c r="C211" i="3"/>
  <c r="R210" i="3"/>
  <c r="S210" i="3" s="1"/>
  <c r="C210" i="3"/>
  <c r="S209" i="3"/>
  <c r="R209" i="3"/>
  <c r="C209" i="3"/>
  <c r="R208" i="3"/>
  <c r="S208" i="3" s="1"/>
  <c r="C208" i="3"/>
  <c r="R207" i="3"/>
  <c r="S207" i="3" s="1"/>
  <c r="D207" i="3"/>
  <c r="C207" i="3"/>
  <c r="E207" i="3" s="1"/>
  <c r="F207" i="3" s="1"/>
  <c r="S206" i="3"/>
  <c r="R206" i="3"/>
  <c r="C206" i="3"/>
  <c r="R205" i="3"/>
  <c r="S205" i="3" s="1"/>
  <c r="C205" i="3"/>
  <c r="D205" i="3" s="1"/>
  <c r="R204" i="3"/>
  <c r="S204" i="3" s="1"/>
  <c r="C204" i="3"/>
  <c r="R203" i="3"/>
  <c r="S203" i="3" s="1"/>
  <c r="C203" i="3"/>
  <c r="D203" i="3" s="1"/>
  <c r="E203" i="3" s="1"/>
  <c r="F203" i="3" s="1"/>
  <c r="R202" i="3"/>
  <c r="S202" i="3" s="1"/>
  <c r="D202" i="3"/>
  <c r="E202" i="3" s="1"/>
  <c r="C202" i="3"/>
  <c r="R201" i="3"/>
  <c r="S201" i="3" s="1"/>
  <c r="C201" i="3"/>
  <c r="R200" i="3"/>
  <c r="S200" i="3" s="1"/>
  <c r="C200" i="3"/>
  <c r="D200" i="3" s="1"/>
  <c r="S199" i="3"/>
  <c r="R199" i="3"/>
  <c r="D199" i="3"/>
  <c r="E199" i="3" s="1"/>
  <c r="F199" i="3" s="1"/>
  <c r="C199" i="3"/>
  <c r="R198" i="3"/>
  <c r="S198" i="3" s="1"/>
  <c r="C198" i="3"/>
  <c r="R197" i="3"/>
  <c r="S197" i="3" s="1"/>
  <c r="C197" i="3"/>
  <c r="R196" i="3"/>
  <c r="S196" i="3" s="1"/>
  <c r="C196" i="3"/>
  <c r="D196" i="3" s="1"/>
  <c r="S195" i="3"/>
  <c r="R195" i="3"/>
  <c r="D195" i="3"/>
  <c r="E195" i="3" s="1"/>
  <c r="F195" i="3" s="1"/>
  <c r="C195" i="3"/>
  <c r="R194" i="3"/>
  <c r="S194" i="3" s="1"/>
  <c r="C194" i="3"/>
  <c r="S193" i="3"/>
  <c r="R193" i="3"/>
  <c r="C193" i="3"/>
  <c r="R192" i="3"/>
  <c r="S192" i="3" s="1"/>
  <c r="E192" i="3"/>
  <c r="C192" i="3"/>
  <c r="D192" i="3" s="1"/>
  <c r="T191" i="3"/>
  <c r="R190" i="3"/>
  <c r="S190" i="3" s="1"/>
  <c r="E190" i="3"/>
  <c r="C190" i="3"/>
  <c r="D190" i="3" s="1"/>
  <c r="S189" i="3"/>
  <c r="R189" i="3"/>
  <c r="C189" i="3"/>
  <c r="D189" i="3" s="1"/>
  <c r="R188" i="3"/>
  <c r="S188" i="3" s="1"/>
  <c r="C188" i="3"/>
  <c r="R187" i="3"/>
  <c r="S187" i="3" s="1"/>
  <c r="C187" i="3"/>
  <c r="D187" i="3" s="1"/>
  <c r="R186" i="3"/>
  <c r="S186" i="3" s="1"/>
  <c r="C186" i="3"/>
  <c r="R185" i="3"/>
  <c r="S185" i="3" s="1"/>
  <c r="C185" i="3"/>
  <c r="D185" i="3" s="1"/>
  <c r="E185" i="3" s="1"/>
  <c r="F185" i="3" s="1"/>
  <c r="R184" i="3"/>
  <c r="S184" i="3" s="1"/>
  <c r="D184" i="3"/>
  <c r="E184" i="3" s="1"/>
  <c r="C184" i="3"/>
  <c r="R183" i="3"/>
  <c r="S183" i="3" s="1"/>
  <c r="C183" i="3"/>
  <c r="R182" i="3"/>
  <c r="S182" i="3" s="1"/>
  <c r="C182" i="3"/>
  <c r="D182" i="3" s="1"/>
  <c r="S181" i="3"/>
  <c r="R181" i="3"/>
  <c r="C181" i="3"/>
  <c r="D181" i="3" s="1"/>
  <c r="E181" i="3" s="1"/>
  <c r="F181" i="3" s="1"/>
  <c r="R180" i="3"/>
  <c r="S180" i="3" s="1"/>
  <c r="C180" i="3"/>
  <c r="D180" i="3" s="1"/>
  <c r="E180" i="3" s="1"/>
  <c r="F180" i="3" s="1"/>
  <c r="R179" i="3"/>
  <c r="S179" i="3" s="1"/>
  <c r="C179" i="3"/>
  <c r="R178" i="3"/>
  <c r="S178" i="3" s="1"/>
  <c r="C178" i="3"/>
  <c r="R177" i="3"/>
  <c r="S177" i="3" s="1"/>
  <c r="E177" i="3"/>
  <c r="F177" i="3" s="1"/>
  <c r="C177" i="3"/>
  <c r="D177" i="3" s="1"/>
  <c r="S176" i="3"/>
  <c r="R176" i="3"/>
  <c r="D176" i="3"/>
  <c r="E176" i="3" s="1"/>
  <c r="F176" i="3" s="1"/>
  <c r="C176" i="3"/>
  <c r="R175" i="3"/>
  <c r="S175" i="3" s="1"/>
  <c r="C175" i="3"/>
  <c r="R174" i="3"/>
  <c r="S174" i="3" s="1"/>
  <c r="C174" i="3"/>
  <c r="R173" i="3"/>
  <c r="S173" i="3" s="1"/>
  <c r="C173" i="3"/>
  <c r="R172" i="3"/>
  <c r="S172" i="3" s="1"/>
  <c r="C172" i="3"/>
  <c r="R171" i="3"/>
  <c r="S171" i="3" s="1"/>
  <c r="C171" i="3"/>
  <c r="R170" i="3"/>
  <c r="S170" i="3" s="1"/>
  <c r="C170" i="3"/>
  <c r="R169" i="3"/>
  <c r="S169" i="3" s="1"/>
  <c r="C169" i="3"/>
  <c r="D169" i="3" s="1"/>
  <c r="E169" i="3" s="1"/>
  <c r="F169" i="3" s="1"/>
  <c r="R168" i="3"/>
  <c r="S168" i="3" s="1"/>
  <c r="C168" i="3"/>
  <c r="D168" i="3" s="1"/>
  <c r="E168" i="3" s="1"/>
  <c r="F168" i="3" s="1"/>
  <c r="R167" i="3"/>
  <c r="S167" i="3" s="1"/>
  <c r="C167" i="3"/>
  <c r="R166" i="3"/>
  <c r="S166" i="3" s="1"/>
  <c r="C166" i="3"/>
  <c r="R165" i="3"/>
  <c r="S165" i="3" s="1"/>
  <c r="C165" i="3"/>
  <c r="D165" i="3" s="1"/>
  <c r="E165" i="3" s="1"/>
  <c r="F165" i="3" s="1"/>
  <c r="R164" i="3"/>
  <c r="S164" i="3" s="1"/>
  <c r="C164" i="3"/>
  <c r="D164" i="3" s="1"/>
  <c r="E164" i="3" s="1"/>
  <c r="F164" i="3" s="1"/>
  <c r="R163" i="3"/>
  <c r="S163" i="3" s="1"/>
  <c r="C163" i="3"/>
  <c r="R162" i="3"/>
  <c r="S162" i="3" s="1"/>
  <c r="C162" i="3"/>
  <c r="R161" i="3"/>
  <c r="S161" i="3" s="1"/>
  <c r="E161" i="3"/>
  <c r="F161" i="3" s="1"/>
  <c r="C161" i="3"/>
  <c r="D161" i="3" s="1"/>
  <c r="S160" i="3"/>
  <c r="R160" i="3"/>
  <c r="D160" i="3"/>
  <c r="E160" i="3" s="1"/>
  <c r="F160" i="3" s="1"/>
  <c r="C160" i="3"/>
  <c r="R159" i="3"/>
  <c r="S159" i="3" s="1"/>
  <c r="C159" i="3"/>
  <c r="R158" i="3"/>
  <c r="S158" i="3" s="1"/>
  <c r="C158" i="3"/>
  <c r="R157" i="3"/>
  <c r="S157" i="3" s="1"/>
  <c r="C157" i="3"/>
  <c r="D157" i="3" s="1"/>
  <c r="E157" i="3" s="1"/>
  <c r="F157" i="3" s="1"/>
  <c r="S156" i="3"/>
  <c r="R156" i="3"/>
  <c r="C156" i="3"/>
  <c r="D156" i="3" s="1"/>
  <c r="R155" i="3"/>
  <c r="S155" i="3" s="1"/>
  <c r="D155" i="3"/>
  <c r="C155" i="3"/>
  <c r="R154" i="3"/>
  <c r="S154" i="3" s="1"/>
  <c r="C154" i="3"/>
  <c r="R153" i="3"/>
  <c r="S153" i="3" s="1"/>
  <c r="C153" i="3"/>
  <c r="S152" i="3"/>
  <c r="R152" i="3"/>
  <c r="D152" i="3"/>
  <c r="E152" i="3" s="1"/>
  <c r="F152" i="3" s="1"/>
  <c r="C152" i="3"/>
  <c r="R151" i="3"/>
  <c r="S151" i="3" s="1"/>
  <c r="C151" i="3"/>
  <c r="R150" i="3"/>
  <c r="S150" i="3" s="1"/>
  <c r="C150" i="3"/>
  <c r="S149" i="3"/>
  <c r="R149" i="3"/>
  <c r="C149" i="3"/>
  <c r="D149" i="3" s="1"/>
  <c r="R148" i="3"/>
  <c r="S148" i="3" s="1"/>
  <c r="C148" i="3"/>
  <c r="D148" i="3" s="1"/>
  <c r="E148" i="3" s="1"/>
  <c r="T147" i="3"/>
  <c r="S146" i="3"/>
  <c r="R146" i="3"/>
  <c r="D146" i="3"/>
  <c r="E146" i="3" s="1"/>
  <c r="C146" i="3"/>
  <c r="R145" i="3"/>
  <c r="S145" i="3" s="1"/>
  <c r="C145" i="3"/>
  <c r="R144" i="3"/>
  <c r="S144" i="3" s="1"/>
  <c r="C144" i="3"/>
  <c r="S143" i="3"/>
  <c r="R143" i="3"/>
  <c r="C143" i="3"/>
  <c r="R142" i="3"/>
  <c r="S142" i="3" s="1"/>
  <c r="C142" i="3"/>
  <c r="D142" i="3" s="1"/>
  <c r="E142" i="3" s="1"/>
  <c r="R141" i="3"/>
  <c r="S141" i="3" s="1"/>
  <c r="C141" i="3"/>
  <c r="R140" i="3"/>
  <c r="S140" i="3" s="1"/>
  <c r="C140" i="3"/>
  <c r="R139" i="3"/>
  <c r="S139" i="3" s="1"/>
  <c r="D139" i="3"/>
  <c r="C139" i="3"/>
  <c r="E139" i="3" s="1"/>
  <c r="F139" i="3" s="1"/>
  <c r="S138" i="3"/>
  <c r="R138" i="3"/>
  <c r="D138" i="3"/>
  <c r="E138" i="3" s="1"/>
  <c r="C138" i="3"/>
  <c r="R137" i="3"/>
  <c r="S137" i="3" s="1"/>
  <c r="C137" i="3"/>
  <c r="R136" i="3"/>
  <c r="S136" i="3" s="1"/>
  <c r="C136" i="3"/>
  <c r="S135" i="3"/>
  <c r="R135" i="3"/>
  <c r="C135" i="3"/>
  <c r="D135" i="3" s="1"/>
  <c r="R134" i="3"/>
  <c r="S134" i="3" s="1"/>
  <c r="C134" i="3"/>
  <c r="D134" i="3" s="1"/>
  <c r="E134" i="3" s="1"/>
  <c r="R133" i="3"/>
  <c r="S133" i="3" s="1"/>
  <c r="C133" i="3"/>
  <c r="R132" i="3"/>
  <c r="S132" i="3" s="1"/>
  <c r="C132" i="3"/>
  <c r="R131" i="3"/>
  <c r="S131" i="3" s="1"/>
  <c r="D131" i="3"/>
  <c r="C131" i="3"/>
  <c r="E131" i="3" s="1"/>
  <c r="F131" i="3" s="1"/>
  <c r="S130" i="3"/>
  <c r="R130" i="3"/>
  <c r="D130" i="3"/>
  <c r="C130" i="3"/>
  <c r="R129" i="3"/>
  <c r="S129" i="3" s="1"/>
  <c r="C129" i="3"/>
  <c r="R128" i="3"/>
  <c r="S128" i="3" s="1"/>
  <c r="C128" i="3"/>
  <c r="S127" i="3"/>
  <c r="R127" i="3"/>
  <c r="C127" i="3"/>
  <c r="R126" i="3"/>
  <c r="S126" i="3" s="1"/>
  <c r="C126" i="3"/>
  <c r="D126" i="3" s="1"/>
  <c r="R125" i="3"/>
  <c r="S125" i="3" s="1"/>
  <c r="C125" i="3"/>
  <c r="R124" i="3"/>
  <c r="S124" i="3" s="1"/>
  <c r="C124" i="3"/>
  <c r="R123" i="3"/>
  <c r="S123" i="3" s="1"/>
  <c r="D123" i="3"/>
  <c r="C123" i="3"/>
  <c r="S122" i="3"/>
  <c r="R122" i="3"/>
  <c r="D122" i="3"/>
  <c r="C122" i="3"/>
  <c r="R121" i="3"/>
  <c r="S121" i="3" s="1"/>
  <c r="C121" i="3"/>
  <c r="R120" i="3"/>
  <c r="S120" i="3" s="1"/>
  <c r="C120" i="3"/>
  <c r="R119" i="3"/>
  <c r="S119" i="3" s="1"/>
  <c r="D119" i="3"/>
  <c r="E119" i="3" s="1"/>
  <c r="F119" i="3" s="1"/>
  <c r="C119" i="3"/>
  <c r="S118" i="3"/>
  <c r="R118" i="3"/>
  <c r="D118" i="3"/>
  <c r="C118" i="3"/>
  <c r="R117" i="3"/>
  <c r="S117" i="3" s="1"/>
  <c r="C117" i="3"/>
  <c r="R116" i="3"/>
  <c r="S116" i="3" s="1"/>
  <c r="C116" i="3"/>
  <c r="D116" i="3" s="1"/>
  <c r="E116" i="3" s="1"/>
  <c r="F116" i="3" s="1"/>
  <c r="S115" i="3"/>
  <c r="R115" i="3"/>
  <c r="C115" i="3"/>
  <c r="D115" i="3" s="1"/>
  <c r="R114" i="3"/>
  <c r="S114" i="3" s="1"/>
  <c r="C114" i="3"/>
  <c r="D114" i="3" s="1"/>
  <c r="R113" i="3"/>
  <c r="S113" i="3" s="1"/>
  <c r="C113" i="3"/>
  <c r="R112" i="3"/>
  <c r="S112" i="3" s="1"/>
  <c r="F112" i="3"/>
  <c r="C112" i="3"/>
  <c r="D112" i="3" s="1"/>
  <c r="E112" i="3" s="1"/>
  <c r="S111" i="3"/>
  <c r="R111" i="3"/>
  <c r="C111" i="3"/>
  <c r="R110" i="3"/>
  <c r="S110" i="3" s="1"/>
  <c r="C110" i="3"/>
  <c r="D110" i="3" s="1"/>
  <c r="R109" i="3"/>
  <c r="S109" i="3" s="1"/>
  <c r="C109" i="3"/>
  <c r="R108" i="3"/>
  <c r="S108" i="3" s="1"/>
  <c r="C108" i="3"/>
  <c r="D108" i="3" s="1"/>
  <c r="E108" i="3" s="1"/>
  <c r="F108" i="3" s="1"/>
  <c r="R107" i="3"/>
  <c r="S107" i="3" s="1"/>
  <c r="D107" i="3"/>
  <c r="C107" i="3"/>
  <c r="S106" i="3"/>
  <c r="R106" i="3"/>
  <c r="D106" i="3"/>
  <c r="C106" i="3"/>
  <c r="R105" i="3"/>
  <c r="S105" i="3" s="1"/>
  <c r="C105" i="3"/>
  <c r="R104" i="3"/>
  <c r="S104" i="3" s="1"/>
  <c r="C104" i="3"/>
  <c r="R103" i="3"/>
  <c r="S103" i="3" s="1"/>
  <c r="D103" i="3"/>
  <c r="E103" i="3" s="1"/>
  <c r="F103" i="3" s="1"/>
  <c r="C103" i="3"/>
  <c r="S102" i="3"/>
  <c r="R102" i="3"/>
  <c r="D102" i="3"/>
  <c r="C102" i="3"/>
  <c r="R101" i="3"/>
  <c r="S101" i="3" s="1"/>
  <c r="C101" i="3"/>
  <c r="R100" i="3"/>
  <c r="S100" i="3" s="1"/>
  <c r="C100" i="3"/>
  <c r="D100" i="3" s="1"/>
  <c r="E100" i="3" s="1"/>
  <c r="F100" i="3" s="1"/>
  <c r="S99" i="3"/>
  <c r="R99" i="3"/>
  <c r="C99" i="3"/>
  <c r="D99" i="3" s="1"/>
  <c r="R98" i="3"/>
  <c r="S98" i="3" s="1"/>
  <c r="C98" i="3"/>
  <c r="D98" i="3" s="1"/>
  <c r="R97" i="3"/>
  <c r="S97" i="3" s="1"/>
  <c r="C97" i="3"/>
  <c r="R96" i="3"/>
  <c r="S96" i="3" s="1"/>
  <c r="F96" i="3"/>
  <c r="C96" i="3"/>
  <c r="D96" i="3" s="1"/>
  <c r="E96" i="3" s="1"/>
  <c r="S95" i="3"/>
  <c r="R95" i="3"/>
  <c r="C95" i="3"/>
  <c r="R94" i="3"/>
  <c r="S94" i="3" s="1"/>
  <c r="C94" i="3"/>
  <c r="D94" i="3" s="1"/>
  <c r="R93" i="3"/>
  <c r="S93" i="3" s="1"/>
  <c r="C93" i="3"/>
  <c r="R92" i="3"/>
  <c r="S92" i="3" s="1"/>
  <c r="C92" i="3"/>
  <c r="D92" i="3" s="1"/>
  <c r="E92" i="3" s="1"/>
  <c r="F92" i="3" s="1"/>
  <c r="R91" i="3"/>
  <c r="S91" i="3" s="1"/>
  <c r="D91" i="3"/>
  <c r="E91" i="3" s="1"/>
  <c r="F91" i="3" s="1"/>
  <c r="C91" i="3"/>
  <c r="S90" i="3"/>
  <c r="R90" i="3"/>
  <c r="C90" i="3"/>
  <c r="R89" i="3"/>
  <c r="S89" i="3" s="1"/>
  <c r="C89" i="3"/>
  <c r="R88" i="3"/>
  <c r="S88" i="3" s="1"/>
  <c r="C88" i="3"/>
  <c r="D88" i="3" s="1"/>
  <c r="E88" i="3" s="1"/>
  <c r="F88" i="3" s="1"/>
  <c r="R87" i="3"/>
  <c r="S87" i="3" s="1"/>
  <c r="D87" i="3"/>
  <c r="C87" i="3"/>
  <c r="R86" i="3"/>
  <c r="S86" i="3" s="1"/>
  <c r="C86" i="3"/>
  <c r="R85" i="3"/>
  <c r="S85" i="3" s="1"/>
  <c r="C85" i="3"/>
  <c r="R84" i="3"/>
  <c r="S84" i="3" s="1"/>
  <c r="E84" i="3"/>
  <c r="C84" i="3"/>
  <c r="D84" i="3" s="1"/>
  <c r="T83" i="3"/>
  <c r="R82" i="3"/>
  <c r="S82" i="3" s="1"/>
  <c r="C82" i="3"/>
  <c r="D82" i="3" s="1"/>
  <c r="E82" i="3" s="1"/>
  <c r="F82" i="3" s="1"/>
  <c r="R81" i="3"/>
  <c r="S81" i="3" s="1"/>
  <c r="D81" i="3"/>
  <c r="C81" i="3"/>
  <c r="E81" i="3" s="1"/>
  <c r="F81" i="3" s="1"/>
  <c r="R80" i="3"/>
  <c r="S80" i="3" s="1"/>
  <c r="C80" i="3"/>
  <c r="D80" i="3" s="1"/>
  <c r="R79" i="3"/>
  <c r="S79" i="3" s="1"/>
  <c r="C79" i="3"/>
  <c r="R78" i="3"/>
  <c r="S78" i="3" s="1"/>
  <c r="C78" i="3"/>
  <c r="R77" i="3"/>
  <c r="S77" i="3" s="1"/>
  <c r="C77" i="3"/>
  <c r="R76" i="3"/>
  <c r="S76" i="3" s="1"/>
  <c r="D76" i="3"/>
  <c r="C76" i="3"/>
  <c r="E76" i="3" s="1"/>
  <c r="S75" i="3"/>
  <c r="R75" i="3"/>
  <c r="D75" i="3"/>
  <c r="C75" i="3"/>
  <c r="R74" i="3"/>
  <c r="S74" i="3" s="1"/>
  <c r="C74" i="3"/>
  <c r="R73" i="3"/>
  <c r="S73" i="3" s="1"/>
  <c r="D73" i="3"/>
  <c r="C73" i="3"/>
  <c r="E73" i="3" s="1"/>
  <c r="F73" i="3" s="1"/>
  <c r="S72" i="3"/>
  <c r="R72" i="3"/>
  <c r="C72" i="3"/>
  <c r="D72" i="3" s="1"/>
  <c r="R71" i="3"/>
  <c r="S71" i="3" s="1"/>
  <c r="D71" i="3"/>
  <c r="C71" i="3"/>
  <c r="R70" i="3"/>
  <c r="S70" i="3" s="1"/>
  <c r="C70" i="3"/>
  <c r="S69" i="3"/>
  <c r="R69" i="3"/>
  <c r="D69" i="3"/>
  <c r="E69" i="3" s="1"/>
  <c r="F69" i="3" s="1"/>
  <c r="C69" i="3"/>
  <c r="R68" i="3"/>
  <c r="S68" i="3" s="1"/>
  <c r="C68" i="3"/>
  <c r="D68" i="3" s="1"/>
  <c r="R67" i="3"/>
  <c r="S67" i="3" s="1"/>
  <c r="C67" i="3"/>
  <c r="R66" i="3"/>
  <c r="S66" i="3" s="1"/>
  <c r="C66" i="3"/>
  <c r="R65" i="3"/>
  <c r="S65" i="3" s="1"/>
  <c r="C65" i="3"/>
  <c r="R64" i="3"/>
  <c r="S64" i="3" s="1"/>
  <c r="C64" i="3"/>
  <c r="D64" i="3" s="1"/>
  <c r="R63" i="3"/>
  <c r="S63" i="3" s="1"/>
  <c r="C63" i="3"/>
  <c r="R62" i="3"/>
  <c r="S62" i="3" s="1"/>
  <c r="C62" i="3"/>
  <c r="R61" i="3"/>
  <c r="S61" i="3" s="1"/>
  <c r="D61" i="3"/>
  <c r="C61" i="3"/>
  <c r="S60" i="3"/>
  <c r="R60" i="3"/>
  <c r="D60" i="3"/>
  <c r="C60" i="3"/>
  <c r="R59" i="3"/>
  <c r="S59" i="3" s="1"/>
  <c r="C59" i="3"/>
  <c r="S58" i="3"/>
  <c r="R58" i="3"/>
  <c r="D58" i="3"/>
  <c r="C58" i="3"/>
  <c r="E58" i="3" s="1"/>
  <c r="F58" i="3" s="1"/>
  <c r="S57" i="3"/>
  <c r="R57" i="3"/>
  <c r="C57" i="3"/>
  <c r="D57" i="3" s="1"/>
  <c r="R56" i="3"/>
  <c r="S56" i="3" s="1"/>
  <c r="C56" i="3"/>
  <c r="D56" i="3" s="1"/>
  <c r="R55" i="3"/>
  <c r="S55" i="3" s="1"/>
  <c r="C55" i="3"/>
  <c r="R54" i="3"/>
  <c r="S54" i="3" s="1"/>
  <c r="C54" i="3"/>
  <c r="R53" i="3"/>
  <c r="S53" i="3" s="1"/>
  <c r="D53" i="3"/>
  <c r="E53" i="3" s="1"/>
  <c r="C53" i="3"/>
  <c r="S52" i="3"/>
  <c r="R52" i="3"/>
  <c r="D52" i="3"/>
  <c r="C52" i="3"/>
  <c r="R51" i="3"/>
  <c r="S51" i="3" s="1"/>
  <c r="C51" i="3"/>
  <c r="S50" i="3"/>
  <c r="R50" i="3"/>
  <c r="D50" i="3"/>
  <c r="C50" i="3"/>
  <c r="S49" i="3"/>
  <c r="R49" i="3"/>
  <c r="E49" i="3"/>
  <c r="C49" i="3"/>
  <c r="D49" i="3" s="1"/>
  <c r="R48" i="3"/>
  <c r="S48" i="3" s="1"/>
  <c r="C48" i="3"/>
  <c r="D48" i="3" s="1"/>
  <c r="R47" i="3"/>
  <c r="S47" i="3" s="1"/>
  <c r="C47" i="3"/>
  <c r="R46" i="3"/>
  <c r="S46" i="3" s="1"/>
  <c r="C46" i="3"/>
  <c r="R45" i="3"/>
  <c r="S45" i="3" s="1"/>
  <c r="D45" i="3"/>
  <c r="C45" i="3"/>
  <c r="E45" i="3" s="1"/>
  <c r="S44" i="3"/>
  <c r="R44" i="3"/>
  <c r="D44" i="3"/>
  <c r="C44" i="3"/>
  <c r="R43" i="3"/>
  <c r="S43" i="3" s="1"/>
  <c r="C43" i="3"/>
  <c r="S42" i="3"/>
  <c r="R42" i="3"/>
  <c r="F42" i="3"/>
  <c r="D42" i="3"/>
  <c r="C42" i="3"/>
  <c r="E42" i="3" s="1"/>
  <c r="S41" i="3"/>
  <c r="R41" i="3"/>
  <c r="C41" i="3"/>
  <c r="D41" i="3" s="1"/>
  <c r="R40" i="3"/>
  <c r="S40" i="3" s="1"/>
  <c r="C40" i="3"/>
  <c r="D40" i="3" s="1"/>
  <c r="R39" i="3"/>
  <c r="S39" i="3" s="1"/>
  <c r="C39" i="3"/>
  <c r="R38" i="3"/>
  <c r="S38" i="3" s="1"/>
  <c r="C38" i="3"/>
  <c r="T37" i="3"/>
  <c r="S36" i="3"/>
  <c r="R36" i="3"/>
  <c r="D36" i="3"/>
  <c r="E36" i="3" s="1"/>
  <c r="F36" i="3" s="1"/>
  <c r="C36" i="3"/>
  <c r="S35" i="3"/>
  <c r="R35" i="3"/>
  <c r="C35" i="3"/>
  <c r="D35" i="3" s="1"/>
  <c r="R34" i="3"/>
  <c r="S34" i="3" s="1"/>
  <c r="C34" i="3"/>
  <c r="D34" i="3" s="1"/>
  <c r="R33" i="3"/>
  <c r="S33" i="3" s="1"/>
  <c r="C33" i="3"/>
  <c r="R32" i="3"/>
  <c r="S32" i="3" s="1"/>
  <c r="C32" i="3"/>
  <c r="R31" i="3"/>
  <c r="S31" i="3" s="1"/>
  <c r="D31" i="3"/>
  <c r="C31" i="3"/>
  <c r="S30" i="3"/>
  <c r="R30" i="3"/>
  <c r="D30" i="3"/>
  <c r="C30" i="3"/>
  <c r="R29" i="3"/>
  <c r="S29" i="3" s="1"/>
  <c r="C29" i="3"/>
  <c r="S28" i="3"/>
  <c r="R28" i="3"/>
  <c r="D28" i="3"/>
  <c r="C28" i="3"/>
  <c r="S27" i="3"/>
  <c r="R27" i="3"/>
  <c r="C27" i="3"/>
  <c r="D27" i="3" s="1"/>
  <c r="R26" i="3"/>
  <c r="S26" i="3" s="1"/>
  <c r="C26" i="3"/>
  <c r="D26" i="3" s="1"/>
  <c r="R25" i="3"/>
  <c r="S25" i="3" s="1"/>
  <c r="C25" i="3"/>
  <c r="R24" i="3"/>
  <c r="S24" i="3" s="1"/>
  <c r="C24" i="3"/>
  <c r="R23" i="3"/>
  <c r="S23" i="3" s="1"/>
  <c r="D23" i="3"/>
  <c r="E23" i="3" s="1"/>
  <c r="C23" i="3"/>
  <c r="S22" i="3"/>
  <c r="R22" i="3"/>
  <c r="D22" i="3"/>
  <c r="C22" i="3"/>
  <c r="R21" i="3"/>
  <c r="S21" i="3" s="1"/>
  <c r="C21" i="3"/>
  <c r="T20" i="3"/>
  <c r="R19" i="3"/>
  <c r="S19" i="3" s="1"/>
  <c r="C19" i="3"/>
  <c r="S18" i="3"/>
  <c r="R18" i="3"/>
  <c r="C18" i="3"/>
  <c r="R17" i="3"/>
  <c r="S17" i="3" s="1"/>
  <c r="C17" i="3"/>
  <c r="R16" i="3"/>
  <c r="S16" i="3" s="1"/>
  <c r="C16" i="3"/>
  <c r="D16" i="3" s="1"/>
  <c r="R15" i="3"/>
  <c r="S15" i="3" s="1"/>
  <c r="C15" i="3"/>
  <c r="R14" i="3"/>
  <c r="S14" i="3" s="1"/>
  <c r="C14" i="3"/>
  <c r="R13" i="3"/>
  <c r="S13" i="3" s="1"/>
  <c r="D13" i="3"/>
  <c r="E13" i="3" s="1"/>
  <c r="C13" i="3"/>
  <c r="R12" i="3"/>
  <c r="S12" i="3" s="1"/>
  <c r="D12" i="3"/>
  <c r="C12" i="3"/>
  <c r="R11" i="3"/>
  <c r="S11" i="3" s="1"/>
  <c r="C11" i="3"/>
  <c r="S10" i="3"/>
  <c r="R10" i="3"/>
  <c r="C10" i="3"/>
  <c r="R9" i="3"/>
  <c r="S9" i="3" s="1"/>
  <c r="D9" i="3"/>
  <c r="E9" i="3" s="1"/>
  <c r="C9" i="3"/>
  <c r="R8" i="3"/>
  <c r="S8" i="3" s="1"/>
  <c r="C8" i="3"/>
  <c r="D8" i="3" s="1"/>
  <c r="R7" i="3"/>
  <c r="S7" i="3" s="1"/>
  <c r="C7" i="3"/>
  <c r="R6" i="3"/>
  <c r="S6" i="3" s="1"/>
  <c r="C6" i="3"/>
  <c r="D6" i="3" s="1"/>
  <c r="E6" i="3" s="1"/>
  <c r="F6" i="3" s="1"/>
  <c r="R5" i="3"/>
  <c r="S5" i="3" s="1"/>
  <c r="C5" i="3"/>
  <c r="R4" i="3"/>
  <c r="S4" i="3" s="1"/>
  <c r="C4" i="3"/>
  <c r="D4" i="3" s="1"/>
  <c r="R3" i="3"/>
  <c r="S3" i="3" s="1"/>
  <c r="C3" i="3"/>
  <c r="T2" i="3"/>
  <c r="B22" i="2"/>
  <c r="C22" i="2" s="1"/>
  <c r="D22" i="2" s="1"/>
  <c r="B21" i="2"/>
  <c r="C21" i="2" s="1"/>
  <c r="D21" i="2" s="1"/>
  <c r="E21" i="2" s="1"/>
  <c r="F21" i="2" s="1"/>
  <c r="B20" i="2"/>
  <c r="C20" i="2" s="1"/>
  <c r="B19" i="2"/>
  <c r="C19" i="2" s="1"/>
  <c r="B18" i="2"/>
  <c r="C18" i="2" s="1"/>
  <c r="D18" i="2" s="1"/>
  <c r="B17" i="2"/>
  <c r="C17" i="2" s="1"/>
  <c r="D17" i="2" s="1"/>
  <c r="E17" i="2" s="1"/>
  <c r="F17" i="2" s="1"/>
  <c r="B16" i="2"/>
  <c r="C16" i="2" s="1"/>
  <c r="B15" i="2"/>
  <c r="C15" i="2" s="1"/>
  <c r="B14" i="2"/>
  <c r="C14" i="2" s="1"/>
  <c r="D14" i="2" s="1"/>
  <c r="B13" i="2"/>
  <c r="C13" i="2" s="1"/>
  <c r="D13" i="2" s="1"/>
  <c r="E13" i="2" s="1"/>
  <c r="F13" i="2" s="1"/>
  <c r="B12" i="2"/>
  <c r="C12" i="2" s="1"/>
  <c r="B11" i="2"/>
  <c r="C11" i="2" s="1"/>
  <c r="B10" i="2"/>
  <c r="C10" i="2" s="1"/>
  <c r="B9" i="2"/>
  <c r="C9" i="2" s="1"/>
  <c r="D9" i="2" s="1"/>
  <c r="E9" i="2" s="1"/>
  <c r="F9" i="2" s="1"/>
  <c r="B8" i="2"/>
  <c r="C8" i="2" s="1"/>
  <c r="B7" i="2"/>
  <c r="C7" i="2" s="1"/>
  <c r="B6" i="2"/>
  <c r="C6" i="2" s="1"/>
  <c r="B5" i="2"/>
  <c r="C5" i="2" s="1"/>
  <c r="D5" i="2" s="1"/>
  <c r="E5" i="2" s="1"/>
  <c r="F5" i="2" s="1"/>
  <c r="B4" i="2"/>
  <c r="C4" i="2" s="1"/>
  <c r="B3" i="2"/>
  <c r="C3" i="2" s="1"/>
  <c r="B2" i="2"/>
  <c r="C2" i="2" s="1"/>
  <c r="B1" i="2"/>
  <c r="C1" i="2" s="1"/>
  <c r="D1" i="2" s="1"/>
  <c r="E1" i="2" s="1"/>
  <c r="F1" i="2" s="1"/>
  <c r="E18" i="3" l="1"/>
  <c r="E65" i="3"/>
  <c r="F65" i="3" s="1"/>
  <c r="D66" i="3"/>
  <c r="E66" i="3" s="1"/>
  <c r="D77" i="3"/>
  <c r="E77" i="3" s="1"/>
  <c r="D127" i="3"/>
  <c r="D10" i="3"/>
  <c r="E10" i="3" s="1"/>
  <c r="F10" i="3" s="1"/>
  <c r="D17" i="3"/>
  <c r="E17" i="3" s="1"/>
  <c r="D18" i="3"/>
  <c r="D24" i="3"/>
  <c r="E27" i="3"/>
  <c r="D54" i="3"/>
  <c r="E54" i="3" s="1"/>
  <c r="F54" i="3" s="1"/>
  <c r="E57" i="3"/>
  <c r="E127" i="3"/>
  <c r="F127" i="3" s="1"/>
  <c r="E156" i="3"/>
  <c r="F156" i="3" s="1"/>
  <c r="G172" i="3"/>
  <c r="D172" i="3"/>
  <c r="E172" i="3" s="1"/>
  <c r="F172" i="3" s="1"/>
  <c r="D5" i="3"/>
  <c r="E5" i="3" s="1"/>
  <c r="E24" i="3"/>
  <c r="F18" i="3"/>
  <c r="D46" i="3"/>
  <c r="E46" i="3" s="1"/>
  <c r="D104" i="3"/>
  <c r="E104" i="3" s="1"/>
  <c r="F104" i="3"/>
  <c r="D14" i="3"/>
  <c r="E14" i="3" s="1"/>
  <c r="G65" i="3"/>
  <c r="D65" i="3"/>
  <c r="E72" i="3"/>
  <c r="F72" i="3" s="1"/>
  <c r="G72" i="3" s="1"/>
  <c r="D111" i="3"/>
  <c r="E115" i="3"/>
  <c r="F115" i="3" s="1"/>
  <c r="E189" i="3"/>
  <c r="D208" i="3"/>
  <c r="E208" i="3"/>
  <c r="F208" i="3" s="1"/>
  <c r="G208" i="3" s="1"/>
  <c r="H208" i="3" s="1"/>
  <c r="I208" i="3" s="1"/>
  <c r="D32" i="3"/>
  <c r="E32" i="3" s="1"/>
  <c r="E35" i="3"/>
  <c r="D62" i="3"/>
  <c r="D95" i="3"/>
  <c r="E99" i="3"/>
  <c r="F99" i="3" s="1"/>
  <c r="E111" i="3"/>
  <c r="E135" i="3"/>
  <c r="F135" i="3" s="1"/>
  <c r="D143" i="3"/>
  <c r="E143" i="3" s="1"/>
  <c r="E149" i="3"/>
  <c r="E223" i="3"/>
  <c r="F223" i="3" s="1"/>
  <c r="E235" i="3"/>
  <c r="F235" i="3" s="1"/>
  <c r="D4" i="2"/>
  <c r="E4" i="2" s="1"/>
  <c r="F4" i="2" s="1"/>
  <c r="D8" i="2"/>
  <c r="D12" i="2"/>
  <c r="D16" i="2"/>
  <c r="E16" i="2" s="1"/>
  <c r="F16" i="2" s="1"/>
  <c r="D20" i="2"/>
  <c r="E20" i="2" s="1"/>
  <c r="F20" i="2" s="1"/>
  <c r="E31" i="3"/>
  <c r="D38" i="3"/>
  <c r="E38" i="3" s="1"/>
  <c r="F38" i="3"/>
  <c r="G38" i="3" s="1"/>
  <c r="E41" i="3"/>
  <c r="E50" i="3"/>
  <c r="F50" i="3" s="1"/>
  <c r="E61" i="3"/>
  <c r="F61" i="3" s="1"/>
  <c r="G61" i="3" s="1"/>
  <c r="E62" i="3"/>
  <c r="D74" i="3"/>
  <c r="E74" i="3"/>
  <c r="D78" i="3"/>
  <c r="E78" i="3"/>
  <c r="E87" i="3"/>
  <c r="F87" i="3" s="1"/>
  <c r="E95" i="3"/>
  <c r="F95" i="3" s="1"/>
  <c r="D120" i="3"/>
  <c r="E120" i="3" s="1"/>
  <c r="F120" i="3"/>
  <c r="E123" i="3"/>
  <c r="F123" i="3" s="1"/>
  <c r="D173" i="3"/>
  <c r="E173" i="3"/>
  <c r="F173" i="3" s="1"/>
  <c r="E215" i="3"/>
  <c r="F215" i="3" s="1"/>
  <c r="E218" i="3"/>
  <c r="F84" i="3"/>
  <c r="G84" i="3" s="1"/>
  <c r="G160" i="3"/>
  <c r="G211" i="3"/>
  <c r="H211" i="3" s="1"/>
  <c r="E28" i="3"/>
  <c r="G36" i="3"/>
  <c r="G91" i="3"/>
  <c r="E107" i="3"/>
  <c r="F107" i="3" s="1"/>
  <c r="G123" i="3"/>
  <c r="G139" i="3"/>
  <c r="G176" i="3"/>
  <c r="G231" i="3"/>
  <c r="G239" i="3"/>
  <c r="D129" i="3"/>
  <c r="E129" i="3" s="1"/>
  <c r="D3" i="2"/>
  <c r="D7" i="2"/>
  <c r="E7" i="2" s="1"/>
  <c r="F7" i="2" s="1"/>
  <c r="D11" i="2"/>
  <c r="E11" i="2" s="1"/>
  <c r="F11" i="2" s="1"/>
  <c r="E14" i="2"/>
  <c r="F14" i="2" s="1"/>
  <c r="D15" i="2"/>
  <c r="E15" i="2" s="1"/>
  <c r="F15" i="2" s="1"/>
  <c r="E18" i="2"/>
  <c r="F18" i="2" s="1"/>
  <c r="D19" i="2"/>
  <c r="E19" i="2" s="1"/>
  <c r="F19" i="2" s="1"/>
  <c r="E22" i="2"/>
  <c r="F22" i="2" s="1"/>
  <c r="D3" i="3"/>
  <c r="E3" i="3" s="1"/>
  <c r="D7" i="3"/>
  <c r="E7" i="3" s="1"/>
  <c r="D15" i="3"/>
  <c r="E15" i="3" s="1"/>
  <c r="E39" i="3"/>
  <c r="D39" i="3"/>
  <c r="D47" i="3"/>
  <c r="E47" i="3" s="1"/>
  <c r="G54" i="3"/>
  <c r="D55" i="3"/>
  <c r="E55" i="3" s="1"/>
  <c r="D63" i="3"/>
  <c r="E63" i="3" s="1"/>
  <c r="D70" i="3"/>
  <c r="E70" i="3"/>
  <c r="E113" i="3"/>
  <c r="D113" i="3"/>
  <c r="H36" i="3"/>
  <c r="L36" i="3" s="1"/>
  <c r="O36" i="3" s="1"/>
  <c r="D25" i="3"/>
  <c r="E25" i="3" s="1"/>
  <c r="F25" i="3" s="1"/>
  <c r="E33" i="3"/>
  <c r="D33" i="3"/>
  <c r="D67" i="3"/>
  <c r="E67" i="3" s="1"/>
  <c r="E97" i="3"/>
  <c r="D97" i="3"/>
  <c r="F145" i="3"/>
  <c r="E145" i="3"/>
  <c r="D145" i="3"/>
  <c r="F4" i="3"/>
  <c r="E4" i="3"/>
  <c r="F8" i="3"/>
  <c r="G8" i="3" s="1"/>
  <c r="E8" i="3"/>
  <c r="D21" i="3"/>
  <c r="E21" i="3" s="1"/>
  <c r="D29" i="3"/>
  <c r="E29" i="3" s="1"/>
  <c r="G35" i="3"/>
  <c r="G4" i="3"/>
  <c r="G6" i="3"/>
  <c r="G10" i="3"/>
  <c r="D2" i="2"/>
  <c r="E2" i="2" s="1"/>
  <c r="F2" i="2" s="1"/>
  <c r="E3" i="2"/>
  <c r="F3" i="2" s="1"/>
  <c r="D6" i="2"/>
  <c r="E6" i="2" s="1"/>
  <c r="F6" i="2" s="1"/>
  <c r="E8" i="2"/>
  <c r="F8" i="2" s="1"/>
  <c r="D10" i="2"/>
  <c r="E10" i="2" s="1"/>
  <c r="F10" i="2" s="1"/>
  <c r="E12" i="2"/>
  <c r="F12" i="2" s="1"/>
  <c r="D11" i="3"/>
  <c r="E11" i="3" s="1"/>
  <c r="F11" i="3" s="1"/>
  <c r="G18" i="3"/>
  <c r="D19" i="3"/>
  <c r="E19" i="3" s="1"/>
  <c r="G42" i="3"/>
  <c r="D43" i="3"/>
  <c r="E43" i="3" s="1"/>
  <c r="G50" i="3"/>
  <c r="D51" i="3"/>
  <c r="E51" i="3" s="1"/>
  <c r="F51" i="3" s="1"/>
  <c r="G58" i="3"/>
  <c r="D59" i="3"/>
  <c r="E59" i="3" s="1"/>
  <c r="D90" i="3"/>
  <c r="E90" i="3" s="1"/>
  <c r="H91" i="3"/>
  <c r="L91" i="3" s="1"/>
  <c r="O91" i="3" s="1"/>
  <c r="I91" i="3"/>
  <c r="M91" i="3" s="1"/>
  <c r="P91" i="3" s="1"/>
  <c r="H139" i="3"/>
  <c r="L139" i="3" s="1"/>
  <c r="O139" i="3" s="1"/>
  <c r="D153" i="3"/>
  <c r="E153" i="3" s="1"/>
  <c r="D212" i="3"/>
  <c r="E212" i="3" s="1"/>
  <c r="F5" i="3"/>
  <c r="F9" i="3"/>
  <c r="G9" i="3" s="1"/>
  <c r="E12" i="3"/>
  <c r="F12" i="3" s="1"/>
  <c r="F13" i="3"/>
  <c r="G13" i="3" s="1"/>
  <c r="E16" i="3"/>
  <c r="E22" i="3"/>
  <c r="F22" i="3" s="1"/>
  <c r="F23" i="3"/>
  <c r="G23" i="3" s="1"/>
  <c r="E26" i="3"/>
  <c r="F27" i="3"/>
  <c r="G27" i="3" s="1"/>
  <c r="E30" i="3"/>
  <c r="F31" i="3"/>
  <c r="G31" i="3" s="1"/>
  <c r="E34" i="3"/>
  <c r="F35" i="3"/>
  <c r="E40" i="3"/>
  <c r="F40" i="3" s="1"/>
  <c r="F41" i="3"/>
  <c r="G41" i="3" s="1"/>
  <c r="E44" i="3"/>
  <c r="F44" i="3" s="1"/>
  <c r="F45" i="3"/>
  <c r="G45" i="3" s="1"/>
  <c r="E48" i="3"/>
  <c r="F48" i="3" s="1"/>
  <c r="F49" i="3"/>
  <c r="G49" i="3" s="1"/>
  <c r="E52" i="3"/>
  <c r="F53" i="3"/>
  <c r="G53" i="3" s="1"/>
  <c r="E56" i="3"/>
  <c r="F56" i="3" s="1"/>
  <c r="E60" i="3"/>
  <c r="G60" i="3" s="1"/>
  <c r="E64" i="3"/>
  <c r="F64" i="3" s="1"/>
  <c r="E68" i="3"/>
  <c r="F74" i="3"/>
  <c r="G74" i="3" s="1"/>
  <c r="F76" i="3"/>
  <c r="G76" i="3" s="1"/>
  <c r="D89" i="3"/>
  <c r="E89" i="3" s="1"/>
  <c r="D93" i="3"/>
  <c r="E93" i="3" s="1"/>
  <c r="G103" i="3"/>
  <c r="D109" i="3"/>
  <c r="E109" i="3" s="1"/>
  <c r="G119" i="3"/>
  <c r="D125" i="3"/>
  <c r="E125" i="3" s="1"/>
  <c r="G135" i="3"/>
  <c r="D141" i="3"/>
  <c r="E141" i="3" s="1"/>
  <c r="E159" i="3"/>
  <c r="D159" i="3"/>
  <c r="D171" i="3"/>
  <c r="E171" i="3" s="1"/>
  <c r="F60" i="3"/>
  <c r="G73" i="3"/>
  <c r="E75" i="3"/>
  <c r="F75" i="3" s="1"/>
  <c r="F80" i="3"/>
  <c r="E80" i="3"/>
  <c r="G81" i="3"/>
  <c r="G87" i="3"/>
  <c r="G99" i="3"/>
  <c r="E105" i="3"/>
  <c r="D105" i="3"/>
  <c r="D121" i="3"/>
  <c r="E121" i="3" s="1"/>
  <c r="F121" i="3" s="1"/>
  <c r="G121" i="3" s="1"/>
  <c r="G131" i="3"/>
  <c r="E137" i="3"/>
  <c r="F137" i="3" s="1"/>
  <c r="D137" i="3"/>
  <c r="D151" i="3"/>
  <c r="E151" i="3" s="1"/>
  <c r="F151" i="3" s="1"/>
  <c r="D210" i="3"/>
  <c r="E210" i="3" s="1"/>
  <c r="G69" i="3"/>
  <c r="E71" i="3"/>
  <c r="E79" i="3"/>
  <c r="F79" i="3" s="1"/>
  <c r="D79" i="3"/>
  <c r="D85" i="3"/>
  <c r="E85" i="3" s="1"/>
  <c r="F85" i="3" s="1"/>
  <c r="D86" i="3"/>
  <c r="E86" i="3" s="1"/>
  <c r="F86" i="3" s="1"/>
  <c r="D101" i="3"/>
  <c r="E101" i="3" s="1"/>
  <c r="D117" i="3"/>
  <c r="E117" i="3" s="1"/>
  <c r="F117" i="3" s="1"/>
  <c r="D133" i="3"/>
  <c r="E133" i="3" s="1"/>
  <c r="F133" i="3" s="1"/>
  <c r="G137" i="3"/>
  <c r="H172" i="3"/>
  <c r="L172" i="3" s="1"/>
  <c r="O172" i="3" s="1"/>
  <c r="G82" i="3"/>
  <c r="G88" i="3"/>
  <c r="G92" i="3"/>
  <c r="E94" i="3"/>
  <c r="G96" i="3"/>
  <c r="E98" i="3"/>
  <c r="G100" i="3"/>
  <c r="E102" i="3"/>
  <c r="G104" i="3"/>
  <c r="E106" i="3"/>
  <c r="G108" i="3"/>
  <c r="E110" i="3"/>
  <c r="G112" i="3"/>
  <c r="E114" i="3"/>
  <c r="G116" i="3"/>
  <c r="E118" i="3"/>
  <c r="G120" i="3"/>
  <c r="E122" i="3"/>
  <c r="E126" i="3"/>
  <c r="E130" i="3"/>
  <c r="D158" i="3"/>
  <c r="E158" i="3" s="1"/>
  <c r="F158" i="3" s="1"/>
  <c r="D175" i="3"/>
  <c r="E175" i="3" s="1"/>
  <c r="D186" i="3"/>
  <c r="E186" i="3" s="1"/>
  <c r="F186" i="3"/>
  <c r="G186" i="3" s="1"/>
  <c r="F190" i="3"/>
  <c r="G190" i="3" s="1"/>
  <c r="E201" i="3"/>
  <c r="D201" i="3"/>
  <c r="F102" i="3"/>
  <c r="F106" i="3"/>
  <c r="F118" i="3"/>
  <c r="D124" i="3"/>
  <c r="E124" i="3" s="1"/>
  <c r="D128" i="3"/>
  <c r="E128" i="3" s="1"/>
  <c r="F130" i="3"/>
  <c r="D132" i="3"/>
  <c r="E132" i="3" s="1"/>
  <c r="F132" i="3" s="1"/>
  <c r="F134" i="3"/>
  <c r="G134" i="3" s="1"/>
  <c r="D136" i="3"/>
  <c r="E136" i="3" s="1"/>
  <c r="F138" i="3"/>
  <c r="G138" i="3" s="1"/>
  <c r="D140" i="3"/>
  <c r="E140" i="3" s="1"/>
  <c r="F142" i="3"/>
  <c r="G142" i="3" s="1"/>
  <c r="D144" i="3"/>
  <c r="E144" i="3" s="1"/>
  <c r="F146" i="3"/>
  <c r="G146" i="3" s="1"/>
  <c r="F148" i="3"/>
  <c r="G148" i="3" s="1"/>
  <c r="D150" i="3"/>
  <c r="E150" i="3" s="1"/>
  <c r="F150" i="3" s="1"/>
  <c r="E155" i="3"/>
  <c r="G156" i="3"/>
  <c r="D163" i="3"/>
  <c r="E163" i="3" s="1"/>
  <c r="F163" i="3" s="1"/>
  <c r="G164" i="3"/>
  <c r="D179" i="3"/>
  <c r="E179" i="3" s="1"/>
  <c r="G180" i="3"/>
  <c r="G192" i="3"/>
  <c r="F192" i="3"/>
  <c r="D198" i="3"/>
  <c r="E198" i="3" s="1"/>
  <c r="F198" i="3" s="1"/>
  <c r="G199" i="3"/>
  <c r="H224" i="3"/>
  <c r="G152" i="3"/>
  <c r="E154" i="3"/>
  <c r="D154" i="3"/>
  <c r="H160" i="3"/>
  <c r="L160" i="3" s="1"/>
  <c r="O160" i="3" s="1"/>
  <c r="D167" i="3"/>
  <c r="E167" i="3" s="1"/>
  <c r="G168" i="3"/>
  <c r="H176" i="3"/>
  <c r="I176" i="3" s="1"/>
  <c r="E183" i="3"/>
  <c r="F183" i="3" s="1"/>
  <c r="G183" i="3" s="1"/>
  <c r="D183" i="3"/>
  <c r="D204" i="3"/>
  <c r="E204" i="3" s="1"/>
  <c r="K211" i="3"/>
  <c r="N211" i="3" s="1"/>
  <c r="E213" i="3"/>
  <c r="F213" i="3" s="1"/>
  <c r="D213" i="3"/>
  <c r="H231" i="3"/>
  <c r="L231" i="3" s="1"/>
  <c r="O231" i="3" s="1"/>
  <c r="H240" i="3"/>
  <c r="L240" i="3" s="1"/>
  <c r="O240" i="3" s="1"/>
  <c r="K240" i="3"/>
  <c r="N240" i="3" s="1"/>
  <c r="Q240" i="3" s="1"/>
  <c r="T240" i="3" s="1"/>
  <c r="G195" i="3"/>
  <c r="D206" i="3"/>
  <c r="D216" i="3"/>
  <c r="E216" i="3" s="1"/>
  <c r="E217" i="3"/>
  <c r="D217" i="3"/>
  <c r="D222" i="3"/>
  <c r="E222" i="3" s="1"/>
  <c r="F222" i="3" s="1"/>
  <c r="D242" i="3"/>
  <c r="E242" i="3" s="1"/>
  <c r="F242" i="3" s="1"/>
  <c r="G157" i="3"/>
  <c r="G161" i="3"/>
  <c r="D162" i="3"/>
  <c r="E162" i="3" s="1"/>
  <c r="G165" i="3"/>
  <c r="D166" i="3"/>
  <c r="E166" i="3" s="1"/>
  <c r="F166" i="3" s="1"/>
  <c r="G169" i="3"/>
  <c r="D170" i="3"/>
  <c r="E170" i="3" s="1"/>
  <c r="G173" i="3"/>
  <c r="D174" i="3"/>
  <c r="E174" i="3" s="1"/>
  <c r="G177" i="3"/>
  <c r="D178" i="3"/>
  <c r="E178" i="3" s="1"/>
  <c r="G181" i="3"/>
  <c r="E182" i="3"/>
  <c r="F182" i="3" s="1"/>
  <c r="E193" i="3"/>
  <c r="D194" i="3"/>
  <c r="E194" i="3" s="1"/>
  <c r="D197" i="3"/>
  <c r="E197" i="3" s="1"/>
  <c r="E200" i="3"/>
  <c r="E206" i="3"/>
  <c r="F206" i="3" s="1"/>
  <c r="D236" i="3"/>
  <c r="E236" i="3" s="1"/>
  <c r="F184" i="3"/>
  <c r="G184" i="3" s="1"/>
  <c r="G185" i="3"/>
  <c r="E187" i="3"/>
  <c r="D188" i="3"/>
  <c r="E188" i="3" s="1"/>
  <c r="F188" i="3" s="1"/>
  <c r="D193" i="3"/>
  <c r="E196" i="3"/>
  <c r="F202" i="3"/>
  <c r="G202" i="3" s="1"/>
  <c r="G203" i="3"/>
  <c r="E205" i="3"/>
  <c r="G207" i="3"/>
  <c r="E209" i="3"/>
  <c r="D209" i="3"/>
  <c r="D214" i="3"/>
  <c r="E214" i="3" s="1"/>
  <c r="G227" i="3"/>
  <c r="E230" i="3"/>
  <c r="F230" i="3" s="1"/>
  <c r="G230" i="3" s="1"/>
  <c r="G215" i="3"/>
  <c r="D220" i="3"/>
  <c r="G220" i="3"/>
  <c r="G223" i="3"/>
  <c r="D225" i="3"/>
  <c r="E225" i="3" s="1"/>
  <c r="E220" i="3"/>
  <c r="F220" i="3" s="1"/>
  <c r="F226" i="3"/>
  <c r="E226" i="3"/>
  <c r="D228" i="3"/>
  <c r="E228" i="3" s="1"/>
  <c r="D238" i="3"/>
  <c r="E238" i="3" s="1"/>
  <c r="F238" i="3" s="1"/>
  <c r="D241" i="3"/>
  <c r="E241" i="3" s="1"/>
  <c r="G243" i="3"/>
  <c r="E229" i="3"/>
  <c r="F229" i="3" s="1"/>
  <c r="G229" i="3" s="1"/>
  <c r="D232" i="3"/>
  <c r="E232" i="3" s="1"/>
  <c r="E233" i="3"/>
  <c r="D244" i="3"/>
  <c r="E244" i="3"/>
  <c r="F218" i="3"/>
  <c r="G218" i="3" s="1"/>
  <c r="G219" i="3"/>
  <c r="E221" i="3"/>
  <c r="F234" i="3"/>
  <c r="G234" i="3" s="1"/>
  <c r="G235" i="3"/>
  <c r="E237" i="3"/>
  <c r="D246" i="3"/>
  <c r="F246" i="3"/>
  <c r="G245" i="3"/>
  <c r="E246" i="3"/>
  <c r="D247" i="3"/>
  <c r="E247" i="3" s="1"/>
  <c r="F174" i="3" l="1"/>
  <c r="G174" i="3"/>
  <c r="H174" i="3" s="1"/>
  <c r="K174" i="3" s="1"/>
  <c r="N174" i="3" s="1"/>
  <c r="G232" i="3"/>
  <c r="H232" i="3" s="1"/>
  <c r="L232" i="3" s="1"/>
  <c r="O232" i="3" s="1"/>
  <c r="F122" i="3"/>
  <c r="G122" i="3" s="1"/>
  <c r="G114" i="3"/>
  <c r="K114" i="3" s="1"/>
  <c r="N114" i="3" s="1"/>
  <c r="G106" i="3"/>
  <c r="F98" i="3"/>
  <c r="G98" i="3" s="1"/>
  <c r="H98" i="3" s="1"/>
  <c r="L98" i="3" s="1"/>
  <c r="O98" i="3" s="1"/>
  <c r="F52" i="3"/>
  <c r="G52" i="3" s="1"/>
  <c r="F34" i="3"/>
  <c r="G34" i="3" s="1"/>
  <c r="F97" i="3"/>
  <c r="G97" i="3" s="1"/>
  <c r="F113" i="3"/>
  <c r="G113" i="3" s="1"/>
  <c r="F29" i="3"/>
  <c r="G29" i="3" s="1"/>
  <c r="F28" i="3"/>
  <c r="G28" i="3"/>
  <c r="H28" i="3" s="1"/>
  <c r="L28" i="3" s="1"/>
  <c r="O28" i="3" s="1"/>
  <c r="F143" i="3"/>
  <c r="G143" i="3"/>
  <c r="H143" i="3" s="1"/>
  <c r="K143" i="3" s="1"/>
  <c r="N143" i="3" s="1"/>
  <c r="F14" i="3"/>
  <c r="G14" i="3"/>
  <c r="I172" i="3"/>
  <c r="M172" i="3" s="1"/>
  <c r="P172" i="3" s="1"/>
  <c r="F17" i="3"/>
  <c r="G17" i="3" s="1"/>
  <c r="F66" i="3"/>
  <c r="G66" i="3" s="1"/>
  <c r="H239" i="3"/>
  <c r="K239" i="3" s="1"/>
  <c r="N239" i="3" s="1"/>
  <c r="G151" i="3"/>
  <c r="F171" i="3"/>
  <c r="G171" i="3" s="1"/>
  <c r="F21" i="3"/>
  <c r="G21" i="3" s="1"/>
  <c r="K231" i="3"/>
  <c r="N231" i="3" s="1"/>
  <c r="Q231" i="3" s="1"/>
  <c r="T231" i="3" s="1"/>
  <c r="L211" i="3"/>
  <c r="O211" i="3" s="1"/>
  <c r="Q211" i="3" s="1"/>
  <c r="T211" i="3" s="1"/>
  <c r="I211" i="3"/>
  <c r="F78" i="3"/>
  <c r="G78" i="3"/>
  <c r="F62" i="3"/>
  <c r="G62" i="3" s="1"/>
  <c r="H62" i="3" s="1"/>
  <c r="L62" i="3" s="1"/>
  <c r="O62" i="3" s="1"/>
  <c r="F24" i="3"/>
  <c r="G24" i="3" s="1"/>
  <c r="G159" i="3"/>
  <c r="H159" i="3" s="1"/>
  <c r="L159" i="3" s="1"/>
  <c r="O159" i="3" s="1"/>
  <c r="F159" i="3"/>
  <c r="G44" i="3"/>
  <c r="F149" i="3"/>
  <c r="G149" i="3" s="1"/>
  <c r="F32" i="3"/>
  <c r="G32" i="3"/>
  <c r="I65" i="3"/>
  <c r="M65" i="3" s="1"/>
  <c r="P65" i="3" s="1"/>
  <c r="H65" i="3"/>
  <c r="L65" i="3" s="1"/>
  <c r="O65" i="3" s="1"/>
  <c r="F46" i="3"/>
  <c r="G46" i="3" s="1"/>
  <c r="G57" i="3"/>
  <c r="F57" i="3"/>
  <c r="F77" i="3"/>
  <c r="G77" i="3" s="1"/>
  <c r="G222" i="3"/>
  <c r="K172" i="3"/>
  <c r="N172" i="3" s="1"/>
  <c r="Q172" i="3" s="1"/>
  <c r="T172" i="3" s="1"/>
  <c r="F26" i="3"/>
  <c r="G26" i="3" s="1"/>
  <c r="H123" i="3"/>
  <c r="K123" i="3" s="1"/>
  <c r="N123" i="3" s="1"/>
  <c r="Q123" i="3" s="1"/>
  <c r="T123" i="3" s="1"/>
  <c r="F232" i="3"/>
  <c r="I231" i="3"/>
  <c r="M231" i="3" s="1"/>
  <c r="P231" i="3" s="1"/>
  <c r="G213" i="3"/>
  <c r="F114" i="3"/>
  <c r="F16" i="3"/>
  <c r="G16" i="3" s="1"/>
  <c r="K208" i="3"/>
  <c r="N208" i="3" s="1"/>
  <c r="F33" i="3"/>
  <c r="G33" i="3" s="1"/>
  <c r="H33" i="3" s="1"/>
  <c r="L33" i="3" s="1"/>
  <c r="O33" i="3" s="1"/>
  <c r="F111" i="3"/>
  <c r="G111" i="3"/>
  <c r="F189" i="3"/>
  <c r="G189" i="3"/>
  <c r="G5" i="3"/>
  <c r="I240" i="3"/>
  <c r="M240" i="3" s="1"/>
  <c r="P240" i="3" s="1"/>
  <c r="K176" i="3"/>
  <c r="N176" i="3" s="1"/>
  <c r="G130" i="3"/>
  <c r="G118" i="3"/>
  <c r="H118" i="3" s="1"/>
  <c r="K118" i="3" s="1"/>
  <c r="N118" i="3" s="1"/>
  <c r="G102" i="3"/>
  <c r="G115" i="3"/>
  <c r="G145" i="3"/>
  <c r="G107" i="3"/>
  <c r="G95" i="3"/>
  <c r="H95" i="3" s="1"/>
  <c r="L95" i="3" s="1"/>
  <c r="O95" i="3" s="1"/>
  <c r="G127" i="3"/>
  <c r="H127" i="3" s="1"/>
  <c r="K127" i="3" s="1"/>
  <c r="N127" i="3" s="1"/>
  <c r="F216" i="3"/>
  <c r="G216" i="3"/>
  <c r="G167" i="3"/>
  <c r="F167" i="3"/>
  <c r="F128" i="3"/>
  <c r="G128" i="3"/>
  <c r="H114" i="3"/>
  <c r="L114" i="3" s="1"/>
  <c r="O114" i="3" s="1"/>
  <c r="H106" i="3"/>
  <c r="I106" i="3" s="1"/>
  <c r="G63" i="3"/>
  <c r="F63" i="3"/>
  <c r="F7" i="3"/>
  <c r="G7" i="3" s="1"/>
  <c r="H234" i="3"/>
  <c r="I234" i="3" s="1"/>
  <c r="M234" i="3" s="1"/>
  <c r="P234" i="3" s="1"/>
  <c r="K234" i="3"/>
  <c r="N234" i="3" s="1"/>
  <c r="H213" i="3"/>
  <c r="L213" i="3" s="1"/>
  <c r="O213" i="3" s="1"/>
  <c r="H183" i="3"/>
  <c r="L183" i="3" s="1"/>
  <c r="O183" i="3" s="1"/>
  <c r="F179" i="3"/>
  <c r="G179" i="3" s="1"/>
  <c r="K142" i="3"/>
  <c r="N142" i="3" s="1"/>
  <c r="Q142" i="3" s="1"/>
  <c r="T142" i="3" s="1"/>
  <c r="H142" i="3"/>
  <c r="L142" i="3" s="1"/>
  <c r="O142" i="3" s="1"/>
  <c r="K134" i="3"/>
  <c r="N134" i="3" s="1"/>
  <c r="H134" i="3"/>
  <c r="I134" i="3" s="1"/>
  <c r="F124" i="3"/>
  <c r="G124" i="3" s="1"/>
  <c r="H121" i="3"/>
  <c r="L121" i="3" s="1"/>
  <c r="O121" i="3" s="1"/>
  <c r="F109" i="3"/>
  <c r="G109" i="3" s="1"/>
  <c r="H49" i="3"/>
  <c r="L49" i="3" s="1"/>
  <c r="O49" i="3" s="1"/>
  <c r="K49" i="3"/>
  <c r="N49" i="3" s="1"/>
  <c r="Q49" i="3" s="1"/>
  <c r="T49" i="3" s="1"/>
  <c r="I49" i="3"/>
  <c r="M49" i="3" s="1"/>
  <c r="P49" i="3" s="1"/>
  <c r="H31" i="3"/>
  <c r="K31" i="3"/>
  <c r="N31" i="3" s="1"/>
  <c r="I31" i="3"/>
  <c r="M31" i="3" s="1"/>
  <c r="P31" i="3" s="1"/>
  <c r="H23" i="3"/>
  <c r="K23" i="3"/>
  <c r="N23" i="3" s="1"/>
  <c r="I23" i="3"/>
  <c r="M23" i="3" s="1"/>
  <c r="P23" i="3" s="1"/>
  <c r="H13" i="3"/>
  <c r="K13" i="3"/>
  <c r="N13" i="3" s="1"/>
  <c r="I13" i="3"/>
  <c r="M13" i="3" s="1"/>
  <c r="P13" i="3" s="1"/>
  <c r="F212" i="3"/>
  <c r="G212" i="3"/>
  <c r="G59" i="3"/>
  <c r="F59" i="3"/>
  <c r="F43" i="3"/>
  <c r="G43" i="3" s="1"/>
  <c r="M208" i="3"/>
  <c r="P208" i="3" s="1"/>
  <c r="J208" i="3"/>
  <c r="F47" i="3"/>
  <c r="G47" i="3" s="1"/>
  <c r="G241" i="3"/>
  <c r="F241" i="3"/>
  <c r="F236" i="3"/>
  <c r="G236" i="3" s="1"/>
  <c r="F136" i="3"/>
  <c r="G136" i="3" s="1"/>
  <c r="F247" i="3"/>
  <c r="G247" i="3"/>
  <c r="H229" i="3"/>
  <c r="I229" i="3" s="1"/>
  <c r="M229" i="3" s="1"/>
  <c r="P229" i="3" s="1"/>
  <c r="H230" i="3"/>
  <c r="K230" i="3"/>
  <c r="N230" i="3" s="1"/>
  <c r="Q230" i="3" s="1"/>
  <c r="T230" i="3" s="1"/>
  <c r="F178" i="3"/>
  <c r="G178" i="3" s="1"/>
  <c r="F170" i="3"/>
  <c r="G170" i="3"/>
  <c r="F162" i="3"/>
  <c r="G162" i="3" s="1"/>
  <c r="M176" i="3"/>
  <c r="P176" i="3" s="1"/>
  <c r="J176" i="3"/>
  <c r="F140" i="3"/>
  <c r="G140" i="3"/>
  <c r="H190" i="3"/>
  <c r="L190" i="3" s="1"/>
  <c r="O190" i="3" s="1"/>
  <c r="I190" i="3"/>
  <c r="M190" i="3" s="1"/>
  <c r="P190" i="3" s="1"/>
  <c r="H130" i="3"/>
  <c r="K130" i="3" s="1"/>
  <c r="N130" i="3" s="1"/>
  <c r="H102" i="3"/>
  <c r="L102" i="3" s="1"/>
  <c r="O102" i="3" s="1"/>
  <c r="F101" i="3"/>
  <c r="G101" i="3" s="1"/>
  <c r="F153" i="3"/>
  <c r="G153" i="3" s="1"/>
  <c r="F90" i="3"/>
  <c r="G90" i="3"/>
  <c r="F67" i="3"/>
  <c r="G67" i="3" s="1"/>
  <c r="F15" i="3"/>
  <c r="G15" i="3" s="1"/>
  <c r="F214" i="3"/>
  <c r="G214" i="3" s="1"/>
  <c r="F144" i="3"/>
  <c r="G144" i="3"/>
  <c r="H186" i="3"/>
  <c r="L186" i="3" s="1"/>
  <c r="O186" i="3" s="1"/>
  <c r="F225" i="3"/>
  <c r="G225" i="3" s="1"/>
  <c r="H202" i="3"/>
  <c r="L202" i="3" s="1"/>
  <c r="O202" i="3" s="1"/>
  <c r="K202" i="3"/>
  <c r="N202" i="3" s="1"/>
  <c r="Q202" i="3" s="1"/>
  <c r="T202" i="3" s="1"/>
  <c r="H146" i="3"/>
  <c r="I146" i="3" s="1"/>
  <c r="H138" i="3"/>
  <c r="L138" i="3" s="1"/>
  <c r="O138" i="3" s="1"/>
  <c r="F175" i="3"/>
  <c r="G175" i="3" s="1"/>
  <c r="F210" i="3"/>
  <c r="G210" i="3"/>
  <c r="H72" i="3"/>
  <c r="L72" i="3" s="1"/>
  <c r="O72" i="3" s="1"/>
  <c r="F125" i="3"/>
  <c r="G125" i="3" s="1"/>
  <c r="F93" i="3"/>
  <c r="G93" i="3" s="1"/>
  <c r="H61" i="3"/>
  <c r="L61" i="3" s="1"/>
  <c r="O61" i="3" s="1"/>
  <c r="H53" i="3"/>
  <c r="L53" i="3" s="1"/>
  <c r="O53" i="3" s="1"/>
  <c r="H45" i="3"/>
  <c r="L45" i="3" s="1"/>
  <c r="O45" i="3" s="1"/>
  <c r="H27" i="3"/>
  <c r="L27" i="3" s="1"/>
  <c r="O27" i="3" s="1"/>
  <c r="H9" i="3"/>
  <c r="L9" i="3" s="1"/>
  <c r="O9" i="3" s="1"/>
  <c r="I9" i="3"/>
  <c r="M9" i="3" s="1"/>
  <c r="P9" i="3" s="1"/>
  <c r="H145" i="3"/>
  <c r="K145" i="3" s="1"/>
  <c r="N145" i="3" s="1"/>
  <c r="F129" i="3"/>
  <c r="G129" i="3" s="1"/>
  <c r="K243" i="3"/>
  <c r="N243" i="3" s="1"/>
  <c r="H243" i="3"/>
  <c r="I243" i="3" s="1"/>
  <c r="F228" i="3"/>
  <c r="G228" i="3" s="1"/>
  <c r="H203" i="3"/>
  <c r="L203" i="3" s="1"/>
  <c r="O203" i="3" s="1"/>
  <c r="I203" i="3"/>
  <c r="M203" i="3" s="1"/>
  <c r="P203" i="3" s="1"/>
  <c r="F187" i="3"/>
  <c r="G187" i="3" s="1"/>
  <c r="G197" i="3"/>
  <c r="F154" i="3"/>
  <c r="G154" i="3" s="1"/>
  <c r="H192" i="3"/>
  <c r="L192" i="3" s="1"/>
  <c r="O192" i="3" s="1"/>
  <c r="H245" i="3"/>
  <c r="K245" i="3" s="1"/>
  <c r="N245" i="3" s="1"/>
  <c r="G244" i="3"/>
  <c r="H177" i="3"/>
  <c r="L177" i="3" s="1"/>
  <c r="O177" i="3" s="1"/>
  <c r="K177" i="3"/>
  <c r="N177" i="3" s="1"/>
  <c r="Q177" i="3" s="1"/>
  <c r="T177" i="3" s="1"/>
  <c r="G198" i="3"/>
  <c r="F155" i="3"/>
  <c r="G155" i="3" s="1"/>
  <c r="H131" i="3"/>
  <c r="K131" i="3"/>
  <c r="N131" i="3" s="1"/>
  <c r="I131" i="3"/>
  <c r="M131" i="3" s="1"/>
  <c r="P131" i="3" s="1"/>
  <c r="H99" i="3"/>
  <c r="L99" i="3" s="1"/>
  <c r="O99" i="3" s="1"/>
  <c r="K99" i="3"/>
  <c r="N99" i="3" s="1"/>
  <c r="Q99" i="3" s="1"/>
  <c r="T99" i="3" s="1"/>
  <c r="I99" i="3"/>
  <c r="M99" i="3" s="1"/>
  <c r="P99" i="3" s="1"/>
  <c r="H76" i="3"/>
  <c r="L76" i="3" s="1"/>
  <c r="O76" i="3" s="1"/>
  <c r="G64" i="3"/>
  <c r="G48" i="3"/>
  <c r="F3" i="3"/>
  <c r="G3" i="3" s="1"/>
  <c r="G246" i="3"/>
  <c r="G238" i="3"/>
  <c r="H220" i="3"/>
  <c r="L220" i="3" s="1"/>
  <c r="O220" i="3" s="1"/>
  <c r="K220" i="3"/>
  <c r="N220" i="3" s="1"/>
  <c r="Q220" i="3" s="1"/>
  <c r="T220" i="3" s="1"/>
  <c r="F209" i="3"/>
  <c r="G209" i="3" s="1"/>
  <c r="G196" i="3"/>
  <c r="F196" i="3"/>
  <c r="H189" i="3"/>
  <c r="L189" i="3" s="1"/>
  <c r="O189" i="3" s="1"/>
  <c r="H180" i="3"/>
  <c r="L180" i="3" s="1"/>
  <c r="O180" i="3" s="1"/>
  <c r="F221" i="3"/>
  <c r="G221" i="3" s="1"/>
  <c r="H207" i="3"/>
  <c r="H169" i="3"/>
  <c r="L169" i="3" s="1"/>
  <c r="O169" i="3" s="1"/>
  <c r="K169" i="3"/>
  <c r="N169" i="3" s="1"/>
  <c r="Q169" i="3" s="1"/>
  <c r="T169" i="3" s="1"/>
  <c r="G242" i="3"/>
  <c r="F204" i="3"/>
  <c r="G204" i="3" s="1"/>
  <c r="H218" i="3"/>
  <c r="L218" i="3" s="1"/>
  <c r="O218" i="3" s="1"/>
  <c r="H137" i="3"/>
  <c r="K137" i="3"/>
  <c r="N137" i="3" s="1"/>
  <c r="H69" i="3"/>
  <c r="L69" i="3" s="1"/>
  <c r="O69" i="3" s="1"/>
  <c r="I69" i="3"/>
  <c r="M69" i="3" s="1"/>
  <c r="P69" i="3" s="1"/>
  <c r="G105" i="3"/>
  <c r="F89" i="3"/>
  <c r="G89" i="3" s="1"/>
  <c r="G85" i="3"/>
  <c r="H57" i="3"/>
  <c r="L57" i="3" s="1"/>
  <c r="O57" i="3" s="1"/>
  <c r="H41" i="3"/>
  <c r="L41" i="3" s="1"/>
  <c r="O41" i="3" s="1"/>
  <c r="G12" i="3"/>
  <c r="F237" i="3"/>
  <c r="G237" i="3"/>
  <c r="H219" i="3"/>
  <c r="L219" i="3" s="1"/>
  <c r="O219" i="3" s="1"/>
  <c r="I219" i="3"/>
  <c r="M219" i="3" s="1"/>
  <c r="P219" i="3" s="1"/>
  <c r="F244" i="3"/>
  <c r="G226" i="3"/>
  <c r="H215" i="3"/>
  <c r="L215" i="3" s="1"/>
  <c r="O215" i="3" s="1"/>
  <c r="K227" i="3"/>
  <c r="N227" i="3" s="1"/>
  <c r="Q227" i="3" s="1"/>
  <c r="T227" i="3" s="1"/>
  <c r="J227" i="3"/>
  <c r="H227" i="3"/>
  <c r="L227" i="3" s="1"/>
  <c r="O227" i="3" s="1"/>
  <c r="I227" i="3"/>
  <c r="M227" i="3" s="1"/>
  <c r="P227" i="3" s="1"/>
  <c r="G206" i="3"/>
  <c r="F200" i="3"/>
  <c r="G200" i="3" s="1"/>
  <c r="G182" i="3"/>
  <c r="H157" i="3"/>
  <c r="K157" i="3"/>
  <c r="N157" i="3" s="1"/>
  <c r="Q157" i="3" s="1"/>
  <c r="T157" i="3" s="1"/>
  <c r="I157" i="3"/>
  <c r="F217" i="3"/>
  <c r="G217" i="3" s="1"/>
  <c r="F194" i="3"/>
  <c r="G194" i="3" s="1"/>
  <c r="G166" i="3"/>
  <c r="J240" i="3"/>
  <c r="G158" i="3"/>
  <c r="K224" i="3"/>
  <c r="N224" i="3" s="1"/>
  <c r="H199" i="3"/>
  <c r="L199" i="3" s="1"/>
  <c r="O199" i="3" s="1"/>
  <c r="F126" i="3"/>
  <c r="G126" i="3" s="1"/>
  <c r="F201" i="3"/>
  <c r="G201" i="3" s="1"/>
  <c r="K160" i="3"/>
  <c r="N160" i="3" s="1"/>
  <c r="Q160" i="3" s="1"/>
  <c r="T160" i="3" s="1"/>
  <c r="G150" i="3"/>
  <c r="G132" i="3"/>
  <c r="H116" i="3"/>
  <c r="L116" i="3" s="1"/>
  <c r="O116" i="3" s="1"/>
  <c r="K116" i="3"/>
  <c r="N116" i="3" s="1"/>
  <c r="Q116" i="3" s="1"/>
  <c r="T116" i="3" s="1"/>
  <c r="H108" i="3"/>
  <c r="L108" i="3" s="1"/>
  <c r="O108" i="3" s="1"/>
  <c r="H100" i="3"/>
  <c r="L100" i="3" s="1"/>
  <c r="O100" i="3" s="1"/>
  <c r="K100" i="3"/>
  <c r="N100" i="3" s="1"/>
  <c r="Q100" i="3" s="1"/>
  <c r="T100" i="3" s="1"/>
  <c r="H92" i="3"/>
  <c r="L92" i="3" s="1"/>
  <c r="O92" i="3" s="1"/>
  <c r="H78" i="3"/>
  <c r="L78" i="3" s="1"/>
  <c r="O78" i="3" s="1"/>
  <c r="K78" i="3"/>
  <c r="N78" i="3" s="1"/>
  <c r="Q78" i="3" s="1"/>
  <c r="T78" i="3" s="1"/>
  <c r="I78" i="3"/>
  <c r="M78" i="3" s="1"/>
  <c r="P78" i="3" s="1"/>
  <c r="F68" i="3"/>
  <c r="G68" i="3" s="1"/>
  <c r="F105" i="3"/>
  <c r="H81" i="3"/>
  <c r="K81" i="3" s="1"/>
  <c r="N81" i="3" s="1"/>
  <c r="H74" i="3"/>
  <c r="F30" i="3"/>
  <c r="G30" i="3" s="1"/>
  <c r="F141" i="3"/>
  <c r="G141" i="3" s="1"/>
  <c r="H135" i="3"/>
  <c r="K135" i="3" s="1"/>
  <c r="N135" i="3" s="1"/>
  <c r="Q135" i="3" s="1"/>
  <c r="T135" i="3" s="1"/>
  <c r="H119" i="3"/>
  <c r="K119" i="3"/>
  <c r="N119" i="3" s="1"/>
  <c r="H103" i="3"/>
  <c r="K103" i="3" s="1"/>
  <c r="N103" i="3" s="1"/>
  <c r="I139" i="3"/>
  <c r="J91" i="3"/>
  <c r="G79" i="3"/>
  <c r="J65" i="3"/>
  <c r="H50" i="3"/>
  <c r="L50" i="3" s="1"/>
  <c r="O50" i="3" s="1"/>
  <c r="K50" i="3"/>
  <c r="N50" i="3" s="1"/>
  <c r="Q50" i="3" s="1"/>
  <c r="T50" i="3" s="1"/>
  <c r="G25" i="3"/>
  <c r="F19" i="3"/>
  <c r="G19" i="3" s="1"/>
  <c r="H6" i="3"/>
  <c r="G22" i="3"/>
  <c r="I95" i="3"/>
  <c r="I36" i="3"/>
  <c r="I28" i="3"/>
  <c r="G75" i="3"/>
  <c r="F70" i="3"/>
  <c r="G70" i="3" s="1"/>
  <c r="F55" i="3"/>
  <c r="G55" i="3" s="1"/>
  <c r="F39" i="3"/>
  <c r="G39" i="3" s="1"/>
  <c r="H185" i="3"/>
  <c r="I185" i="3" s="1"/>
  <c r="F233" i="3"/>
  <c r="G233" i="3" s="1"/>
  <c r="H161" i="3"/>
  <c r="L161" i="3" s="1"/>
  <c r="O161" i="3" s="1"/>
  <c r="K161" i="3"/>
  <c r="N161" i="3" s="1"/>
  <c r="Q161" i="3" s="1"/>
  <c r="T161" i="3" s="1"/>
  <c r="H222" i="3"/>
  <c r="H195" i="3"/>
  <c r="L195" i="3" s="1"/>
  <c r="O195" i="3" s="1"/>
  <c r="J231" i="3"/>
  <c r="H152" i="3"/>
  <c r="L152" i="3" s="1"/>
  <c r="O152" i="3" s="1"/>
  <c r="H164" i="3"/>
  <c r="L164" i="3" s="1"/>
  <c r="O164" i="3" s="1"/>
  <c r="H82" i="3"/>
  <c r="K82" i="3"/>
  <c r="N82" i="3" s="1"/>
  <c r="H148" i="3"/>
  <c r="L148" i="3" s="1"/>
  <c r="O148" i="3" s="1"/>
  <c r="H115" i="3"/>
  <c r="K115" i="3"/>
  <c r="N115" i="3" s="1"/>
  <c r="H8" i="3"/>
  <c r="L8" i="3" s="1"/>
  <c r="O8" i="3" s="1"/>
  <c r="K8" i="3"/>
  <c r="N8" i="3" s="1"/>
  <c r="Q8" i="3" s="1"/>
  <c r="T8" i="3" s="1"/>
  <c r="H35" i="3"/>
  <c r="L35" i="3" s="1"/>
  <c r="O35" i="3" s="1"/>
  <c r="H5" i="3"/>
  <c r="I5" i="3" s="1"/>
  <c r="H235" i="3"/>
  <c r="L235" i="3" s="1"/>
  <c r="O235" i="3" s="1"/>
  <c r="K223" i="3"/>
  <c r="N223" i="3" s="1"/>
  <c r="I223" i="3"/>
  <c r="M223" i="3" s="1"/>
  <c r="P223" i="3" s="1"/>
  <c r="H223" i="3"/>
  <c r="F205" i="3"/>
  <c r="G205" i="3" s="1"/>
  <c r="F197" i="3"/>
  <c r="G188" i="3"/>
  <c r="F193" i="3"/>
  <c r="G193" i="3" s="1"/>
  <c r="H181" i="3"/>
  <c r="K181" i="3"/>
  <c r="N181" i="3" s="1"/>
  <c r="H173" i="3"/>
  <c r="K173" i="3"/>
  <c r="N173" i="3" s="1"/>
  <c r="Q173" i="3" s="1"/>
  <c r="T173" i="3" s="1"/>
  <c r="H165" i="3"/>
  <c r="L165" i="3" s="1"/>
  <c r="O165" i="3" s="1"/>
  <c r="K165" i="3"/>
  <c r="N165" i="3" s="1"/>
  <c r="Q165" i="3" s="1"/>
  <c r="T165" i="3" s="1"/>
  <c r="L176" i="3"/>
  <c r="O176" i="3" s="1"/>
  <c r="K168" i="3"/>
  <c r="N168" i="3" s="1"/>
  <c r="Q168" i="3" s="1"/>
  <c r="T168" i="3" s="1"/>
  <c r="H168" i="3"/>
  <c r="L168" i="3" s="1"/>
  <c r="O168" i="3" s="1"/>
  <c r="I224" i="3"/>
  <c r="G163" i="3"/>
  <c r="H156" i="3"/>
  <c r="L156" i="3" s="1"/>
  <c r="O156" i="3" s="1"/>
  <c r="F110" i="3"/>
  <c r="G110" i="3" s="1"/>
  <c r="F94" i="3"/>
  <c r="G94" i="3" s="1"/>
  <c r="H88" i="3"/>
  <c r="L88" i="3" s="1"/>
  <c r="O88" i="3" s="1"/>
  <c r="K88" i="3"/>
  <c r="N88" i="3" s="1"/>
  <c r="Q88" i="3" s="1"/>
  <c r="T88" i="3" s="1"/>
  <c r="L143" i="3"/>
  <c r="O143" i="3" s="1"/>
  <c r="Q143" i="3" s="1"/>
  <c r="T143" i="3" s="1"/>
  <c r="I143" i="3"/>
  <c r="K95" i="3"/>
  <c r="N95" i="3" s="1"/>
  <c r="Q95" i="3" s="1"/>
  <c r="T95" i="3" s="1"/>
  <c r="K87" i="3"/>
  <c r="N87" i="3" s="1"/>
  <c r="H87" i="3"/>
  <c r="G80" i="3"/>
  <c r="H73" i="3"/>
  <c r="L73" i="3" s="1"/>
  <c r="O73" i="3" s="1"/>
  <c r="F71" i="3"/>
  <c r="G71" i="3" s="1"/>
  <c r="K91" i="3"/>
  <c r="N91" i="3" s="1"/>
  <c r="Q91" i="3" s="1"/>
  <c r="T91" i="3" s="1"/>
  <c r="K65" i="3"/>
  <c r="N65" i="3" s="1"/>
  <c r="Q65" i="3" s="1"/>
  <c r="T65" i="3" s="1"/>
  <c r="H18" i="3"/>
  <c r="L18" i="3" s="1"/>
  <c r="O18" i="3" s="1"/>
  <c r="K18" i="3"/>
  <c r="N18" i="3" s="1"/>
  <c r="Q18" i="3" s="1"/>
  <c r="T18" i="3" s="1"/>
  <c r="G11" i="3"/>
  <c r="H4" i="3"/>
  <c r="K4" i="3"/>
  <c r="N4" i="3" s="1"/>
  <c r="L208" i="3"/>
  <c r="O208" i="3" s="1"/>
  <c r="G56" i="3"/>
  <c r="H54" i="3"/>
  <c r="K54" i="3"/>
  <c r="N54" i="3" s="1"/>
  <c r="Q54" i="3" s="1"/>
  <c r="T54" i="3" s="1"/>
  <c r="G40" i="3"/>
  <c r="H38" i="3"/>
  <c r="L38" i="3" s="1"/>
  <c r="O38" i="3" s="1"/>
  <c r="K38" i="3"/>
  <c r="N38" i="3" s="1"/>
  <c r="Q38" i="3" s="1"/>
  <c r="T38" i="3" s="1"/>
  <c r="I160" i="3"/>
  <c r="H120" i="3"/>
  <c r="L120" i="3" s="1"/>
  <c r="O120" i="3" s="1"/>
  <c r="K120" i="3"/>
  <c r="N120" i="3" s="1"/>
  <c r="Q120" i="3" s="1"/>
  <c r="T120" i="3" s="1"/>
  <c r="I112" i="3"/>
  <c r="M112" i="3" s="1"/>
  <c r="P112" i="3" s="1"/>
  <c r="H112" i="3"/>
  <c r="L112" i="3" s="1"/>
  <c r="O112" i="3" s="1"/>
  <c r="K112" i="3"/>
  <c r="N112" i="3" s="1"/>
  <c r="Q112" i="3" s="1"/>
  <c r="T112" i="3" s="1"/>
  <c r="H104" i="3"/>
  <c r="K104" i="3" s="1"/>
  <c r="N104" i="3" s="1"/>
  <c r="H96" i="3"/>
  <c r="I96" i="3" s="1"/>
  <c r="M96" i="3" s="1"/>
  <c r="P96" i="3" s="1"/>
  <c r="K96" i="3"/>
  <c r="N96" i="3" s="1"/>
  <c r="Q96" i="3" s="1"/>
  <c r="T96" i="3" s="1"/>
  <c r="H84" i="3"/>
  <c r="L84" i="3" s="1"/>
  <c r="O84" i="3" s="1"/>
  <c r="H151" i="3"/>
  <c r="K151" i="3"/>
  <c r="N151" i="3" s="1"/>
  <c r="G133" i="3"/>
  <c r="G117" i="3"/>
  <c r="G86" i="3"/>
  <c r="H184" i="3"/>
  <c r="K139" i="3"/>
  <c r="N139" i="3" s="1"/>
  <c r="Q139" i="3" s="1"/>
  <c r="T139" i="3" s="1"/>
  <c r="H60" i="3"/>
  <c r="L60" i="3" s="1"/>
  <c r="O60" i="3" s="1"/>
  <c r="H58" i="3"/>
  <c r="I58" i="3" s="1"/>
  <c r="M58" i="3" s="1"/>
  <c r="P58" i="3" s="1"/>
  <c r="K58" i="3"/>
  <c r="N58" i="3" s="1"/>
  <c r="G51" i="3"/>
  <c r="H44" i="3"/>
  <c r="L44" i="3" s="1"/>
  <c r="O44" i="3" s="1"/>
  <c r="H42" i="3"/>
  <c r="L42" i="3" s="1"/>
  <c r="O42" i="3" s="1"/>
  <c r="K42" i="3"/>
  <c r="N42" i="3" s="1"/>
  <c r="Q42" i="3" s="1"/>
  <c r="T42" i="3" s="1"/>
  <c r="H10" i="3"/>
  <c r="I10" i="3" s="1"/>
  <c r="M10" i="3" s="1"/>
  <c r="P10" i="3" s="1"/>
  <c r="K10" i="3"/>
  <c r="N10" i="3" s="1"/>
  <c r="I127" i="3"/>
  <c r="K36" i="3"/>
  <c r="N36" i="3" s="1"/>
  <c r="Q36" i="3" s="1"/>
  <c r="T36" i="3" s="1"/>
  <c r="K28" i="3"/>
  <c r="N28" i="3" s="1"/>
  <c r="Q28" i="3" s="1"/>
  <c r="T28" i="3" s="1"/>
  <c r="H14" i="3"/>
  <c r="L14" i="3" s="1"/>
  <c r="O14" i="3" s="1"/>
  <c r="K14" i="3"/>
  <c r="N14" i="3" s="1"/>
  <c r="Q14" i="3" s="1"/>
  <c r="T14" i="3" s="1"/>
  <c r="H77" i="3" l="1"/>
  <c r="K77" i="3" s="1"/>
  <c r="N77" i="3" s="1"/>
  <c r="H24" i="3"/>
  <c r="L24" i="3" s="1"/>
  <c r="O24" i="3" s="1"/>
  <c r="K24" i="3"/>
  <c r="N24" i="3" s="1"/>
  <c r="Q24" i="3" s="1"/>
  <c r="T24" i="3" s="1"/>
  <c r="I24" i="3"/>
  <c r="H17" i="3"/>
  <c r="L17" i="3" s="1"/>
  <c r="O17" i="3" s="1"/>
  <c r="H29" i="3"/>
  <c r="L29" i="3" s="1"/>
  <c r="O29" i="3" s="1"/>
  <c r="H122" i="3"/>
  <c r="K122" i="3"/>
  <c r="N122" i="3" s="1"/>
  <c r="I26" i="3"/>
  <c r="M26" i="3" s="1"/>
  <c r="P26" i="3" s="1"/>
  <c r="H26" i="3"/>
  <c r="L26" i="3" s="1"/>
  <c r="O26" i="3" s="1"/>
  <c r="K26" i="3"/>
  <c r="N26" i="3" s="1"/>
  <c r="Q26" i="3" s="1"/>
  <c r="T26" i="3" s="1"/>
  <c r="H113" i="3"/>
  <c r="K113" i="3" s="1"/>
  <c r="N113" i="3" s="1"/>
  <c r="M134" i="3"/>
  <c r="P134" i="3" s="1"/>
  <c r="J134" i="3"/>
  <c r="K97" i="3"/>
  <c r="N97" i="3" s="1"/>
  <c r="Q97" i="3" s="1"/>
  <c r="T97" i="3" s="1"/>
  <c r="H97" i="3"/>
  <c r="L97" i="3" s="1"/>
  <c r="O97" i="3" s="1"/>
  <c r="H149" i="3"/>
  <c r="L149" i="3" s="1"/>
  <c r="O149" i="3" s="1"/>
  <c r="K149" i="3"/>
  <c r="N149" i="3" s="1"/>
  <c r="Q149" i="3" s="1"/>
  <c r="T149" i="3" s="1"/>
  <c r="K171" i="3"/>
  <c r="N171" i="3" s="1"/>
  <c r="Q171" i="3" s="1"/>
  <c r="T171" i="3" s="1"/>
  <c r="H171" i="3"/>
  <c r="L171" i="3" s="1"/>
  <c r="O171" i="3" s="1"/>
  <c r="H52" i="3"/>
  <c r="K52" i="3"/>
  <c r="N52" i="3" s="1"/>
  <c r="I52" i="3"/>
  <c r="M52" i="3" s="1"/>
  <c r="P52" i="3" s="1"/>
  <c r="M5" i="3"/>
  <c r="P5" i="3" s="1"/>
  <c r="J5" i="3"/>
  <c r="H16" i="3"/>
  <c r="I16" i="3" s="1"/>
  <c r="J16" i="3" s="1"/>
  <c r="M16" i="3" s="1"/>
  <c r="P16" i="3" s="1"/>
  <c r="H46" i="3"/>
  <c r="L46" i="3" s="1"/>
  <c r="O46" i="3" s="1"/>
  <c r="K21" i="3"/>
  <c r="N21" i="3" s="1"/>
  <c r="Q21" i="3" s="1"/>
  <c r="T21" i="3" s="1"/>
  <c r="H21" i="3"/>
  <c r="L21" i="3" s="1"/>
  <c r="O21" i="3" s="1"/>
  <c r="H66" i="3"/>
  <c r="I34" i="3"/>
  <c r="M34" i="3" s="1"/>
  <c r="P34" i="3" s="1"/>
  <c r="H34" i="3"/>
  <c r="L34" i="3" s="1"/>
  <c r="O34" i="3" s="1"/>
  <c r="K34" i="3"/>
  <c r="N34" i="3" s="1"/>
  <c r="Q34" i="3" s="1"/>
  <c r="T34" i="3" s="1"/>
  <c r="K111" i="3"/>
  <c r="N111" i="3" s="1"/>
  <c r="H111" i="3"/>
  <c r="I111" i="3" s="1"/>
  <c r="I218" i="3"/>
  <c r="K76" i="3"/>
  <c r="N76" i="3" s="1"/>
  <c r="Q76" i="3" s="1"/>
  <c r="T76" i="3" s="1"/>
  <c r="I138" i="3"/>
  <c r="M138" i="3" s="1"/>
  <c r="P138" i="3" s="1"/>
  <c r="K146" i="3"/>
  <c r="N146" i="3" s="1"/>
  <c r="Q146" i="3" s="1"/>
  <c r="T146" i="3" s="1"/>
  <c r="I186" i="3"/>
  <c r="M186" i="3" s="1"/>
  <c r="P186" i="3" s="1"/>
  <c r="J13" i="3"/>
  <c r="J23" i="3"/>
  <c r="J31" i="3"/>
  <c r="J49" i="3"/>
  <c r="I232" i="3"/>
  <c r="M232" i="3" s="1"/>
  <c r="P232" i="3" s="1"/>
  <c r="K159" i="3"/>
  <c r="N159" i="3" s="1"/>
  <c r="Q159" i="3" s="1"/>
  <c r="T159" i="3" s="1"/>
  <c r="H107" i="3"/>
  <c r="I107" i="3" s="1"/>
  <c r="H32" i="3"/>
  <c r="I32" i="3" s="1"/>
  <c r="J172" i="3"/>
  <c r="K60" i="3"/>
  <c r="N60" i="3" s="1"/>
  <c r="Q60" i="3" s="1"/>
  <c r="T60" i="3" s="1"/>
  <c r="I104" i="3"/>
  <c r="M104" i="3" s="1"/>
  <c r="P104" i="3" s="1"/>
  <c r="K73" i="3"/>
  <c r="N73" i="3" s="1"/>
  <c r="Q73" i="3" s="1"/>
  <c r="T73" i="3" s="1"/>
  <c r="K148" i="3"/>
  <c r="N148" i="3" s="1"/>
  <c r="Q148" i="3" s="1"/>
  <c r="T148" i="3" s="1"/>
  <c r="K164" i="3"/>
  <c r="N164" i="3" s="1"/>
  <c r="Q164" i="3" s="1"/>
  <c r="T164" i="3" s="1"/>
  <c r="I195" i="3"/>
  <c r="M195" i="3" s="1"/>
  <c r="P195" i="3" s="1"/>
  <c r="K199" i="3"/>
  <c r="N199" i="3" s="1"/>
  <c r="Q199" i="3" s="1"/>
  <c r="T199" i="3" s="1"/>
  <c r="K180" i="3"/>
  <c r="N180" i="3" s="1"/>
  <c r="Q180" i="3" s="1"/>
  <c r="T180" i="3" s="1"/>
  <c r="I76" i="3"/>
  <c r="M76" i="3" s="1"/>
  <c r="P76" i="3" s="1"/>
  <c r="K102" i="3"/>
  <c r="N102" i="3" s="1"/>
  <c r="Q102" i="3" s="1"/>
  <c r="T102" i="3" s="1"/>
  <c r="K5" i="3"/>
  <c r="N5" i="3" s="1"/>
  <c r="K195" i="3"/>
  <c r="N195" i="3" s="1"/>
  <c r="Q195" i="3" s="1"/>
  <c r="T195" i="3" s="1"/>
  <c r="I120" i="3"/>
  <c r="M120" i="3" s="1"/>
  <c r="P120" i="3" s="1"/>
  <c r="I18" i="3"/>
  <c r="M18" i="3" s="1"/>
  <c r="P18" i="3" s="1"/>
  <c r="K35" i="3"/>
  <c r="N35" i="3" s="1"/>
  <c r="Q35" i="3" s="1"/>
  <c r="T35" i="3" s="1"/>
  <c r="I8" i="3"/>
  <c r="M8" i="3" s="1"/>
  <c r="P8" i="3" s="1"/>
  <c r="K92" i="3"/>
  <c r="N92" i="3" s="1"/>
  <c r="Q92" i="3" s="1"/>
  <c r="T92" i="3" s="1"/>
  <c r="K108" i="3"/>
  <c r="N108" i="3" s="1"/>
  <c r="Q108" i="3" s="1"/>
  <c r="T108" i="3" s="1"/>
  <c r="K215" i="3"/>
  <c r="N215" i="3" s="1"/>
  <c r="Q215" i="3" s="1"/>
  <c r="T215" i="3" s="1"/>
  <c r="K69" i="3"/>
  <c r="N69" i="3" s="1"/>
  <c r="Q69" i="3" s="1"/>
  <c r="T69" i="3" s="1"/>
  <c r="K218" i="3"/>
  <c r="N218" i="3" s="1"/>
  <c r="Q218" i="3" s="1"/>
  <c r="T218" i="3" s="1"/>
  <c r="I192" i="3"/>
  <c r="M192" i="3" s="1"/>
  <c r="P192" i="3" s="1"/>
  <c r="K9" i="3"/>
  <c r="N9" i="3" s="1"/>
  <c r="Q9" i="3" s="1"/>
  <c r="T9" i="3" s="1"/>
  <c r="K72" i="3"/>
  <c r="N72" i="3" s="1"/>
  <c r="Q72" i="3" s="1"/>
  <c r="T72" i="3" s="1"/>
  <c r="K138" i="3"/>
  <c r="N138" i="3" s="1"/>
  <c r="Q138" i="3" s="1"/>
  <c r="T138" i="3" s="1"/>
  <c r="I202" i="3"/>
  <c r="M202" i="3" s="1"/>
  <c r="P202" i="3" s="1"/>
  <c r="K186" i="3"/>
  <c r="N186" i="3" s="1"/>
  <c r="Q186" i="3" s="1"/>
  <c r="T186" i="3" s="1"/>
  <c r="I121" i="3"/>
  <c r="M121" i="3" s="1"/>
  <c r="P121" i="3" s="1"/>
  <c r="I142" i="3"/>
  <c r="Q176" i="3"/>
  <c r="T176" i="3" s="1"/>
  <c r="Q208" i="3"/>
  <c r="T208" i="3" s="1"/>
  <c r="I123" i="3"/>
  <c r="M211" i="3"/>
  <c r="P211" i="3" s="1"/>
  <c r="J211" i="3"/>
  <c r="I239" i="3"/>
  <c r="H93" i="3"/>
  <c r="L93" i="3" s="1"/>
  <c r="O93" i="3" s="1"/>
  <c r="H178" i="3"/>
  <c r="L178" i="3" s="1"/>
  <c r="O178" i="3" s="1"/>
  <c r="K178" i="3"/>
  <c r="N178" i="3" s="1"/>
  <c r="Q178" i="3" s="1"/>
  <c r="T178" i="3" s="1"/>
  <c r="H200" i="3"/>
  <c r="L200" i="3" s="1"/>
  <c r="O200" i="3" s="1"/>
  <c r="I39" i="3"/>
  <c r="M39" i="3" s="1"/>
  <c r="P39" i="3" s="1"/>
  <c r="H39" i="3"/>
  <c r="L39" i="3" s="1"/>
  <c r="O39" i="3" s="1"/>
  <c r="H141" i="3"/>
  <c r="K141" i="3" s="1"/>
  <c r="N141" i="3" s="1"/>
  <c r="Q141" i="3" s="1"/>
  <c r="T141" i="3" s="1"/>
  <c r="K209" i="3"/>
  <c r="N209" i="3" s="1"/>
  <c r="Q209" i="3" s="1"/>
  <c r="T209" i="3" s="1"/>
  <c r="H209" i="3"/>
  <c r="L209" i="3" s="1"/>
  <c r="O209" i="3" s="1"/>
  <c r="H154" i="3"/>
  <c r="L154" i="3" s="1"/>
  <c r="O154" i="3" s="1"/>
  <c r="K154" i="3"/>
  <c r="N154" i="3" s="1"/>
  <c r="Q154" i="3" s="1"/>
  <c r="T154" i="3" s="1"/>
  <c r="H187" i="3"/>
  <c r="K187" i="3" s="1"/>
  <c r="N187" i="3" s="1"/>
  <c r="H228" i="3"/>
  <c r="J228" i="3"/>
  <c r="K228" i="3"/>
  <c r="N228" i="3" s="1"/>
  <c r="I228" i="3"/>
  <c r="M228" i="3" s="1"/>
  <c r="P228" i="3" s="1"/>
  <c r="H15" i="3"/>
  <c r="L15" i="3" s="1"/>
  <c r="O15" i="3" s="1"/>
  <c r="H162" i="3"/>
  <c r="L162" i="3" s="1"/>
  <c r="O162" i="3" s="1"/>
  <c r="K162" i="3"/>
  <c r="N162" i="3" s="1"/>
  <c r="Q162" i="3" s="1"/>
  <c r="T162" i="3" s="1"/>
  <c r="H109" i="3"/>
  <c r="L109" i="3" s="1"/>
  <c r="O109" i="3" s="1"/>
  <c r="J106" i="3"/>
  <c r="M106" i="3" s="1"/>
  <c r="P106" i="3" s="1"/>
  <c r="I55" i="3"/>
  <c r="M55" i="3" s="1"/>
  <c r="P55" i="3" s="1"/>
  <c r="H55" i="3"/>
  <c r="K55" i="3" s="1"/>
  <c r="N55" i="3" s="1"/>
  <c r="H30" i="3"/>
  <c r="L30" i="3" s="1"/>
  <c r="O30" i="3" s="1"/>
  <c r="I201" i="3"/>
  <c r="M201" i="3" s="1"/>
  <c r="P201" i="3" s="1"/>
  <c r="H201" i="3"/>
  <c r="L201" i="3" s="1"/>
  <c r="O201" i="3" s="1"/>
  <c r="H194" i="3"/>
  <c r="L194" i="3" s="1"/>
  <c r="O194" i="3" s="1"/>
  <c r="H204" i="3"/>
  <c r="L204" i="3" s="1"/>
  <c r="O204" i="3" s="1"/>
  <c r="I3" i="3"/>
  <c r="M3" i="3" s="1"/>
  <c r="P3" i="3" s="1"/>
  <c r="H3" i="3"/>
  <c r="L3" i="3" s="1"/>
  <c r="O3" i="3" s="1"/>
  <c r="K3" i="3"/>
  <c r="N3" i="3" s="1"/>
  <c r="Q3" i="3" s="1"/>
  <c r="T3" i="3" s="1"/>
  <c r="I225" i="3"/>
  <c r="M225" i="3" s="1"/>
  <c r="P225" i="3" s="1"/>
  <c r="H225" i="3"/>
  <c r="L225" i="3" s="1"/>
  <c r="O225" i="3" s="1"/>
  <c r="H101" i="3"/>
  <c r="L101" i="3" s="1"/>
  <c r="O101" i="3" s="1"/>
  <c r="H136" i="3"/>
  <c r="L136" i="3" s="1"/>
  <c r="O136" i="3" s="1"/>
  <c r="J47" i="3"/>
  <c r="I47" i="3"/>
  <c r="M47" i="3" s="1"/>
  <c r="P47" i="3" s="1"/>
  <c r="H47" i="3"/>
  <c r="K47" i="3"/>
  <c r="N47" i="3" s="1"/>
  <c r="I71" i="3"/>
  <c r="M71" i="3" s="1"/>
  <c r="P71" i="3" s="1"/>
  <c r="H71" i="3"/>
  <c r="L71" i="3" s="1"/>
  <c r="O71" i="3" s="1"/>
  <c r="H70" i="3"/>
  <c r="L70" i="3" s="1"/>
  <c r="O70" i="3" s="1"/>
  <c r="H68" i="3"/>
  <c r="L68" i="3" s="1"/>
  <c r="O68" i="3" s="1"/>
  <c r="H126" i="3"/>
  <c r="L126" i="3" s="1"/>
  <c r="O126" i="3" s="1"/>
  <c r="I217" i="3"/>
  <c r="M217" i="3" s="1"/>
  <c r="P217" i="3" s="1"/>
  <c r="H217" i="3"/>
  <c r="K217" i="3" s="1"/>
  <c r="N217" i="3" s="1"/>
  <c r="H89" i="3"/>
  <c r="L89" i="3" s="1"/>
  <c r="O89" i="3" s="1"/>
  <c r="I221" i="3"/>
  <c r="M221" i="3" s="1"/>
  <c r="P221" i="3" s="1"/>
  <c r="H221" i="3"/>
  <c r="K221" i="3" s="1"/>
  <c r="N221" i="3" s="1"/>
  <c r="H155" i="3"/>
  <c r="I155" i="3" s="1"/>
  <c r="H236" i="3"/>
  <c r="I236" i="3" s="1"/>
  <c r="H43" i="3"/>
  <c r="L43" i="3" s="1"/>
  <c r="O43" i="3" s="1"/>
  <c r="K43" i="3"/>
  <c r="N43" i="3" s="1"/>
  <c r="Q43" i="3" s="1"/>
  <c r="T43" i="3" s="1"/>
  <c r="I7" i="3"/>
  <c r="M7" i="3" s="1"/>
  <c r="P7" i="3" s="1"/>
  <c r="H7" i="3"/>
  <c r="L7" i="3" s="1"/>
  <c r="O7" i="3" s="1"/>
  <c r="K7" i="3"/>
  <c r="N7" i="3" s="1"/>
  <c r="Q7" i="3" s="1"/>
  <c r="T7" i="3" s="1"/>
  <c r="J59" i="3"/>
  <c r="I59" i="3"/>
  <c r="M59" i="3" s="1"/>
  <c r="P59" i="3" s="1"/>
  <c r="H59" i="3"/>
  <c r="L59" i="3" s="1"/>
  <c r="O59" i="3" s="1"/>
  <c r="K59" i="3"/>
  <c r="N59" i="3" s="1"/>
  <c r="Q59" i="3" s="1"/>
  <c r="T59" i="3" s="1"/>
  <c r="J179" i="3"/>
  <c r="I179" i="3"/>
  <c r="M179" i="3" s="1"/>
  <c r="P179" i="3" s="1"/>
  <c r="H179" i="3"/>
  <c r="L179" i="3" s="1"/>
  <c r="O179" i="3" s="1"/>
  <c r="K179" i="3"/>
  <c r="N179" i="3" s="1"/>
  <c r="Q179" i="3" s="1"/>
  <c r="T179" i="3" s="1"/>
  <c r="I183" i="3"/>
  <c r="I213" i="3"/>
  <c r="J234" i="3"/>
  <c r="H63" i="3"/>
  <c r="L63" i="3" s="1"/>
  <c r="O63" i="3" s="1"/>
  <c r="K98" i="3"/>
  <c r="N98" i="3" s="1"/>
  <c r="Q98" i="3" s="1"/>
  <c r="T98" i="3" s="1"/>
  <c r="K106" i="3"/>
  <c r="N106" i="3" s="1"/>
  <c r="Q106" i="3" s="1"/>
  <c r="T106" i="3" s="1"/>
  <c r="Q114" i="3"/>
  <c r="T114" i="3" s="1"/>
  <c r="H167" i="3"/>
  <c r="L167" i="3" s="1"/>
  <c r="O167" i="3" s="1"/>
  <c r="H128" i="3"/>
  <c r="I128" i="3" s="1"/>
  <c r="H216" i="3"/>
  <c r="L216" i="3" s="1"/>
  <c r="O216" i="3" s="1"/>
  <c r="H56" i="3"/>
  <c r="L56" i="3" s="1"/>
  <c r="O56" i="3" s="1"/>
  <c r="H163" i="3"/>
  <c r="L163" i="3" s="1"/>
  <c r="O163" i="3" s="1"/>
  <c r="K163" i="3"/>
  <c r="N163" i="3" s="1"/>
  <c r="Q163" i="3" s="1"/>
  <c r="T163" i="3" s="1"/>
  <c r="I205" i="3"/>
  <c r="M205" i="3" s="1"/>
  <c r="P205" i="3" s="1"/>
  <c r="H205" i="3"/>
  <c r="L205" i="3" s="1"/>
  <c r="O205" i="3" s="1"/>
  <c r="J111" i="3"/>
  <c r="M111" i="3" s="1"/>
  <c r="P111" i="3" s="1"/>
  <c r="M24" i="3"/>
  <c r="P24" i="3" s="1"/>
  <c r="J24" i="3"/>
  <c r="H22" i="3"/>
  <c r="L22" i="3" s="1"/>
  <c r="O22" i="3" s="1"/>
  <c r="H79" i="3"/>
  <c r="I79" i="3" s="1"/>
  <c r="M79" i="3" s="1"/>
  <c r="P79" i="3" s="1"/>
  <c r="H19" i="3"/>
  <c r="L19" i="3" s="1"/>
  <c r="O19" i="3" s="1"/>
  <c r="H105" i="3"/>
  <c r="K105" i="3"/>
  <c r="N105" i="3" s="1"/>
  <c r="H244" i="3"/>
  <c r="I244" i="3" s="1"/>
  <c r="M244" i="3" s="1"/>
  <c r="P244" i="3" s="1"/>
  <c r="H197" i="3"/>
  <c r="L197" i="3" s="1"/>
  <c r="O197" i="3" s="1"/>
  <c r="H129" i="3"/>
  <c r="K129" i="3" s="1"/>
  <c r="N129" i="3" s="1"/>
  <c r="I84" i="3"/>
  <c r="J96" i="3"/>
  <c r="J104" i="3"/>
  <c r="J120" i="3"/>
  <c r="M160" i="3"/>
  <c r="P160" i="3" s="1"/>
  <c r="J160" i="3"/>
  <c r="J18" i="3"/>
  <c r="H80" i="3"/>
  <c r="L80" i="3" s="1"/>
  <c r="O80" i="3" s="1"/>
  <c r="J121" i="3"/>
  <c r="J232" i="3"/>
  <c r="I98" i="3"/>
  <c r="I114" i="3"/>
  <c r="I122" i="3"/>
  <c r="H51" i="3"/>
  <c r="L51" i="3" s="1"/>
  <c r="O51" i="3" s="1"/>
  <c r="K51" i="3"/>
  <c r="N51" i="3" s="1"/>
  <c r="Q51" i="3" s="1"/>
  <c r="T51" i="3" s="1"/>
  <c r="H133" i="3"/>
  <c r="K133" i="3" s="1"/>
  <c r="N133" i="3" s="1"/>
  <c r="I11" i="3"/>
  <c r="M11" i="3" s="1"/>
  <c r="P11" i="3" s="1"/>
  <c r="H11" i="3"/>
  <c r="L11" i="3" s="1"/>
  <c r="O11" i="3" s="1"/>
  <c r="M143" i="3"/>
  <c r="P143" i="3" s="1"/>
  <c r="J143" i="3"/>
  <c r="H193" i="3"/>
  <c r="L193" i="3" s="1"/>
  <c r="O193" i="3" s="1"/>
  <c r="H132" i="3"/>
  <c r="I132" i="3" s="1"/>
  <c r="I166" i="3"/>
  <c r="M166" i="3" s="1"/>
  <c r="P166" i="3" s="1"/>
  <c r="H166" i="3"/>
  <c r="L166" i="3" s="1"/>
  <c r="O166" i="3" s="1"/>
  <c r="H237" i="3"/>
  <c r="I237" i="3" s="1"/>
  <c r="H196" i="3"/>
  <c r="L196" i="3" s="1"/>
  <c r="O196" i="3" s="1"/>
  <c r="H246" i="3"/>
  <c r="K246" i="3" s="1"/>
  <c r="N246" i="3" s="1"/>
  <c r="H48" i="3"/>
  <c r="L48" i="3" s="1"/>
  <c r="O48" i="3" s="1"/>
  <c r="H125" i="3"/>
  <c r="K125" i="3" s="1"/>
  <c r="N125" i="3" s="1"/>
  <c r="Q125" i="3" s="1"/>
  <c r="T125" i="3" s="1"/>
  <c r="H144" i="3"/>
  <c r="I144" i="3" s="1"/>
  <c r="K144" i="3"/>
  <c r="N144" i="3" s="1"/>
  <c r="H67" i="3"/>
  <c r="L67" i="3" s="1"/>
  <c r="O67" i="3" s="1"/>
  <c r="H153" i="3"/>
  <c r="I153" i="3"/>
  <c r="M153" i="3" s="1"/>
  <c r="P153" i="3" s="1"/>
  <c r="H94" i="3"/>
  <c r="L94" i="3" s="1"/>
  <c r="O94" i="3" s="1"/>
  <c r="H241" i="3"/>
  <c r="I241" i="3" s="1"/>
  <c r="J10" i="3"/>
  <c r="I44" i="3"/>
  <c r="J58" i="3"/>
  <c r="J112" i="3"/>
  <c r="I156" i="3"/>
  <c r="M224" i="3"/>
  <c r="P224" i="3" s="1"/>
  <c r="J224" i="3"/>
  <c r="H188" i="3"/>
  <c r="I188" i="3" s="1"/>
  <c r="M188" i="3" s="1"/>
  <c r="P188" i="3" s="1"/>
  <c r="Q223" i="3"/>
  <c r="T223" i="3" s="1"/>
  <c r="K235" i="3"/>
  <c r="N235" i="3" s="1"/>
  <c r="Q235" i="3" s="1"/>
  <c r="T235" i="3" s="1"/>
  <c r="J8" i="3"/>
  <c r="L115" i="3"/>
  <c r="O115" i="3" s="1"/>
  <c r="K152" i="3"/>
  <c r="N152" i="3" s="1"/>
  <c r="Q152" i="3" s="1"/>
  <c r="T152" i="3" s="1"/>
  <c r="J195" i="3"/>
  <c r="I222" i="3"/>
  <c r="L222" i="3" s="1"/>
  <c r="O222" i="3" s="1"/>
  <c r="J185" i="3"/>
  <c r="M185" i="3" s="1"/>
  <c r="P185" i="3" s="1"/>
  <c r="I6" i="3"/>
  <c r="L6" i="3" s="1"/>
  <c r="O6" i="3" s="1"/>
  <c r="J78" i="3"/>
  <c r="H150" i="3"/>
  <c r="L150" i="3" s="1"/>
  <c r="O150" i="3" s="1"/>
  <c r="H206" i="3"/>
  <c r="I206" i="3" s="1"/>
  <c r="M206" i="3" s="1"/>
  <c r="P206" i="3" s="1"/>
  <c r="J219" i="3"/>
  <c r="I41" i="3"/>
  <c r="I57" i="3"/>
  <c r="H85" i="3"/>
  <c r="L85" i="3" s="1"/>
  <c r="O85" i="3" s="1"/>
  <c r="I189" i="3"/>
  <c r="I62" i="3"/>
  <c r="J99" i="3"/>
  <c r="J131" i="3"/>
  <c r="J203" i="3"/>
  <c r="J243" i="3"/>
  <c r="M243" i="3" s="1"/>
  <c r="P243" i="3" s="1"/>
  <c r="I27" i="3"/>
  <c r="I45" i="3"/>
  <c r="I53" i="3"/>
  <c r="I61" i="3"/>
  <c r="J210" i="3"/>
  <c r="K210" i="3"/>
  <c r="N210" i="3" s="1"/>
  <c r="Q210" i="3" s="1"/>
  <c r="T210" i="3" s="1"/>
  <c r="H210" i="3"/>
  <c r="L210" i="3" s="1"/>
  <c r="O210" i="3" s="1"/>
  <c r="I210" i="3"/>
  <c r="M210" i="3" s="1"/>
  <c r="P210" i="3" s="1"/>
  <c r="J175" i="3"/>
  <c r="I175" i="3"/>
  <c r="M175" i="3" s="1"/>
  <c r="P175" i="3" s="1"/>
  <c r="H175" i="3"/>
  <c r="K175" i="3"/>
  <c r="N175" i="3" s="1"/>
  <c r="J138" i="3"/>
  <c r="J146" i="3"/>
  <c r="M146" i="3" s="1"/>
  <c r="P146" i="3" s="1"/>
  <c r="I33" i="3"/>
  <c r="J26" i="3"/>
  <c r="J186" i="3"/>
  <c r="H90" i="3"/>
  <c r="L90" i="3" s="1"/>
  <c r="O90" i="3" s="1"/>
  <c r="H110" i="3"/>
  <c r="L110" i="3" s="1"/>
  <c r="O110" i="3" s="1"/>
  <c r="I170" i="3"/>
  <c r="M170" i="3" s="1"/>
  <c r="P170" i="3" s="1"/>
  <c r="H170" i="3"/>
  <c r="L170" i="3" s="1"/>
  <c r="O170" i="3" s="1"/>
  <c r="K170" i="3"/>
  <c r="N170" i="3" s="1"/>
  <c r="Q170" i="3" s="1"/>
  <c r="T170" i="3" s="1"/>
  <c r="J170" i="3"/>
  <c r="L229" i="3"/>
  <c r="O229" i="3" s="1"/>
  <c r="H247" i="3"/>
  <c r="L247" i="3" s="1"/>
  <c r="O247" i="3" s="1"/>
  <c r="J34" i="3"/>
  <c r="H124" i="3"/>
  <c r="L106" i="3"/>
  <c r="O106" i="3" s="1"/>
  <c r="I14" i="3"/>
  <c r="J127" i="3"/>
  <c r="M127" i="3" s="1"/>
  <c r="P127" i="3" s="1"/>
  <c r="I60" i="3"/>
  <c r="I184" i="3"/>
  <c r="H86" i="3"/>
  <c r="I38" i="3"/>
  <c r="I4" i="3"/>
  <c r="L4" i="3" s="1"/>
  <c r="O4" i="3" s="1"/>
  <c r="L173" i="3"/>
  <c r="O173" i="3" s="1"/>
  <c r="L223" i="3"/>
  <c r="O223" i="3" s="1"/>
  <c r="I235" i="3"/>
  <c r="I35" i="3"/>
  <c r="I149" i="3"/>
  <c r="I115" i="3"/>
  <c r="I152" i="3"/>
  <c r="L185" i="3"/>
  <c r="O185" i="3" s="1"/>
  <c r="M28" i="3"/>
  <c r="P28" i="3" s="1"/>
  <c r="J28" i="3"/>
  <c r="M95" i="3"/>
  <c r="P95" i="3" s="1"/>
  <c r="J95" i="3"/>
  <c r="H25" i="3"/>
  <c r="L25" i="3" s="1"/>
  <c r="O25" i="3" s="1"/>
  <c r="K25" i="3"/>
  <c r="N25" i="3" s="1"/>
  <c r="Q25" i="3" s="1"/>
  <c r="T25" i="3" s="1"/>
  <c r="I50" i="3"/>
  <c r="M139" i="3"/>
  <c r="P139" i="3" s="1"/>
  <c r="J139" i="3"/>
  <c r="L103" i="3"/>
  <c r="O103" i="3" s="1"/>
  <c r="Q103" i="3" s="1"/>
  <c r="T103" i="3" s="1"/>
  <c r="K74" i="3"/>
  <c r="N74" i="3" s="1"/>
  <c r="Q74" i="3" s="1"/>
  <c r="T74" i="3" s="1"/>
  <c r="I81" i="3"/>
  <c r="L81" i="3" s="1"/>
  <c r="O81" i="3" s="1"/>
  <c r="I199" i="3"/>
  <c r="I158" i="3"/>
  <c r="M158" i="3" s="1"/>
  <c r="P158" i="3" s="1"/>
  <c r="H158" i="3"/>
  <c r="K158" i="3"/>
  <c r="N158" i="3" s="1"/>
  <c r="Q158" i="3" s="1"/>
  <c r="T158" i="3" s="1"/>
  <c r="J158" i="3"/>
  <c r="L157" i="3"/>
  <c r="O157" i="3" s="1"/>
  <c r="H226" i="3"/>
  <c r="K226" i="3" s="1"/>
  <c r="N226" i="3" s="1"/>
  <c r="J69" i="3"/>
  <c r="H242" i="3"/>
  <c r="K242" i="3" s="1"/>
  <c r="N242" i="3" s="1"/>
  <c r="Q242" i="3" s="1"/>
  <c r="T242" i="3" s="1"/>
  <c r="I207" i="3"/>
  <c r="L224" i="3"/>
  <c r="O224" i="3" s="1"/>
  <c r="Q224" i="3" s="1"/>
  <c r="T224" i="3" s="1"/>
  <c r="K189" i="3"/>
  <c r="N189" i="3" s="1"/>
  <c r="Q189" i="3" s="1"/>
  <c r="T189" i="3" s="1"/>
  <c r="K64" i="3"/>
  <c r="N64" i="3" s="1"/>
  <c r="Q64" i="3" s="1"/>
  <c r="T64" i="3" s="1"/>
  <c r="I64" i="3"/>
  <c r="M64" i="3" s="1"/>
  <c r="P64" i="3" s="1"/>
  <c r="H64" i="3"/>
  <c r="J76" i="3"/>
  <c r="I171" i="3"/>
  <c r="K198" i="3"/>
  <c r="N198" i="3" s="1"/>
  <c r="Q198" i="3" s="1"/>
  <c r="T198" i="3" s="1"/>
  <c r="I198" i="3"/>
  <c r="H198" i="3"/>
  <c r="L198" i="3" s="1"/>
  <c r="O198" i="3" s="1"/>
  <c r="J192" i="3"/>
  <c r="H233" i="3"/>
  <c r="I233" i="3" s="1"/>
  <c r="H214" i="3"/>
  <c r="I102" i="3"/>
  <c r="J190" i="3"/>
  <c r="I140" i="3"/>
  <c r="M140" i="3" s="1"/>
  <c r="P140" i="3" s="1"/>
  <c r="H140" i="3"/>
  <c r="K140" i="3" s="1"/>
  <c r="N140" i="3" s="1"/>
  <c r="J229" i="3"/>
  <c r="H212" i="3"/>
  <c r="L212" i="3" s="1"/>
  <c r="O212" i="3" s="1"/>
  <c r="L10" i="3"/>
  <c r="O10" i="3" s="1"/>
  <c r="Q10" i="3" s="1"/>
  <c r="T10" i="3" s="1"/>
  <c r="I42" i="3"/>
  <c r="K44" i="3"/>
  <c r="N44" i="3" s="1"/>
  <c r="Q44" i="3" s="1"/>
  <c r="T44" i="3" s="1"/>
  <c r="L58" i="3"/>
  <c r="O58" i="3" s="1"/>
  <c r="Q58" i="3" s="1"/>
  <c r="T58" i="3" s="1"/>
  <c r="I77" i="3"/>
  <c r="K184" i="3"/>
  <c r="N184" i="3" s="1"/>
  <c r="Q184" i="3" s="1"/>
  <c r="T184" i="3" s="1"/>
  <c r="H117" i="3"/>
  <c r="L117" i="3" s="1"/>
  <c r="O117" i="3" s="1"/>
  <c r="I151" i="3"/>
  <c r="K84" i="3"/>
  <c r="N84" i="3" s="1"/>
  <c r="Q84" i="3" s="1"/>
  <c r="T84" i="3" s="1"/>
  <c r="L96" i="3"/>
  <c r="O96" i="3" s="1"/>
  <c r="L104" i="3"/>
  <c r="O104" i="3" s="1"/>
  <c r="Q104" i="3" s="1"/>
  <c r="T104" i="3" s="1"/>
  <c r="H40" i="3"/>
  <c r="I54" i="3"/>
  <c r="L54" i="3" s="1"/>
  <c r="O54" i="3" s="1"/>
  <c r="I73" i="3"/>
  <c r="I87" i="3"/>
  <c r="L127" i="3"/>
  <c r="O127" i="3" s="1"/>
  <c r="I88" i="3"/>
  <c r="K156" i="3"/>
  <c r="N156" i="3" s="1"/>
  <c r="Q156" i="3" s="1"/>
  <c r="T156" i="3" s="1"/>
  <c r="I168" i="3"/>
  <c r="I165" i="3"/>
  <c r="I173" i="3"/>
  <c r="I181" i="3"/>
  <c r="L181" i="3" s="1"/>
  <c r="O181" i="3" s="1"/>
  <c r="J223" i="3"/>
  <c r="L5" i="3"/>
  <c r="O5" i="3" s="1"/>
  <c r="I148" i="3"/>
  <c r="I82" i="3"/>
  <c r="L82" i="3" s="1"/>
  <c r="O82" i="3" s="1"/>
  <c r="I164" i="3"/>
  <c r="K222" i="3"/>
  <c r="N222" i="3" s="1"/>
  <c r="Q222" i="3" s="1"/>
  <c r="T222" i="3" s="1"/>
  <c r="I161" i="3"/>
  <c r="K185" i="3"/>
  <c r="N185" i="3" s="1"/>
  <c r="H75" i="3"/>
  <c r="L75" i="3" s="1"/>
  <c r="O75" i="3" s="1"/>
  <c r="M36" i="3"/>
  <c r="P36" i="3" s="1"/>
  <c r="J36" i="3"/>
  <c r="K6" i="3"/>
  <c r="N6" i="3" s="1"/>
  <c r="I103" i="3"/>
  <c r="I119" i="3"/>
  <c r="L119" i="3" s="1"/>
  <c r="O119" i="3" s="1"/>
  <c r="I135" i="3"/>
  <c r="I74" i="3"/>
  <c r="L111" i="3"/>
  <c r="O111" i="3" s="1"/>
  <c r="I92" i="3"/>
  <c r="I100" i="3"/>
  <c r="I108" i="3"/>
  <c r="I116" i="3"/>
  <c r="J157" i="3"/>
  <c r="M157" i="3" s="1"/>
  <c r="P157" i="3" s="1"/>
  <c r="H182" i="3"/>
  <c r="I215" i="3"/>
  <c r="K219" i="3"/>
  <c r="N219" i="3" s="1"/>
  <c r="Q219" i="3" s="1"/>
  <c r="T219" i="3" s="1"/>
  <c r="I12" i="3"/>
  <c r="H12" i="3"/>
  <c r="L12" i="3" s="1"/>
  <c r="O12" i="3" s="1"/>
  <c r="K41" i="3"/>
  <c r="N41" i="3" s="1"/>
  <c r="Q41" i="3" s="1"/>
  <c r="T41" i="3" s="1"/>
  <c r="K57" i="3"/>
  <c r="N57" i="3" s="1"/>
  <c r="Q57" i="3" s="1"/>
  <c r="T57" i="3" s="1"/>
  <c r="I137" i="3"/>
  <c r="I169" i="3"/>
  <c r="K207" i="3"/>
  <c r="N207" i="3" s="1"/>
  <c r="Q207" i="3" s="1"/>
  <c r="T207" i="3" s="1"/>
  <c r="I180" i="3"/>
  <c r="I220" i="3"/>
  <c r="H238" i="3"/>
  <c r="I46" i="3"/>
  <c r="K62" i="3"/>
  <c r="N62" i="3" s="1"/>
  <c r="Q62" i="3" s="1"/>
  <c r="T62" i="3" s="1"/>
  <c r="L131" i="3"/>
  <c r="O131" i="3" s="1"/>
  <c r="Q131" i="3" s="1"/>
  <c r="T131" i="3" s="1"/>
  <c r="I177" i="3"/>
  <c r="I245" i="3"/>
  <c r="K192" i="3"/>
  <c r="N192" i="3" s="1"/>
  <c r="Q192" i="3" s="1"/>
  <c r="T192" i="3" s="1"/>
  <c r="I174" i="3"/>
  <c r="L174" i="3" s="1"/>
  <c r="O174" i="3" s="1"/>
  <c r="K203" i="3"/>
  <c r="N203" i="3" s="1"/>
  <c r="Q203" i="3" s="1"/>
  <c r="T203" i="3" s="1"/>
  <c r="L243" i="3"/>
  <c r="O243" i="3" s="1"/>
  <c r="Q243" i="3" s="1"/>
  <c r="T243" i="3" s="1"/>
  <c r="I145" i="3"/>
  <c r="J9" i="3"/>
  <c r="K27" i="3"/>
  <c r="N27" i="3" s="1"/>
  <c r="Q27" i="3" s="1"/>
  <c r="T27" i="3" s="1"/>
  <c r="K45" i="3"/>
  <c r="N45" i="3" s="1"/>
  <c r="Q45" i="3" s="1"/>
  <c r="T45" i="3" s="1"/>
  <c r="K53" i="3"/>
  <c r="N53" i="3" s="1"/>
  <c r="Q53" i="3" s="1"/>
  <c r="T53" i="3" s="1"/>
  <c r="K61" i="3"/>
  <c r="N61" i="3" s="1"/>
  <c r="Q61" i="3" s="1"/>
  <c r="T61" i="3" s="1"/>
  <c r="I72" i="3"/>
  <c r="L146" i="3"/>
  <c r="O146" i="3" s="1"/>
  <c r="J202" i="3"/>
  <c r="K33" i="3"/>
  <c r="N33" i="3" s="1"/>
  <c r="Q33" i="3" s="1"/>
  <c r="T33" i="3" s="1"/>
  <c r="I29" i="3"/>
  <c r="I118" i="3"/>
  <c r="I130" i="3"/>
  <c r="K190" i="3"/>
  <c r="N190" i="3" s="1"/>
  <c r="Q190" i="3" s="1"/>
  <c r="T190" i="3" s="1"/>
  <c r="I230" i="3"/>
  <c r="L230" i="3" s="1"/>
  <c r="O230" i="3" s="1"/>
  <c r="K229" i="3"/>
  <c r="N229" i="3" s="1"/>
  <c r="Q229" i="3" s="1"/>
  <c r="T229" i="3" s="1"/>
  <c r="I21" i="3"/>
  <c r="L13" i="3"/>
  <c r="O13" i="3" s="1"/>
  <c r="Q13" i="3" s="1"/>
  <c r="T13" i="3" s="1"/>
  <c r="L23" i="3"/>
  <c r="O23" i="3" s="1"/>
  <c r="Q23" i="3" s="1"/>
  <c r="T23" i="3" s="1"/>
  <c r="L31" i="3"/>
  <c r="O31" i="3" s="1"/>
  <c r="Q31" i="3" s="1"/>
  <c r="T31" i="3" s="1"/>
  <c r="K121" i="3"/>
  <c r="N121" i="3" s="1"/>
  <c r="Q121" i="3" s="1"/>
  <c r="T121" i="3" s="1"/>
  <c r="L134" i="3"/>
  <c r="O134" i="3" s="1"/>
  <c r="Q134" i="3" s="1"/>
  <c r="T134" i="3" s="1"/>
  <c r="K183" i="3"/>
  <c r="N183" i="3" s="1"/>
  <c r="Q183" i="3" s="1"/>
  <c r="T183" i="3" s="1"/>
  <c r="K213" i="3"/>
  <c r="N213" i="3" s="1"/>
  <c r="Q213" i="3" s="1"/>
  <c r="T213" i="3" s="1"/>
  <c r="K232" i="3"/>
  <c r="N232" i="3" s="1"/>
  <c r="Q232" i="3" s="1"/>
  <c r="T232" i="3" s="1"/>
  <c r="L234" i="3"/>
  <c r="O234" i="3" s="1"/>
  <c r="Q234" i="3" s="1"/>
  <c r="T234" i="3" s="1"/>
  <c r="I97" i="3"/>
  <c r="I159" i="3"/>
  <c r="M107" i="3" l="1"/>
  <c r="P107" i="3" s="1"/>
  <c r="J107" i="3"/>
  <c r="M144" i="3"/>
  <c r="P144" i="3" s="1"/>
  <c r="J144" i="3"/>
  <c r="M32" i="3"/>
  <c r="P32" i="3" s="1"/>
  <c r="J32" i="3"/>
  <c r="M233" i="3"/>
  <c r="P233" i="3" s="1"/>
  <c r="J233" i="3"/>
  <c r="J140" i="3"/>
  <c r="I226" i="3"/>
  <c r="I110" i="3"/>
  <c r="I90" i="3"/>
  <c r="M90" i="3" s="1"/>
  <c r="P90" i="3" s="1"/>
  <c r="K206" i="3"/>
  <c r="N206" i="3" s="1"/>
  <c r="I22" i="3"/>
  <c r="I63" i="3"/>
  <c r="M63" i="3" s="1"/>
  <c r="P63" i="3" s="1"/>
  <c r="I101" i="3"/>
  <c r="K30" i="3"/>
  <c r="N30" i="3" s="1"/>
  <c r="Q30" i="3" s="1"/>
  <c r="T30" i="3" s="1"/>
  <c r="J55" i="3"/>
  <c r="I200" i="3"/>
  <c r="K66" i="3"/>
  <c r="N66" i="3" s="1"/>
  <c r="K16" i="3"/>
  <c r="N16" i="3" s="1"/>
  <c r="I17" i="3"/>
  <c r="Q5" i="3"/>
  <c r="T5" i="3" s="1"/>
  <c r="Q127" i="3"/>
  <c r="T127" i="3" s="1"/>
  <c r="J64" i="3"/>
  <c r="I25" i="3"/>
  <c r="K247" i="3"/>
  <c r="N247" i="3" s="1"/>
  <c r="Q247" i="3" s="1"/>
  <c r="T247" i="3" s="1"/>
  <c r="K48" i="3"/>
  <c r="N48" i="3" s="1"/>
  <c r="Q48" i="3" s="1"/>
  <c r="T48" i="3" s="1"/>
  <c r="K80" i="3"/>
  <c r="N80" i="3" s="1"/>
  <c r="Q80" i="3" s="1"/>
  <c r="T80" i="3" s="1"/>
  <c r="K56" i="3"/>
  <c r="N56" i="3" s="1"/>
  <c r="Q56" i="3" s="1"/>
  <c r="T56" i="3" s="1"/>
  <c r="I43" i="3"/>
  <c r="I89" i="3"/>
  <c r="M89" i="3" s="1"/>
  <c r="P89" i="3" s="1"/>
  <c r="K126" i="3"/>
  <c r="N126" i="3" s="1"/>
  <c r="Q126" i="3" s="1"/>
  <c r="T126" i="3" s="1"/>
  <c r="I136" i="3"/>
  <c r="M136" i="3" s="1"/>
  <c r="P136" i="3" s="1"/>
  <c r="I141" i="3"/>
  <c r="M141" i="3" s="1"/>
  <c r="P141" i="3" s="1"/>
  <c r="M142" i="3"/>
  <c r="P142" i="3" s="1"/>
  <c r="J142" i="3"/>
  <c r="M218" i="3"/>
  <c r="P218" i="3" s="1"/>
  <c r="J218" i="3"/>
  <c r="I66" i="3"/>
  <c r="K46" i="3"/>
  <c r="N46" i="3" s="1"/>
  <c r="Q46" i="3" s="1"/>
  <c r="T46" i="3" s="1"/>
  <c r="K29" i="3"/>
  <c r="N29" i="3" s="1"/>
  <c r="Q29" i="3" s="1"/>
  <c r="T29" i="3" s="1"/>
  <c r="K17" i="3"/>
  <c r="N17" i="3" s="1"/>
  <c r="Q17" i="3" s="1"/>
  <c r="T17" i="3" s="1"/>
  <c r="J239" i="3"/>
  <c r="M239" i="3" s="1"/>
  <c r="P239" i="3" s="1"/>
  <c r="L239" i="3"/>
  <c r="O239" i="3" s="1"/>
  <c r="Q239" i="3" s="1"/>
  <c r="T239" i="3" s="1"/>
  <c r="L32" i="3"/>
  <c r="O32" i="3" s="1"/>
  <c r="K32" i="3"/>
  <c r="N32" i="3" s="1"/>
  <c r="I113" i="3"/>
  <c r="L113" i="3" s="1"/>
  <c r="O113" i="3" s="1"/>
  <c r="L52" i="3"/>
  <c r="O52" i="3" s="1"/>
  <c r="Q52" i="3" s="1"/>
  <c r="T52" i="3" s="1"/>
  <c r="L16" i="3"/>
  <c r="O16" i="3" s="1"/>
  <c r="Q16" i="3" s="1"/>
  <c r="T16" i="3" s="1"/>
  <c r="I75" i="3"/>
  <c r="K117" i="3"/>
  <c r="N117" i="3" s="1"/>
  <c r="Q117" i="3" s="1"/>
  <c r="T117" i="3" s="1"/>
  <c r="K110" i="3"/>
  <c r="N110" i="3" s="1"/>
  <c r="Q110" i="3" s="1"/>
  <c r="T110" i="3" s="1"/>
  <c r="J52" i="3"/>
  <c r="K85" i="3"/>
  <c r="N85" i="3" s="1"/>
  <c r="Q85" i="3" s="1"/>
  <c r="T85" i="3" s="1"/>
  <c r="K150" i="3"/>
  <c r="N150" i="3" s="1"/>
  <c r="Q150" i="3" s="1"/>
  <c r="T150" i="3" s="1"/>
  <c r="K193" i="3"/>
  <c r="N193" i="3" s="1"/>
  <c r="Q193" i="3" s="1"/>
  <c r="T193" i="3" s="1"/>
  <c r="I80" i="3"/>
  <c r="M80" i="3" s="1"/>
  <c r="P80" i="3" s="1"/>
  <c r="K19" i="3"/>
  <c r="N19" i="3" s="1"/>
  <c r="Q19" i="3" s="1"/>
  <c r="T19" i="3" s="1"/>
  <c r="K22" i="3"/>
  <c r="N22" i="3" s="1"/>
  <c r="Q22" i="3" s="1"/>
  <c r="T22" i="3" s="1"/>
  <c r="I163" i="3"/>
  <c r="I167" i="3"/>
  <c r="M167" i="3" s="1"/>
  <c r="P167" i="3" s="1"/>
  <c r="K63" i="3"/>
  <c r="N63" i="3" s="1"/>
  <c r="Q63" i="3" s="1"/>
  <c r="T63" i="3" s="1"/>
  <c r="I68" i="3"/>
  <c r="K101" i="3"/>
  <c r="N101" i="3" s="1"/>
  <c r="Q101" i="3" s="1"/>
  <c r="T101" i="3" s="1"/>
  <c r="K200" i="3"/>
  <c r="N200" i="3" s="1"/>
  <c r="Q200" i="3" s="1"/>
  <c r="T200" i="3" s="1"/>
  <c r="M123" i="3"/>
  <c r="P123" i="3" s="1"/>
  <c r="J123" i="3"/>
  <c r="L123" i="3"/>
  <c r="O123" i="3" s="1"/>
  <c r="L107" i="3"/>
  <c r="O107" i="3" s="1"/>
  <c r="K107" i="3"/>
  <c r="N107" i="3" s="1"/>
  <c r="M21" i="3"/>
  <c r="P21" i="3" s="1"/>
  <c r="J21" i="3"/>
  <c r="M130" i="3"/>
  <c r="P130" i="3" s="1"/>
  <c r="J130" i="3"/>
  <c r="L130" i="3"/>
  <c r="O130" i="3" s="1"/>
  <c r="M72" i="3"/>
  <c r="P72" i="3" s="1"/>
  <c r="J72" i="3"/>
  <c r="I238" i="3"/>
  <c r="L238" i="3" s="1"/>
  <c r="O238" i="3" s="1"/>
  <c r="K238" i="3"/>
  <c r="N238" i="3" s="1"/>
  <c r="L182" i="3"/>
  <c r="O182" i="3" s="1"/>
  <c r="K182" i="3"/>
  <c r="N182" i="3" s="1"/>
  <c r="Q182" i="3" s="1"/>
  <c r="T182" i="3" s="1"/>
  <c r="I182" i="3"/>
  <c r="M135" i="3"/>
  <c r="P135" i="3" s="1"/>
  <c r="J135" i="3"/>
  <c r="L135" i="3"/>
  <c r="O135" i="3" s="1"/>
  <c r="M220" i="3"/>
  <c r="P220" i="3" s="1"/>
  <c r="J220" i="3"/>
  <c r="J137" i="3"/>
  <c r="M137" i="3" s="1"/>
  <c r="P137" i="3" s="1"/>
  <c r="L137" i="3"/>
  <c r="O137" i="3" s="1"/>
  <c r="Q137" i="3" s="1"/>
  <c r="T137" i="3" s="1"/>
  <c r="M12" i="3"/>
  <c r="P12" i="3" s="1"/>
  <c r="J12" i="3"/>
  <c r="L214" i="3"/>
  <c r="O214" i="3" s="1"/>
  <c r="K214" i="3"/>
  <c r="N214" i="3" s="1"/>
  <c r="Q214" i="3" s="1"/>
  <c r="T214" i="3" s="1"/>
  <c r="I214" i="3"/>
  <c r="M198" i="3"/>
  <c r="P198" i="3" s="1"/>
  <c r="J198" i="3"/>
  <c r="M236" i="3"/>
  <c r="P236" i="3" s="1"/>
  <c r="J236" i="3"/>
  <c r="M50" i="3"/>
  <c r="P50" i="3" s="1"/>
  <c r="J50" i="3"/>
  <c r="M149" i="3"/>
  <c r="P149" i="3" s="1"/>
  <c r="J149" i="3"/>
  <c r="I124" i="3"/>
  <c r="L124" i="3" s="1"/>
  <c r="O124" i="3" s="1"/>
  <c r="K124" i="3"/>
  <c r="N124" i="3" s="1"/>
  <c r="Q124" i="3" s="1"/>
  <c r="T124" i="3" s="1"/>
  <c r="M155" i="3"/>
  <c r="P155" i="3" s="1"/>
  <c r="J155" i="3"/>
  <c r="M42" i="3"/>
  <c r="P42" i="3" s="1"/>
  <c r="J42" i="3"/>
  <c r="M165" i="3"/>
  <c r="P165" i="3" s="1"/>
  <c r="J165" i="3"/>
  <c r="L40" i="3"/>
  <c r="O40" i="3" s="1"/>
  <c r="K40" i="3"/>
  <c r="N40" i="3" s="1"/>
  <c r="I40" i="3"/>
  <c r="M171" i="3"/>
  <c r="P171" i="3" s="1"/>
  <c r="J171" i="3"/>
  <c r="M207" i="3"/>
  <c r="P207" i="3" s="1"/>
  <c r="J207" i="3"/>
  <c r="L207" i="3"/>
  <c r="O207" i="3" s="1"/>
  <c r="M199" i="3"/>
  <c r="P199" i="3" s="1"/>
  <c r="J199" i="3"/>
  <c r="I86" i="3"/>
  <c r="K86" i="3"/>
  <c r="N86" i="3" s="1"/>
  <c r="M241" i="3"/>
  <c r="P241" i="3" s="1"/>
  <c r="J241" i="3"/>
  <c r="M215" i="3"/>
  <c r="P215" i="3" s="1"/>
  <c r="J215" i="3"/>
  <c r="M159" i="3"/>
  <c r="P159" i="3" s="1"/>
  <c r="J159" i="3"/>
  <c r="M177" i="3"/>
  <c r="P177" i="3" s="1"/>
  <c r="J177" i="3"/>
  <c r="M100" i="3"/>
  <c r="P100" i="3" s="1"/>
  <c r="J100" i="3"/>
  <c r="J226" i="3"/>
  <c r="M226" i="3" s="1"/>
  <c r="P226" i="3" s="1"/>
  <c r="Q226" i="3" s="1"/>
  <c r="T226" i="3" s="1"/>
  <c r="M184" i="3"/>
  <c r="P184" i="3" s="1"/>
  <c r="J184" i="3"/>
  <c r="L184" i="3"/>
  <c r="O184" i="3" s="1"/>
  <c r="J118" i="3"/>
  <c r="M118" i="3" s="1"/>
  <c r="P118" i="3" s="1"/>
  <c r="J87" i="3"/>
  <c r="M87" i="3" s="1"/>
  <c r="P87" i="3" s="1"/>
  <c r="J245" i="3"/>
  <c r="M245" i="3" s="1"/>
  <c r="P245" i="3" s="1"/>
  <c r="M46" i="3"/>
  <c r="P46" i="3" s="1"/>
  <c r="J46" i="3"/>
  <c r="M169" i="3"/>
  <c r="P169" i="3" s="1"/>
  <c r="J169" i="3"/>
  <c r="M108" i="3"/>
  <c r="P108" i="3" s="1"/>
  <c r="J108" i="3"/>
  <c r="M74" i="3"/>
  <c r="P74" i="3" s="1"/>
  <c r="J74" i="3"/>
  <c r="M161" i="3"/>
  <c r="P161" i="3" s="1"/>
  <c r="J161" i="3"/>
  <c r="M148" i="3"/>
  <c r="P148" i="3" s="1"/>
  <c r="J148" i="3"/>
  <c r="J173" i="3"/>
  <c r="M173" i="3" s="1"/>
  <c r="P173" i="3" s="1"/>
  <c r="M88" i="3"/>
  <c r="P88" i="3" s="1"/>
  <c r="J88" i="3"/>
  <c r="J54" i="3"/>
  <c r="M54" i="3" s="1"/>
  <c r="P54" i="3" s="1"/>
  <c r="M151" i="3"/>
  <c r="P151" i="3" s="1"/>
  <c r="J151" i="3"/>
  <c r="I212" i="3"/>
  <c r="M102" i="3"/>
  <c r="P102" i="3" s="1"/>
  <c r="J102" i="3"/>
  <c r="L233" i="3"/>
  <c r="O233" i="3" s="1"/>
  <c r="L226" i="3"/>
  <c r="O226" i="3" s="1"/>
  <c r="M115" i="3"/>
  <c r="P115" i="3" s="1"/>
  <c r="Q115" i="3" s="1"/>
  <c r="T115" i="3" s="1"/>
  <c r="J115" i="3"/>
  <c r="M4" i="3"/>
  <c r="P4" i="3" s="1"/>
  <c r="Q4" i="3" s="1"/>
  <c r="T4" i="3" s="1"/>
  <c r="J4" i="3"/>
  <c r="L151" i="3"/>
  <c r="O151" i="3" s="1"/>
  <c r="Q151" i="3" s="1"/>
  <c r="T151" i="3" s="1"/>
  <c r="M14" i="3"/>
  <c r="P14" i="3" s="1"/>
  <c r="J14" i="3"/>
  <c r="M45" i="3"/>
  <c r="P45" i="3" s="1"/>
  <c r="J45" i="3"/>
  <c r="M62" i="3"/>
  <c r="P62" i="3" s="1"/>
  <c r="J62" i="3"/>
  <c r="M57" i="3"/>
  <c r="P57" i="3" s="1"/>
  <c r="J57" i="3"/>
  <c r="M6" i="3"/>
  <c r="P6" i="3" s="1"/>
  <c r="Q6" i="3" s="1"/>
  <c r="T6" i="3" s="1"/>
  <c r="J6" i="3"/>
  <c r="L188" i="3"/>
  <c r="O188" i="3" s="1"/>
  <c r="K94" i="3"/>
  <c r="N94" i="3" s="1"/>
  <c r="Q94" i="3" s="1"/>
  <c r="T94" i="3" s="1"/>
  <c r="L153" i="3"/>
  <c r="O153" i="3" s="1"/>
  <c r="I67" i="3"/>
  <c r="L237" i="3"/>
  <c r="O237" i="3" s="1"/>
  <c r="L132" i="3"/>
  <c r="O132" i="3" s="1"/>
  <c r="I193" i="3"/>
  <c r="I197" i="3"/>
  <c r="L244" i="3"/>
  <c r="O244" i="3" s="1"/>
  <c r="L79" i="3"/>
  <c r="O79" i="3" s="1"/>
  <c r="K216" i="3"/>
  <c r="N216" i="3" s="1"/>
  <c r="Q216" i="3" s="1"/>
  <c r="T216" i="3" s="1"/>
  <c r="L128" i="3"/>
  <c r="O128" i="3" s="1"/>
  <c r="M213" i="3"/>
  <c r="P213" i="3" s="1"/>
  <c r="J213" i="3"/>
  <c r="L221" i="3"/>
  <c r="O221" i="3" s="1"/>
  <c r="K70" i="3"/>
  <c r="N70" i="3" s="1"/>
  <c r="Q70" i="3" s="1"/>
  <c r="T70" i="3" s="1"/>
  <c r="J225" i="3"/>
  <c r="K204" i="3"/>
  <c r="N204" i="3" s="1"/>
  <c r="Q204" i="3" s="1"/>
  <c r="T204" i="3" s="1"/>
  <c r="K194" i="3"/>
  <c r="N194" i="3" s="1"/>
  <c r="Q194" i="3" s="1"/>
  <c r="T194" i="3" s="1"/>
  <c r="K201" i="3"/>
  <c r="N201" i="3" s="1"/>
  <c r="Q201" i="3" s="1"/>
  <c r="T201" i="3" s="1"/>
  <c r="K109" i="3"/>
  <c r="N109" i="3" s="1"/>
  <c r="Q109" i="3" s="1"/>
  <c r="T109" i="3" s="1"/>
  <c r="K15" i="3"/>
  <c r="N15" i="3" s="1"/>
  <c r="Q15" i="3" s="1"/>
  <c r="T15" i="3" s="1"/>
  <c r="K39" i="3"/>
  <c r="N39" i="3" s="1"/>
  <c r="Q39" i="3" s="1"/>
  <c r="T39" i="3" s="1"/>
  <c r="K93" i="3"/>
  <c r="N93" i="3" s="1"/>
  <c r="Q93" i="3" s="1"/>
  <c r="T93" i="3" s="1"/>
  <c r="M41" i="3"/>
  <c r="P41" i="3" s="1"/>
  <c r="J41" i="3"/>
  <c r="L241" i="3"/>
  <c r="O241" i="3" s="1"/>
  <c r="M122" i="3"/>
  <c r="P122" i="3" s="1"/>
  <c r="J122" i="3"/>
  <c r="M183" i="3"/>
  <c r="P183" i="3" s="1"/>
  <c r="J183" i="3"/>
  <c r="L236" i="3"/>
  <c r="O236" i="3" s="1"/>
  <c r="M27" i="3"/>
  <c r="P27" i="3" s="1"/>
  <c r="J27" i="3"/>
  <c r="M189" i="3"/>
  <c r="P189" i="3" s="1"/>
  <c r="J189" i="3"/>
  <c r="M97" i="3"/>
  <c r="P97" i="3" s="1"/>
  <c r="J97" i="3"/>
  <c r="M174" i="3"/>
  <c r="P174" i="3" s="1"/>
  <c r="Q174" i="3" s="1"/>
  <c r="T174" i="3" s="1"/>
  <c r="J174" i="3"/>
  <c r="M180" i="3"/>
  <c r="P180" i="3" s="1"/>
  <c r="J180" i="3"/>
  <c r="M92" i="3"/>
  <c r="P92" i="3" s="1"/>
  <c r="J92" i="3"/>
  <c r="M119" i="3"/>
  <c r="P119" i="3" s="1"/>
  <c r="Q119" i="3" s="1"/>
  <c r="T119" i="3" s="1"/>
  <c r="J119" i="3"/>
  <c r="M164" i="3"/>
  <c r="P164" i="3" s="1"/>
  <c r="J164" i="3"/>
  <c r="M77" i="3"/>
  <c r="P77" i="3" s="1"/>
  <c r="J77" i="3"/>
  <c r="M81" i="3"/>
  <c r="P81" i="3" s="1"/>
  <c r="Q81" i="3" s="1"/>
  <c r="T81" i="3" s="1"/>
  <c r="J81" i="3"/>
  <c r="M35" i="3"/>
  <c r="P35" i="3" s="1"/>
  <c r="J35" i="3"/>
  <c r="M38" i="3"/>
  <c r="P38" i="3" s="1"/>
  <c r="J38" i="3"/>
  <c r="L77" i="3"/>
  <c r="O77" i="3" s="1"/>
  <c r="M61" i="3"/>
  <c r="P61" i="3" s="1"/>
  <c r="J61" i="3"/>
  <c r="J206" i="3"/>
  <c r="J222" i="3"/>
  <c r="M222" i="3" s="1"/>
  <c r="P222" i="3" s="1"/>
  <c r="J188" i="3"/>
  <c r="M156" i="3"/>
  <c r="P156" i="3" s="1"/>
  <c r="J156" i="3"/>
  <c r="I94" i="3"/>
  <c r="J153" i="3"/>
  <c r="I246" i="3"/>
  <c r="L246" i="3" s="1"/>
  <c r="O246" i="3" s="1"/>
  <c r="K196" i="3"/>
  <c r="N196" i="3" s="1"/>
  <c r="Q196" i="3" s="1"/>
  <c r="T196" i="3" s="1"/>
  <c r="J237" i="3"/>
  <c r="M237" i="3" s="1"/>
  <c r="P237" i="3" s="1"/>
  <c r="J166" i="3"/>
  <c r="J132" i="3"/>
  <c r="M132" i="3" s="1"/>
  <c r="P132" i="3" s="1"/>
  <c r="J11" i="3"/>
  <c r="I133" i="3"/>
  <c r="L133" i="3" s="1"/>
  <c r="O133" i="3" s="1"/>
  <c r="Q133" i="3" s="1"/>
  <c r="T133" i="3" s="1"/>
  <c r="M114" i="3"/>
  <c r="P114" i="3" s="1"/>
  <c r="J114" i="3"/>
  <c r="I129" i="3"/>
  <c r="J244" i="3"/>
  <c r="J79" i="3"/>
  <c r="J205" i="3"/>
  <c r="I216" i="3"/>
  <c r="J128" i="3"/>
  <c r="M128" i="3" s="1"/>
  <c r="P128" i="3" s="1"/>
  <c r="L122" i="3"/>
  <c r="O122" i="3" s="1"/>
  <c r="J63" i="3"/>
  <c r="L155" i="3"/>
  <c r="O155" i="3" s="1"/>
  <c r="Q221" i="3"/>
  <c r="T221" i="3" s="1"/>
  <c r="J89" i="3"/>
  <c r="L217" i="3"/>
  <c r="O217" i="3" s="1"/>
  <c r="Q217" i="3" s="1"/>
  <c r="T217" i="3" s="1"/>
  <c r="I70" i="3"/>
  <c r="J71" i="3"/>
  <c r="J136" i="3"/>
  <c r="I204" i="3"/>
  <c r="I109" i="3"/>
  <c r="I15" i="3"/>
  <c r="I93" i="3"/>
  <c r="M168" i="3"/>
  <c r="P168" i="3" s="1"/>
  <c r="J168" i="3"/>
  <c r="M113" i="3"/>
  <c r="P113" i="3" s="1"/>
  <c r="Q113" i="3" s="1"/>
  <c r="T113" i="3" s="1"/>
  <c r="J113" i="3"/>
  <c r="M230" i="3"/>
  <c r="P230" i="3" s="1"/>
  <c r="J230" i="3"/>
  <c r="M29" i="3"/>
  <c r="P29" i="3" s="1"/>
  <c r="J29" i="3"/>
  <c r="M145" i="3"/>
  <c r="P145" i="3" s="1"/>
  <c r="J145" i="3"/>
  <c r="K12" i="3"/>
  <c r="N12" i="3" s="1"/>
  <c r="Q12" i="3" s="1"/>
  <c r="T12" i="3" s="1"/>
  <c r="M116" i="3"/>
  <c r="P116" i="3" s="1"/>
  <c r="J116" i="3"/>
  <c r="Q111" i="3"/>
  <c r="T111" i="3" s="1"/>
  <c r="M103" i="3"/>
  <c r="P103" i="3" s="1"/>
  <c r="J103" i="3"/>
  <c r="K75" i="3"/>
  <c r="N75" i="3" s="1"/>
  <c r="Q75" i="3" s="1"/>
  <c r="T75" i="3" s="1"/>
  <c r="Q185" i="3"/>
  <c r="T185" i="3" s="1"/>
  <c r="M82" i="3"/>
  <c r="P82" i="3" s="1"/>
  <c r="Q82" i="3" s="1"/>
  <c r="T82" i="3" s="1"/>
  <c r="J82" i="3"/>
  <c r="M181" i="3"/>
  <c r="P181" i="3" s="1"/>
  <c r="Q181" i="3" s="1"/>
  <c r="T181" i="3" s="1"/>
  <c r="J181" i="3"/>
  <c r="M73" i="3"/>
  <c r="P73" i="3" s="1"/>
  <c r="J73" i="3"/>
  <c r="I117" i="3"/>
  <c r="K212" i="3"/>
  <c r="N212" i="3" s="1"/>
  <c r="Q212" i="3" s="1"/>
  <c r="T212" i="3" s="1"/>
  <c r="L140" i="3"/>
  <c r="O140" i="3" s="1"/>
  <c r="Q140" i="3" s="1"/>
  <c r="T140" i="3" s="1"/>
  <c r="L118" i="3"/>
  <c r="O118" i="3" s="1"/>
  <c r="Q118" i="3" s="1"/>
  <c r="T118" i="3" s="1"/>
  <c r="K233" i="3"/>
  <c r="N233" i="3" s="1"/>
  <c r="Q233" i="3" s="1"/>
  <c r="T233" i="3" s="1"/>
  <c r="L145" i="3"/>
  <c r="O145" i="3" s="1"/>
  <c r="L245" i="3"/>
  <c r="O245" i="3" s="1"/>
  <c r="Q245" i="3" s="1"/>
  <c r="T245" i="3" s="1"/>
  <c r="L64" i="3"/>
  <c r="O64" i="3" s="1"/>
  <c r="I242" i="3"/>
  <c r="L158" i="3"/>
  <c r="O158" i="3" s="1"/>
  <c r="M152" i="3"/>
  <c r="P152" i="3" s="1"/>
  <c r="J152" i="3"/>
  <c r="M235" i="3"/>
  <c r="P235" i="3" s="1"/>
  <c r="J235" i="3"/>
  <c r="L87" i="3"/>
  <c r="O87" i="3" s="1"/>
  <c r="Q87" i="3" s="1"/>
  <c r="T87" i="3" s="1"/>
  <c r="M60" i="3"/>
  <c r="P60" i="3" s="1"/>
  <c r="J60" i="3"/>
  <c r="I247" i="3"/>
  <c r="K90" i="3"/>
  <c r="N90" i="3" s="1"/>
  <c r="Q90" i="3" s="1"/>
  <c r="T90" i="3" s="1"/>
  <c r="M33" i="3"/>
  <c r="P33" i="3" s="1"/>
  <c r="J33" i="3"/>
  <c r="L175" i="3"/>
  <c r="O175" i="3" s="1"/>
  <c r="Q175" i="3" s="1"/>
  <c r="T175" i="3" s="1"/>
  <c r="M53" i="3"/>
  <c r="P53" i="3" s="1"/>
  <c r="J53" i="3"/>
  <c r="I85" i="3"/>
  <c r="L206" i="3"/>
  <c r="O206" i="3" s="1"/>
  <c r="Q206" i="3" s="1"/>
  <c r="T206" i="3" s="1"/>
  <c r="I150" i="3"/>
  <c r="K188" i="3"/>
  <c r="N188" i="3" s="1"/>
  <c r="Q188" i="3" s="1"/>
  <c r="T188" i="3" s="1"/>
  <c r="M44" i="3"/>
  <c r="P44" i="3" s="1"/>
  <c r="J44" i="3"/>
  <c r="K241" i="3"/>
  <c r="N241" i="3" s="1"/>
  <c r="Q241" i="3" s="1"/>
  <c r="T241" i="3" s="1"/>
  <c r="K153" i="3"/>
  <c r="N153" i="3" s="1"/>
  <c r="Q153" i="3" s="1"/>
  <c r="T153" i="3" s="1"/>
  <c r="K67" i="3"/>
  <c r="N67" i="3" s="1"/>
  <c r="Q67" i="3" s="1"/>
  <c r="T67" i="3" s="1"/>
  <c r="L144" i="3"/>
  <c r="O144" i="3" s="1"/>
  <c r="Q144" i="3" s="1"/>
  <c r="T144" i="3" s="1"/>
  <c r="I125" i="3"/>
  <c r="I48" i="3"/>
  <c r="I196" i="3"/>
  <c r="K237" i="3"/>
  <c r="N237" i="3" s="1"/>
  <c r="Q237" i="3" s="1"/>
  <c r="T237" i="3" s="1"/>
  <c r="K166" i="3"/>
  <c r="N166" i="3" s="1"/>
  <c r="Q166" i="3" s="1"/>
  <c r="T166" i="3" s="1"/>
  <c r="K132" i="3"/>
  <c r="N132" i="3" s="1"/>
  <c r="L74" i="3"/>
  <c r="O74" i="3" s="1"/>
  <c r="K11" i="3"/>
  <c r="N11" i="3" s="1"/>
  <c r="Q11" i="3" s="1"/>
  <c r="T11" i="3" s="1"/>
  <c r="I51" i="3"/>
  <c r="M98" i="3"/>
  <c r="P98" i="3" s="1"/>
  <c r="J98" i="3"/>
  <c r="M84" i="3"/>
  <c r="P84" i="3" s="1"/>
  <c r="J84" i="3"/>
  <c r="K197" i="3"/>
  <c r="N197" i="3" s="1"/>
  <c r="Q197" i="3" s="1"/>
  <c r="T197" i="3" s="1"/>
  <c r="K244" i="3"/>
  <c r="N244" i="3" s="1"/>
  <c r="Q244" i="3" s="1"/>
  <c r="T244" i="3" s="1"/>
  <c r="I105" i="3"/>
  <c r="I19" i="3"/>
  <c r="K79" i="3"/>
  <c r="N79" i="3" s="1"/>
  <c r="Q79" i="3" s="1"/>
  <c r="T79" i="3" s="1"/>
  <c r="K205" i="3"/>
  <c r="N205" i="3" s="1"/>
  <c r="Q205" i="3" s="1"/>
  <c r="T205" i="3" s="1"/>
  <c r="I56" i="3"/>
  <c r="K128" i="3"/>
  <c r="N128" i="3" s="1"/>
  <c r="K167" i="3"/>
  <c r="N167" i="3" s="1"/>
  <c r="Q167" i="3" s="1"/>
  <c r="T167" i="3" s="1"/>
  <c r="J7" i="3"/>
  <c r="K236" i="3"/>
  <c r="N236" i="3" s="1"/>
  <c r="K155" i="3"/>
  <c r="N155" i="3" s="1"/>
  <c r="J221" i="3"/>
  <c r="K89" i="3"/>
  <c r="N89" i="3" s="1"/>
  <c r="Q89" i="3" s="1"/>
  <c r="T89" i="3" s="1"/>
  <c r="J217" i="3"/>
  <c r="I126" i="3"/>
  <c r="K68" i="3"/>
  <c r="N68" i="3" s="1"/>
  <c r="Q68" i="3" s="1"/>
  <c r="T68" i="3" s="1"/>
  <c r="K71" i="3"/>
  <c r="N71" i="3" s="1"/>
  <c r="Q71" i="3" s="1"/>
  <c r="T71" i="3" s="1"/>
  <c r="L47" i="3"/>
  <c r="O47" i="3" s="1"/>
  <c r="Q47" i="3" s="1"/>
  <c r="T47" i="3" s="1"/>
  <c r="K136" i="3"/>
  <c r="N136" i="3" s="1"/>
  <c r="Q136" i="3" s="1"/>
  <c r="T136" i="3" s="1"/>
  <c r="K225" i="3"/>
  <c r="N225" i="3" s="1"/>
  <c r="Q225" i="3" s="1"/>
  <c r="T225" i="3" s="1"/>
  <c r="J3" i="3"/>
  <c r="I194" i="3"/>
  <c r="J201" i="3"/>
  <c r="I30" i="3"/>
  <c r="L55" i="3"/>
  <c r="O55" i="3" s="1"/>
  <c r="Q55" i="3" s="1"/>
  <c r="T55" i="3" s="1"/>
  <c r="I162" i="3"/>
  <c r="L228" i="3"/>
  <c r="O228" i="3" s="1"/>
  <c r="Q228" i="3" s="1"/>
  <c r="T228" i="3" s="1"/>
  <c r="I187" i="3"/>
  <c r="I154" i="3"/>
  <c r="I209" i="3"/>
  <c r="J39" i="3"/>
  <c r="I178" i="3"/>
  <c r="M43" i="3" l="1"/>
  <c r="P43" i="3" s="1"/>
  <c r="J43" i="3"/>
  <c r="M101" i="3"/>
  <c r="P101" i="3" s="1"/>
  <c r="J101" i="3"/>
  <c r="J141" i="3"/>
  <c r="Q155" i="3"/>
  <c r="T155" i="3" s="1"/>
  <c r="J90" i="3"/>
  <c r="M163" i="3"/>
  <c r="P163" i="3" s="1"/>
  <c r="J163" i="3"/>
  <c r="M25" i="3"/>
  <c r="P25" i="3" s="1"/>
  <c r="J25" i="3"/>
  <c r="M17" i="3"/>
  <c r="P17" i="3" s="1"/>
  <c r="J17" i="3"/>
  <c r="M200" i="3"/>
  <c r="P200" i="3" s="1"/>
  <c r="J200" i="3"/>
  <c r="M110" i="3"/>
  <c r="P110" i="3" s="1"/>
  <c r="J110" i="3"/>
  <c r="Q236" i="3"/>
  <c r="T236" i="3" s="1"/>
  <c r="J167" i="3"/>
  <c r="Q130" i="3"/>
  <c r="T130" i="3" s="1"/>
  <c r="M68" i="3"/>
  <c r="P68" i="3" s="1"/>
  <c r="J68" i="3"/>
  <c r="M22" i="3"/>
  <c r="P22" i="3" s="1"/>
  <c r="J22" i="3"/>
  <c r="J80" i="3"/>
  <c r="Q145" i="3"/>
  <c r="T145" i="3" s="1"/>
  <c r="Q122" i="3"/>
  <c r="T122" i="3" s="1"/>
  <c r="L141" i="3"/>
  <c r="O141" i="3" s="1"/>
  <c r="Q107" i="3"/>
  <c r="T107" i="3" s="1"/>
  <c r="M75" i="3"/>
  <c r="P75" i="3" s="1"/>
  <c r="J75" i="3"/>
  <c r="Q32" i="3"/>
  <c r="T32" i="3" s="1"/>
  <c r="M66" i="3"/>
  <c r="P66" i="3" s="1"/>
  <c r="J66" i="3"/>
  <c r="L66" i="3"/>
  <c r="O66" i="3" s="1"/>
  <c r="Q66" i="3" s="1"/>
  <c r="T66" i="3" s="1"/>
  <c r="M187" i="3"/>
  <c r="P187" i="3" s="1"/>
  <c r="J187" i="3"/>
  <c r="M30" i="3"/>
  <c r="P30" i="3" s="1"/>
  <c r="J30" i="3"/>
  <c r="M126" i="3"/>
  <c r="P126" i="3" s="1"/>
  <c r="J126" i="3"/>
  <c r="Q128" i="3"/>
  <c r="T128" i="3" s="1"/>
  <c r="M19" i="3"/>
  <c r="P19" i="3" s="1"/>
  <c r="J19" i="3"/>
  <c r="Q132" i="3"/>
  <c r="T132" i="3" s="1"/>
  <c r="M48" i="3"/>
  <c r="P48" i="3" s="1"/>
  <c r="J48" i="3"/>
  <c r="M109" i="3"/>
  <c r="P109" i="3" s="1"/>
  <c r="J109" i="3"/>
  <c r="J129" i="3"/>
  <c r="M129" i="3" s="1"/>
  <c r="P129" i="3" s="1"/>
  <c r="Q77" i="3"/>
  <c r="T77" i="3" s="1"/>
  <c r="M197" i="3"/>
  <c r="P197" i="3" s="1"/>
  <c r="J197" i="3"/>
  <c r="M67" i="3"/>
  <c r="P67" i="3" s="1"/>
  <c r="J67" i="3"/>
  <c r="M212" i="3"/>
  <c r="P212" i="3" s="1"/>
  <c r="J212" i="3"/>
  <c r="J86" i="3"/>
  <c r="M86" i="3" s="1"/>
  <c r="P86" i="3" s="1"/>
  <c r="M178" i="3"/>
  <c r="P178" i="3" s="1"/>
  <c r="J178" i="3"/>
  <c r="M154" i="3"/>
  <c r="P154" i="3" s="1"/>
  <c r="J154" i="3"/>
  <c r="M209" i="3"/>
  <c r="P209" i="3" s="1"/>
  <c r="J209" i="3"/>
  <c r="M162" i="3"/>
  <c r="P162" i="3" s="1"/>
  <c r="J162" i="3"/>
  <c r="M194" i="3"/>
  <c r="P194" i="3" s="1"/>
  <c r="J194" i="3"/>
  <c r="M56" i="3"/>
  <c r="P56" i="3" s="1"/>
  <c r="J56" i="3"/>
  <c r="M105" i="3"/>
  <c r="P105" i="3" s="1"/>
  <c r="J105" i="3"/>
  <c r="M51" i="3"/>
  <c r="P51" i="3" s="1"/>
  <c r="J51" i="3"/>
  <c r="M125" i="3"/>
  <c r="P125" i="3" s="1"/>
  <c r="J125" i="3"/>
  <c r="M150" i="3"/>
  <c r="P150" i="3" s="1"/>
  <c r="J150" i="3"/>
  <c r="M93" i="3"/>
  <c r="P93" i="3" s="1"/>
  <c r="J93" i="3"/>
  <c r="J246" i="3"/>
  <c r="M246" i="3" s="1"/>
  <c r="P246" i="3" s="1"/>
  <c r="Q246" i="3" s="1"/>
  <c r="T246" i="3" s="1"/>
  <c r="M94" i="3"/>
  <c r="P94" i="3" s="1"/>
  <c r="J94" i="3"/>
  <c r="M193" i="3"/>
  <c r="P193" i="3" s="1"/>
  <c r="J193" i="3"/>
  <c r="L86" i="3"/>
  <c r="O86" i="3" s="1"/>
  <c r="Q86" i="3" s="1"/>
  <c r="T86" i="3" s="1"/>
  <c r="M40" i="3"/>
  <c r="P40" i="3" s="1"/>
  <c r="J40" i="3"/>
  <c r="M247" i="3"/>
  <c r="P247" i="3" s="1"/>
  <c r="J247" i="3"/>
  <c r="L187" i="3"/>
  <c r="O187" i="3" s="1"/>
  <c r="Q187" i="3" s="1"/>
  <c r="T187" i="3" s="1"/>
  <c r="M204" i="3"/>
  <c r="P204" i="3" s="1"/>
  <c r="J204" i="3"/>
  <c r="M70" i="3"/>
  <c r="P70" i="3" s="1"/>
  <c r="J70" i="3"/>
  <c r="L105" i="3"/>
  <c r="O105" i="3" s="1"/>
  <c r="L125" i="3"/>
  <c r="O125" i="3" s="1"/>
  <c r="L129" i="3"/>
  <c r="O129" i="3" s="1"/>
  <c r="Q40" i="3"/>
  <c r="T40" i="3" s="1"/>
  <c r="M214" i="3"/>
  <c r="P214" i="3" s="1"/>
  <c r="J214" i="3"/>
  <c r="M196" i="3"/>
  <c r="P196" i="3" s="1"/>
  <c r="J196" i="3"/>
  <c r="M85" i="3"/>
  <c r="P85" i="3" s="1"/>
  <c r="J85" i="3"/>
  <c r="M242" i="3"/>
  <c r="P242" i="3" s="1"/>
  <c r="J242" i="3"/>
  <c r="M117" i="3"/>
  <c r="P117" i="3" s="1"/>
  <c r="J117" i="3"/>
  <c r="M15" i="3"/>
  <c r="P15" i="3" s="1"/>
  <c r="J15" i="3"/>
  <c r="M216" i="3"/>
  <c r="P216" i="3" s="1"/>
  <c r="J216" i="3"/>
  <c r="M133" i="3"/>
  <c r="P133" i="3" s="1"/>
  <c r="J133" i="3"/>
  <c r="L242" i="3"/>
  <c r="O242" i="3" s="1"/>
  <c r="M124" i="3"/>
  <c r="P124" i="3" s="1"/>
  <c r="J124" i="3"/>
  <c r="M182" i="3"/>
  <c r="P182" i="3" s="1"/>
  <c r="J182" i="3"/>
  <c r="M238" i="3"/>
  <c r="P238" i="3" s="1"/>
  <c r="Q238" i="3" s="1"/>
  <c r="T238" i="3" s="1"/>
  <c r="J238" i="3"/>
  <c r="Q129" i="3" l="1"/>
  <c r="T129" i="3" s="1"/>
  <c r="Q105" i="3"/>
  <c r="T105"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6105CF-E39C-41C0-835B-319B2B6CE2A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89A5E44F-FF8A-4680-8825-DE1843F2969B}"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 id="3" xr16:uid="{56EBB4C5-E2D1-4093-9A4B-93BC08207E21}" keepAlive="1" name="Query - Table4 (2)" description="Connection to the 'Table4 (2)' query in the workbook." type="5" refreshedVersion="0" background="1">
    <dbPr connection="Provider=Microsoft.Mashup.OleDb.1;Data Source=$Workbook$;Location=&quot;Table4 (2)&quot;;Extended Properties=&quot;&quot;" command="SELECT * FROM [Table4 (2)]"/>
  </connection>
</connections>
</file>

<file path=xl/sharedStrings.xml><?xml version="1.0" encoding="utf-8"?>
<sst xmlns="http://schemas.openxmlformats.org/spreadsheetml/2006/main" count="3197" uniqueCount="2073">
  <si>
    <t>find</t>
  </si>
  <si>
    <t>replace</t>
  </si>
  <si>
    <t>PAGE_TITLE</t>
  </si>
  <si>
    <t>Dark Souls 3 Cheat Sheet</t>
  </si>
  <si>
    <t>PAGE_DESCRIPTION</t>
  </si>
  <si>
    <t>Cheat sheet for Dark Souls 3. Checklist of things to do, items to get etc.</t>
  </si>
  <si>
    <t>AUTHOR</t>
  </si>
  <si>
    <t>Zachary Kjellberg</t>
  </si>
  <si>
    <t>TOP_HEADER</t>
  </si>
  <si>
    <t>Dark&amp;nbsp;Souls&amp;nbsp;3 Cheat&amp;nbsp;Sheet</t>
  </si>
  <si>
    <t xml:space="preserve">          &lt;li&gt;&lt;a href="#Cemetery_of_Ash"&gt;Cemetery of Ash&lt;/a&gt; &lt;span id="playthrough_nav_totals_17"&gt;&lt;/span&gt;&lt;/li&gt;</t>
  </si>
  <si>
    <t xml:space="preserve">          &lt;li&gt;&lt;a href="#Firelink_Shrine"&gt;Firelink Shrine&lt;/a&gt; &lt;span id="playthrough_nav_totals_1"&gt;&lt;/span&gt;&lt;/li&gt;</t>
  </si>
  <si>
    <t xml:space="preserve">          &lt;li&gt;&lt;a href="#High_Wall_of_Lothric"&gt;High Wall of Lothric&lt;/a&gt; &lt;span id="playthrough_nav_totals_2"&gt;&lt;/span&gt;&lt;/li&gt;</t>
  </si>
  <si>
    <t xml:space="preserve">          &lt;li&gt;&lt;a href="#Undead_Settlement"&gt;Undead Settlement&lt;/a&gt; &lt;span id="playthrough_nav_totals_3"&gt;&lt;/span&gt;&lt;/li&gt;</t>
  </si>
  <si>
    <t xml:space="preserve">          &lt;li&gt;&lt;a href="#Road_of_Sacrifices"&gt;Road of Sacrifices&lt;/a&gt; &lt;span id="playthrough_nav_totals_4"&gt;&lt;/span&gt;&lt;/li&gt;</t>
  </si>
  <si>
    <t xml:space="preserve">          &lt;li&gt;&lt;a href="#Cathedral_of_the_Deep"&gt;Cathedral of the Deep&lt;/a&gt; &lt;span id="playthrough_nav_totals_5"&gt;&lt;/span&gt;&lt;/li&gt;</t>
  </si>
  <si>
    <t xml:space="preserve">          &lt;li&gt;&lt;a href="#Farron_Keep"&gt;Farron Keep&lt;/a&gt; &lt;span id="playthrough_nav_totals_6"&gt;&lt;/span&gt;&lt;/li&gt;</t>
  </si>
  <si>
    <t xml:space="preserve">          &lt;li&gt;&lt;a href="#Catacombs_of_Carthus"&gt;Catacombs of Carthus&lt;/a&gt; &lt;span id="playthrough_nav_totals_7"&gt;&lt;/span&gt;&lt;/li&gt;</t>
  </si>
  <si>
    <t xml:space="preserve">          &lt;li&gt;&lt;a href="#Smouldering_Lake"&gt;Smouldering Lake&lt;/a&gt; (Optional) &lt;span id="playthrough_nav_totals_14"&gt;&lt;/span&gt;&lt;/li&gt;</t>
  </si>
  <si>
    <t xml:space="preserve">          &lt;li&gt;&lt;a href="#Irithyll_of_the_Boreal_Valley"&gt;Irithyll of the Boreal Valley&lt;/a&gt; &lt;span id="playthrough_nav_totals_15"&gt;&lt;/span&gt;&lt;/li&gt;</t>
  </si>
  <si>
    <t xml:space="preserve">          &lt;li&gt;&lt;a href="#Anor_Londo"&gt;Anor Londo&lt;/a&gt; &lt;span id="playthrough_nav_totals_8"&gt;&lt;/span&gt;&lt;/li&gt;</t>
  </si>
  <si>
    <t xml:space="preserve">          &lt;li&gt;&lt;a href="#Irithyll_Dungeon"&gt;Irithyll Dungeon&lt;/a&gt; &lt;span id="playthrough_nav_totals_16"&gt;&lt;/span&gt;&lt;/li&gt;</t>
  </si>
  <si>
    <t xml:space="preserve">          &lt;li&gt;&lt;a href="#Profaned_Capital"&gt;Profaned Capital&lt;/a&gt; &lt;span id="playthrough_nav_totals_9"&gt;&lt;/span&gt;&lt;/li&gt;</t>
  </si>
  <si>
    <t xml:space="preserve">          &lt;li&gt;&lt;a href="#Consumed_Kings_Garden"&gt;Consumed King's Garden&lt;/a&gt; (Optional) &lt;span id="playthrough_nav_totals_10"&gt;&lt;/span&gt;&lt;/li&gt;</t>
  </si>
  <si>
    <t xml:space="preserve">          &lt;li&gt;&lt;a href="#Untended_Graves"&gt;Untended Graves&lt;/a&gt; (Optional) &lt;span id="playthrough_nav_totals_11"&gt;&lt;/span&gt;&lt;/li&gt;</t>
  </si>
  <si>
    <t xml:space="preserve">          &lt;li&gt;&lt;a href="#Archdragon_Peak"&gt;Archdragon Peak&lt;/a&gt; (Optional) &lt;span id="playthrough_nav_totals_12"&gt;&lt;/span&gt;&lt;/li&gt;</t>
  </si>
  <si>
    <t xml:space="preserve">          &lt;li&gt;&lt;a href="#Lothric_Castle"&gt;Lothric Castle&lt;/a&gt; &lt;span id="playthrough_nav_totals_13"&gt;&lt;/span&gt;&lt;/li&gt;</t>
  </si>
  <si>
    <t xml:space="preserve">          &lt;li&gt;&lt;a href="#Grand_Archives"&gt;Grand Archives&lt;/a&gt; &lt;span id="playthrough_nav_totals_18"&gt;&lt;/span&gt;&lt;/li&gt;</t>
  </si>
  <si>
    <t xml:space="preserve">          &lt;li&gt;&lt;a href="#Kiln_of_the_First_Flame"&gt;Kiln of the First Flame&lt;/a&gt; &lt;span id="playthrough_nav_totals_19"&gt;&lt;/span&gt;&lt;/li&gt;</t>
  </si>
  <si>
    <t xml:space="preserve">          &lt;li&gt;&lt;a href="#Painted_World_of_Ariandel"&gt;Painted World of Ariandel&lt;/a&gt; (Ashes of Ariandel DLC) &lt;span id="playthrough_nav_totals_20"&gt;&lt;/span&gt;&lt;/li&gt;</t>
  </si>
  <si>
    <t xml:space="preserve">          &lt;li&gt;&lt;a href="#The_Dreg_Heap"&gt;The Dreg Heap&lt;/a&gt; (The Ringed City DLC) &lt;span id="playthrough_nav_totals_21"&gt;&lt;/span&gt;&lt;/li&gt;</t>
  </si>
  <si>
    <t xml:space="preserve">          &lt;li&gt;&lt;a href="#The_Ringed_City"&gt;The Ringed City&lt;/a&gt; (The Ringed City DLC) &lt;span id="playthrough_nav_totals_22"&gt;&lt;/span&gt;&lt;/li&gt;</t>
  </si>
  <si>
    <t>original</t>
  </si>
  <si>
    <t>trimmed</t>
  </si>
  <si>
    <t>q1</t>
  </si>
  <si>
    <t>q2</t>
  </si>
  <si>
    <t>q3</t>
  </si>
  <si>
    <t>tags</t>
  </si>
  <si>
    <t>s1</t>
  </si>
  <si>
    <t>s2</t>
  </si>
  <si>
    <t>s3</t>
  </si>
  <si>
    <t>tag1</t>
  </si>
  <si>
    <t>tag2</t>
  </si>
  <si>
    <t>tag3</t>
  </si>
  <si>
    <t>t1l</t>
  </si>
  <si>
    <t>t2l</t>
  </si>
  <si>
    <t>t3l</t>
  </si>
  <si>
    <t>tag json</t>
  </si>
  <si>
    <t>start text</t>
  </si>
  <si>
    <t>text</t>
  </si>
  <si>
    <t>Json</t>
  </si>
  <si>
    <t>Cemetery of Ash</t>
  </si>
  <si>
    <t>&lt;li data-id="playthrough_17_1" class="f_misc"&gt;From the start head right at the first turn and pick up the &lt;a href="http://darksouls3.wiki.fextralife.com/Soul+of+a+Deserted+Corpse"&gt;Soul of a Deserted Corpse&lt;/a&gt;&lt;/li&gt;</t>
  </si>
  <si>
    <t>Misc. items</t>
  </si>
  <si>
    <t xml:space="preserve">            &lt;li data-id="playthrough_17_2" class="f_estus h_ng+"&gt;Loot the corpse on the fountain to obtain the &lt;a href="http://darksouls3.wiki.fextralife.com/Ashen+Estus+Flask"&gt;Ashen Estus Flask&lt;/a&gt;&lt;/li&gt;</t>
  </si>
  <si>
    <t>Estus Shards</t>
  </si>
  <si>
    <t>h_ng+</t>
  </si>
  <si>
    <t xml:space="preserve">            &lt;li data-id="playthrough_17_3" class="f_misc f_tit"&gt;Turn right after the fountain and head down the path through a flooded passage. Kill the &lt;a href="http://darksouls3.wiki.fextralife.com/Ravenous+Crystal+Lizard"&gt;Ravenous Crystal Lizard&lt;/a&gt; to get a &lt;a href="http://darksouls3.wiki.fextralife.com/Titanite+Scale"&gt;Titanite Scale&lt;/a&gt; and then pick up the &lt;a href="http://darksouls3.wiki.fextralife.com/Soul+of+an+Unknown+Traveler"&gt;Soul of an Unknown Traveler&lt;/a&gt; from the corpse in the area&lt;/li&gt;</t>
  </si>
  <si>
    <t>Titanite</t>
  </si>
  <si>
    <t xml:space="preserve">            &lt;li data-id="playthrough_17_16" class="f_ring s_ng+"&gt;The &lt;a href="https://darksouls3.wiki.fextralife.com/Speckled+Stoneplate+Ring"&gt;Speckled Stoneplate Ring+1&lt;/a&gt; is also in this area&lt;/li&gt;</t>
  </si>
  <si>
    <t>Rings</t>
  </si>
  <si>
    <t>s_ng+</t>
  </si>
  <si>
    <t xml:space="preserve">            &lt;li data-id="playthrough_17_4" class="f_gest"&gt;Head back to the fountain and take the path straight ahead. Climb the cliff and rest at the Cemetery of Ash bonfire to receive the Rest gesture&lt;/li&gt;</t>
  </si>
  <si>
    <t>Gestures</t>
  </si>
  <si>
    <t xml:space="preserve">            &lt;li data-id="playthrough_17_5" class="f_tit"&gt;From the bonfire head down the left path and jump from the cliff over to the corpse on the tomb to pick up a &lt;a href="http://darksouls3.wiki.fextralife.com/Titanite+Shard"&gt;Titanite Shard&lt;/a&gt;&lt;/li&gt;</t>
  </si>
  <si>
    <t xml:space="preserve">            &lt;li data-id="playthrough_17_6" class="f_misc"&gt;Take the side ridge down from the large cliff face on the right to pick up &lt;a href="http://darksouls3.wiki.fextralife.com/Firebomb"&gt;Firebomb&amp;nbsp;x5&lt;/a&gt; from a nearby corpse&lt;/li&gt;</t>
  </si>
  <si>
    <t xml:space="preserve">            &lt;li data-id="playthrough_17_7" class="f_boss f_misc"&gt;Back on the main path head through the archway and take the sword embedded in the statue. Kill &lt;a href="http://darksouls3.wiki.fextralife.com/Iudex+Gundyr"&gt;Iudex Gundyr&lt;/a&gt; to receive the &lt;a href="http://darksouls3.wiki.fextralife.com/Coiled+Sword"&gt;Coiled Sword&lt;/a&gt;&lt;/li&gt;</t>
  </si>
  <si>
    <t>Bosses</t>
  </si>
  <si>
    <t xml:space="preserve">            &lt;li data-id="playthrough_17_8" class="f_none"&gt;Congratulate yourself on beating the first boss of Dark Souls 3 and rest at the &lt;a href="http://darksouls3.wiki.fextralife.com/Iudex+Gundyr"&gt;Iudex Gundyr&lt;/a&gt; bonfire&lt;/li&gt;</t>
  </si>
  <si>
    <t xml:space="preserve">            &lt;li data-id="playthrough_17_9" class="f_weap"&gt;Continue through the large door and pick up the &lt;a href="http://darksouls3.wiki.fextralife.com/Broken+Straight+Sword"&gt;Broken Straight Sword&lt;/a&gt; from the corpse leaning on the tombstone&lt;/li&gt;</t>
  </si>
  <si>
    <t>Weapons</t>
  </si>
  <si>
    <t xml:space="preserve">            &lt;li data-id="playthrough_17_17" class="f_ring s_ng++"&gt;The &lt;a href="https://darksouls3.wiki.fextralife.com/Wolf+Ring"&gt;Wolf Ring+2&lt;/a&gt; is behind the door you just passed&lt;/li&gt;</t>
  </si>
  <si>
    <t>s_ng++</t>
  </si>
  <si>
    <t xml:space="preserve">            &lt;li data-id="playthrough_17_10" class="f_misc"&gt;Head over to the large cliff edge and pick up the &lt;a href="http://darksouls3.wiki.fextralife.com/Homeward+Bone"&gt;Homeward Bone&lt;/a&gt; at the edge of the ridge&lt;/li&gt;</t>
  </si>
  <si>
    <t xml:space="preserve">            &lt;li data-id="playthrough_17_11" class="f_weap"&gt;Take the left path up the cliff and turn left just before &lt;a href="http://darksouls3.wiki.fextralife.com/Firelink+Shrine"&gt;Firelink Shrine&lt;/a&gt; and grab the &lt;a href="http://darksouls3.wiki.fextralife.com/East-West+Shield"&gt;East-West Shield&lt;/a&gt; from the corpse on the tree&lt;/li&gt;</t>
  </si>
  <si>
    <t xml:space="preserve">            &lt;li data-id="playthrough_17_12" class="f_arm f_weap f_miss"&gt;Kill &lt;a href="http://darksouls3.wiki.fextralife.com/Sword+Master"&gt;Sword Master Saber&lt;/a&gt; to get &lt;a href="http://darksouls3.wiki.fextralife.com/Uchigatana"&gt;Uchigatana&lt;/a&gt;&lt;span class="p"&gt; + &lt;/span&gt;&lt;a href="http://darksouls3.wiki.fextralife.com/Master's+Set"&gt;Master's Set&lt;/a&gt; and to unlock his summon sign&lt;/li&gt;</t>
  </si>
  <si>
    <t>Armor</t>
  </si>
  <si>
    <t>Missable</t>
  </si>
  <si>
    <t xml:space="preserve">            &lt;li data-id="playthrough_17_13" class="f_misc"&gt;Head back and up the path to the left to pick up an &lt;a href="http://darksouls3.wiki.fextralife.com/Ember"&gt;Ember&lt;/a&gt; from a corpse above the entrance above &lt;a href="http://darksouls3.wiki.fextralife.com/Firelink+Shrine"&gt;Firelink Shrine&lt;/a&gt;&lt;/li&gt;</t>
  </si>
  <si>
    <t xml:space="preserve">            &lt;li data-id="playthrough_17_14" class="f_misc"&gt;Continue across to the other side picking up a &lt;a href="http://darksouls3.wiki.fextralife.com/Homeward+Bone"&gt;Homeward Bone&lt;/a&gt; from a corpse behind a tomb and another &lt;a href="http://darksouls3.wiki.fextralife.com/Ember"&gt;Ember&lt;/a&gt; from the lower ridge &lt;/li&gt;</t>
  </si>
  <si>
    <t xml:space="preserve">            &lt;li data-id="playthrough_17_15" class="f_none"&gt;Go back to the main path and enter &lt;a href="http://darksouls3.wiki.fextralife.com/Firelink+Shrine"&gt;Firelink Shrine&lt;/a&gt;&lt;/li&gt;</t>
  </si>
  <si>
    <t>Firelink Shrine</t>
  </si>
  <si>
    <t>Firelink</t>
  </si>
  <si>
    <t xml:space="preserve"> &lt;li data-id="playthrough_1_1" class="f_none"&gt;Talk to &lt;a href="http://darksouls3.wiki.fextralife.com/Fire+Keeper"&gt;Fire Keeper&lt;/a&gt;&lt;/li&gt;</t>
  </si>
  <si>
    <t xml:space="preserve">            &lt;li data-id="playthrough_1_2" class="f_none"&gt;Talk to &lt;a href="http://darksouls3.wiki.fextralife.com/Shrine+Handmaid"&gt;Shrine Handmaid&lt;/a&gt;&lt;/li&gt;</t>
  </si>
  <si>
    <t xml:space="preserve">            &lt;li data-id="playthrough_1_3" class="f_gest f_miss"&gt;Talk to &lt;a href="http://darksouls3.wiki.fextralife.com/Hawkwood"&gt;Hawkwood&lt;/a&gt; to receive the Collapse gesture&lt;/li&gt;</t>
  </si>
  <si>
    <t xml:space="preserve">            &lt;li data-id="playthrough_1_4" class="f_gest"&gt;Talk to &lt;a href="http://darksouls3.wiki.fextralife.com/Blacksmith+Andre"&gt;Blacksmith Andre&lt;/a&gt; to receive the Hurrah! gesture&lt;/li&gt;</t>
  </si>
  <si>
    <t xml:space="preserve">            &lt;li data-id="playthrough_1_5" class="f_misc"&gt;Go out the top of &lt;a href="http://darksouls3.wiki.fextralife.com/Firelink+Shrine"&gt;Firelink Shrine&lt;/a&gt; and pick up the &lt;a href="http://darksouls3.wiki.fextralife.com/Soul+of+a+Deserted+Corpse"&gt;Soul of a Deserted Corpse&lt;/a&gt; from the corpse next to the small decrepit tower&lt;/li&gt;</t>
  </si>
  <si>
    <t xml:space="preserve">            &lt;li data-id="playthrough_1_6" class="f_none"&gt;When you have the &lt;a href="http://darksouls3.wiki.fextralife.com/Tower+Key"&gt;Tower Key&lt;/a&gt;, unlock the small decrepit tower and head up to the bridge leading to the Bell Tower&lt;/li&gt;</t>
  </si>
  <si>
    <t xml:space="preserve">            &lt;li data-id="playthrough_1_7" class="f_none"&gt;Roll off the bridge onto the &lt;a href="http://darksouls3.wiki.fextralife.com/Firelink+Shrine"&gt;Firelink Shrine&lt;/a&gt; roof and kick down the ladder shortcut&lt;/li&gt;</t>
  </si>
  <si>
    <t xml:space="preserve">            &lt;li data-id="playthrough_1_8" class="f_tit"&gt;Just behind the roof kill the &lt;a href="http://darksouls3.wiki.fextralife.com/Crystal+Lizard"&gt;Crystal Lizard&lt;/a&gt; to get a &lt;a href="http://darksouls3.wiki.fextralife.com/Twinkling+Titanite"&gt;Twinkling Titanite&lt;/a&gt; &lt;/li&gt;</t>
  </si>
  <si>
    <t xml:space="preserve">            &lt;li data-id="playthrough_1_9" class="f_misc"&gt;Pick up &lt;a href="http://darksouls3.wiki.fextralife.com/Homeward+Bone"&gt;Homeward Bone&amp;nbsp;x3&lt;/a&gt; from the lower part of the roof&lt;/li&gt;</t>
  </si>
  <si>
    <t xml:space="preserve">            &lt;li data-id="playthrough_1_10" class="f_estus"&gt;Inside the roof pick up the &lt;a href="http://darksouls3.wiki.fextralife.com/Estus+Shard"&gt;Estus Shard&lt;/a&gt; from up in the rafters&lt;/li&gt;</t>
  </si>
  <si>
    <t xml:space="preserve">            &lt;li data-id="playthrough_1_11" class="f_arm f_gest"&gt;Trade a &lt;a href="http://darksouls3.wiki.fextralife.com/Homeward+Bone"&gt;Homeward Bone&lt;/a&gt; with &lt;a href="http://darksouls3.wiki.fextralife.com/Pickle+Pee,+Pump-a-Rum+Crow"&gt;Pickle-Pee, Pump-a-Rum&lt;/a&gt; crow to receive the Call Over gesture and the &lt;a href="http://darksouls3.wiki.fextralife.com/Iron+Bracelets"&gt;Iron Bracelets&lt;/a&gt;. &lt;/li&gt;</t>
  </si>
  <si>
    <t xml:space="preserve">            &lt;li data-id="playthrough_1_12" class="f_ring"&gt;Hit the &lt;a href="http://darksouls3.wiki.fextralife.com/Illusory+Walls"&gt;illusory wall&lt;/a&gt; at the back of the rafters and drop down to get the &lt;a href="http://darksouls3.wiki.fextralife.com/Covetous+Silver+Serpent+Ring"&gt;Covetous Silver Serpent Ring&lt;/a&gt; from the chest&lt;/li&gt;</t>
  </si>
  <si>
    <t xml:space="preserve">            &lt;li data-id="playthrough_1_13" class="f_none"&gt;Head into the Bell Tower, go up the lift and &lt;a href="http://darksouls3.wiki.fextralife.com/Unbreakable+Patches"&gt;Patches&lt;/a&gt; may close the door depending on your progress in the game&lt;/li&gt;</t>
  </si>
  <si>
    <t xml:space="preserve">            &lt;li data-id="playthrough_1_14" class="f_misc"&gt;At the top of the Bell Tower, pick up the &lt;a href="http://darksouls3.wiki.fextralife.com/Fire%20Keeper+Soul"&gt;Fire Keeper Soul&lt;/a&gt;&lt;/li&gt;</t>
  </si>
  <si>
    <t xml:space="preserve">            &lt;li data-id="playthrough_1_15" class="f_arm"&gt;Go back down the lift and look down the right side. Carefully jump down to the tombstone and pick up the &lt;a href="http://darksouls3.wiki.fextralife.com/Fire+Keeper+Set"&gt;Fire Keeper Set&lt;/a&gt; from the corpse &lt;/li&gt;</t>
  </si>
  <si>
    <t xml:space="preserve">            &lt;li data-id="playthrough_1_16" class="f_ring"&gt;Make your way down to the bottom and pick up the &lt;a href="http://darksouls3.wiki.fextralife.com/Estus+Ring"&gt;Estus Ring&lt;/a&gt; from another corpse and open the door&lt;/li&gt;</t>
  </si>
  <si>
    <t>High Wall of Lothric</t>
  </si>
  <si>
    <t>&lt;li data-id="playthrough_2_1" class="f_none"&gt;Open the door ahead and rest at the High Wall of Lothric bonfire&lt;/li&gt;</t>
  </si>
  <si>
    <t xml:space="preserve">            &lt;li data-id="playthrough_2_2" class="f_misc"&gt;Take the right path onto the rampart and head down the small stairs on the left. Pick up the &lt;a href="http://darksouls3.wiki.fextralife.com/Soul+of+a+Deserted+Corpse"&gt;Soul of a Deserted Corpse&lt;/a&gt; from the corpse&lt;/li&gt;</t>
  </si>
  <si>
    <t xml:space="preserve">            &lt;li data-id="playthrough_2_3" class="f_misc f_tit f_weap"&gt;Head back up the stairs and up the next set of stairs at the end of the rampart.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Also, pick up &lt;a href="http://darksouls3.wiki.fextralife.com/Longbow"&gt;Longbow&lt;/a&gt;&lt;span class="p"&gt; + &lt;/span&gt;&lt;a href="http://darksouls3.wiki.fextralife.com/Standard+Arrow"&gt;Standard Arrow&amp;nbsp;x12&lt;/a&gt; from the corpse&lt;/li&gt;</t>
  </si>
  <si>
    <t xml:space="preserve">            &lt;li data-id="playthrough_2_4" class="f_misc"&gt;Go back to the bonfire and this time head down the left path. Pick up the &lt;a href="http://darksouls3.wiki.fextralife.com/Soul+of+a+Deserted+Corpse"&gt;Soul of a Deserted Corpse&lt;/a&gt; from the corpse&lt;/li&gt;</t>
  </si>
  <si>
    <t xml:space="preserve">            &lt;li data-id="playthrough_2_5" class="f_misc"&gt;Head up the stairs at the end of the rampart and up some more stairs to the top of the turret. Pick up the &lt;a href="http://darksouls3.wiki.fextralife.com/Binoculars"&gt;Binoculars&lt;/a&gt; from the corpse&lt;/li&gt;</t>
  </si>
  <si>
    <t xml:space="preserve">            &lt;li data-id="playthrough_2_6" class="f_misc"&gt;Go back downstairs and drop down behind the dragon. Enter the small doorway to pick up &lt;a href="http://darksouls3.wiki.fextralife.com/Gold+Pine+Resin"&gt;Gold Pine Resin&amp;nbsp;x2&lt;/a&gt; from the corpse&lt;/li&gt;</t>
  </si>
  <si>
    <t xml:space="preserve">            &lt;li data-id="playthrough_2_7" class="f_misc"&gt;Drop into the indoor room and pick up &lt;a href="http://darksouls3.wiki.fextralife.com/Firebomb"&gt;Firebomb&amp;nbsp;x2&lt;/a&gt; from the corpse beside the table&lt;/li&gt;</t>
  </si>
  <si>
    <t xml:space="preserve">            &lt;li data-id="playthrough_2_8" class="f_misc"&gt;Go down the ladder and pick up the &lt;a href="http://darksouls3.wiki.fextralife.com/Soul+of+a+Deserted+Corpse"&gt;Soul of a Deserted Corpse&lt;/a&gt; from the corpse outside of the cell&lt;/li&gt;</t>
  </si>
  <si>
    <t xml:space="preserve">            &lt;li data-id="playthrough_2_9" class="f_tit"&gt;Snipe the dragon until it drops a &lt;a href="http://darksouls3.wiki.fextralife.com/Large+Titanite+Shard"&gt;Large Titanite Shard&lt;/a&gt; and flies away&lt;/li&gt;</t>
  </si>
  <si>
    <t xml:space="preserve">            &lt;li data-id="playthrough_2_10" class="f_misc f_weap"&gt;Grab the &lt;a href="http://darksouls3.wiki.fextralife.com/Claymore"&gt;Claymore&lt;/a&gt;, &lt;a href="http://darksouls3.wiki.fextralife.com/Club"&gt;Club&lt;/a&gt;, &lt;a href="http://darksouls3.wiki.fextralife.com/Ember"&gt;Ember&lt;/a&gt; and &lt;a href="http://darksouls3.wiki.fextralife.com/Large+Soul+of+a+Deserted+Corpse"&gt;Large Soul of a Deserted Corpse&lt;/a&gt; from in front of where the dragon was&lt;/li&gt;</t>
  </si>
  <si>
    <t xml:space="preserve">            &lt;li data-id="playthrough_2_11" class="f_weap"&gt;Open the door underneath where the dragon was. Go downstairs. Either kill the &lt;a href="http://darksouls3.wiki.fextralife.com/Mimic"&gt;Mimic&lt;/a&gt; or hit it with an &lt;a href="http://darksouls3.wiki.fextralife.com/Undead+Hunter+Charm"&gt;Undead Hunter Charm&lt;/a&gt; to get the &lt;a href="http://darksouls3.wiki.fextralife.com/Battle+Axe"&gt;Deep Battle Axe&lt;/a&gt;&lt;/li&gt;</t>
  </si>
  <si>
    <t xml:space="preserve">            &lt;li data-id="playthrough_2_12" class="f_misc"&gt;Head out the door on the other side and pick up the &lt;a href="http://darksouls3.wiki.fextralife.com/Soul+of+a+Deserted+Corpse"&gt;Soul of a Deserted Corpse&lt;/a&gt; from the corpse on the left&lt;/li&gt;</t>
  </si>
  <si>
    <t xml:space="preserve">            &lt;li data-id="playthrough_2_13" class="f_misc"&gt;Go into the next building and pick up &lt;a href="http://darksouls3.wiki.fextralife.com/Firebomb"&gt;Firebomb&amp;nbsp;x3&lt;/a&gt; from the wooden beam&lt;/li&gt;</t>
  </si>
  <si>
    <t xml:space="preserve">            &lt;li data-id="playthrough_2_14" class="f_tit"&gt;Go out the side exit and up the stairs and pick up the &lt;a href="http://darksouls3.wiki.fextralife.com/Titanite+Shard"&gt;Titanite Shard&lt;/a&gt; from the corpse. Light the Tower on the Wall bonfire&lt;/li&gt;</t>
  </si>
  <si>
    <t xml:space="preserve">            &lt;li data-id="playthrough_2_15" class="f_misc f_npc"&gt;After lighting the Tower on the Wall bonfire, return to &lt;a href="http://darksouls3.wiki.fextralife.com/Firelink+Shrine"&gt;Firelink Shrine&lt;/a&gt; and talk to &lt;a href="http://darksouls3.wiki.fextralife.com/Leonhard"&gt;Ringfinger Leonhard&lt;/a&gt; who gives you &lt;a href="http://darksouls3.wiki.fextralife.com/Cracked+Red+Eye+Orb"&gt;Cracked Red Eye Orb&amp;nbsp;x5&lt;/a&gt;. He'll be by Lothric's throne. If he isn't at this point, try killing Vordt and check again&lt;/li&gt;</t>
  </si>
  <si>
    <t xml:space="preserve">            &lt;li data-id="playthrough_2_19" class="f_misc"&gt;Back inside the building go down the stairs, out the side door, and pick up a &lt;a href="http://darksouls3.wiki.fextralife.com/Soul+of+a+Deserted+Corpse"&gt;Soul of a Deserted Corpse&lt;/a&gt; from the corpse on the right&lt;/li&gt;</t>
  </si>
  <si>
    <t xml:space="preserve">            &lt;li data-id="playthrough_2_20" class="f_gem f_misc f_tit"&gt;Head onto the roof.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And pick up &lt;a href="http://darksouls3.wiki.fextralife.com/Firebomb"&gt;Firebomb&amp;nbsp;x3&lt;/a&gt; from the corpse. Continue on and kill the &lt;a href="http://darksouls3.wiki.fextralife.com/Crystal+Lizard"&gt;Crystal Lizard&lt;/a&gt; to receive a &lt;a href="http://darksouls3.wiki.fextralife.com/Raw+Gem"&gt;Raw Gem&lt;/a&gt;. There is another corpse on the roof which holds a &lt;a href="http://darksouls3.wiki.fextralife.com/Large+Soul+of+a+Deserted+Corpse"&gt;Large Soul of a Deserted Corpse&lt;/a&gt;&lt;/li&gt;</t>
  </si>
  <si>
    <t xml:space="preserve">            &lt;li data-id="playthrough_2_44" class="f_ring s_ng+"&gt;The &lt;a href="https://darksouls3.wiki.fextralife.com/Fleshbite+Ring"&gt;Fleshbite Ring+1&lt;/a&gt; is on another roof that can be jumped to&lt;/li&gt;</t>
  </si>
  <si>
    <t xml:space="preserve">            &lt;li data-id="playthrough_2_21" class="f_misc"&gt;Take the ladder down and go onto the side roof to get &lt;a href="http://darksouls3.wiki.fextralife.com/Black+Firebomb"&gt;Black Firebomb&amp;nbsp;x3&lt;/a&gt; from the corpse&lt;/li&gt;</t>
  </si>
  <si>
    <t xml:space="preserve">            &lt;li data-id="playthrough_2_22" class="f_misc"&gt;On the adjacent balcony with the archers pick up &lt;a href="http://darksouls3.wiki.fextralife.com/Firebomb"&gt;Firebomb&amp;nbsp;x3&lt;/a&gt; from the corpse&lt;/li&gt;</t>
  </si>
  <si>
    <t xml:space="preserve">            &lt;li data-id="playthrough_2_23" class="f_misc f_tit"&gt;Go back inside the earlier building next to the ladder. Take the immediate left and roll into the pots to get &lt;a href="http://darksouls3.wiki.fextralife.com/Undead+Hunter+Charm"&gt;Undead Hunter Charm&amp;nbsp;x2&lt;/a&gt; from the corpse. Continue inside and grab the &lt;a href="http://darksouls3.wiki.fextralife.com/Titanite+Shard"&gt;Titanite Shard&lt;/a&gt; from the corpse while being cautious of the ambush&lt;/li&gt;</t>
  </si>
  <si>
    <t xml:space="preserve">            &lt;li data-id="playthrough_2_24" class="f_misc"&gt;Back in the main room pick up the &lt;a href="http://darksouls3.wiki.fextralife.com/Soul+of+a+Deserted+Corpse"&gt;Soul of a Deserted Corpse&lt;/a&gt; from the corpse tucked inside the first corner&lt;/li&gt;</t>
  </si>
  <si>
    <t xml:space="preserve">            &lt;li data-id="playthrough_2_25" class="f_weap"&gt;Continue through the doorway and take the next door on the left. Pick up the &lt;a href="http://darksouls3.wiki.fextralife.com/Broadsword"&gt;Broadsword&lt;/a&gt; from the corpse&lt;/li&gt;</t>
  </si>
  <si>
    <t xml:space="preserve">            &lt;li data-id="playthrough_2_26" class="f_weap"&gt;Head down the stairs taking the right path and get the &lt;a href="http://darksouls3.wiki.fextralife.com/Silver+Eagle+Kite+Shield"&gt;Silver Eagle Kite Shield&lt;/a&gt; from the chest&lt;/li&gt;</t>
  </si>
  <si>
    <t xml:space="preserve">            &lt;li data-id="playthrough_2_27" class="f_misc"&gt;Head back to the original entrance and find the doorway blocked by debris. Roll through it and pick up &lt;a href="http://darksouls3.wiki.fextralife.com/Green+Blossom"&gt;Green Blossom&amp;nbsp;x2&lt;/a&gt; at the end of the ledge&lt;/li&gt;</t>
  </si>
  <si>
    <t xml:space="preserve">            &lt;li data-id="playthrough_2_28" class="f_weap"&gt;Drop down and pick up the &lt;a href="http://darksouls3.wiki.fextralife.com/Astora+Straight+Sword"&gt;Astora Straight Sword&lt;/a&gt; from the chest&lt;/li&gt;</t>
  </si>
  <si>
    <t xml:space="preserve">            &lt;li data-id="playthrough_2_29" class="f_npc f_tit"&gt;Continue into the room and pick up the &lt;a href="http://darksouls3.wiki.fextralife.com/Cell+Key"&gt;Cell Key&lt;/a&gt; and &lt;a href="http://darksouls3.wiki.fextralife.com/Titanite+Shard"&gt;Titanite Shard&lt;/a&gt; from the corpses around the room&lt;/li&gt;</t>
  </si>
  <si>
    <t xml:space="preserve">            &lt;li data-id="playthrough_2_30" class="f_estus"&gt;Grab an &lt;a href="http://darksouls3.wiki.fextralife.com/Estus+Shard"&gt;Estus Shard&lt;/a&gt; on the altar in the same room&lt;/li&gt;</t>
  </si>
  <si>
    <t xml:space="preserve">            &lt;li data-id="playthrough_2_45" class="f_ring s_ng++"&gt;The &lt;a href="https://darksouls3.wiki.fextralife.com/Ring+of+the+Evil+Eye"&gt;Ring of the Evil Eye+2&lt;/a&gt; is in the back of the room behind some barrels&lt;/li&gt;</t>
  </si>
  <si>
    <t xml:space="preserve">            &lt;li data-id="playthrough_2_31" class="f_weap"&gt;Head out the lower level and drop down to pick up the &lt;a href="http://darksouls3.wiki.fextralife.com/Rapier"&gt;Rapier&lt;/a&gt; next to the drain&lt;/li&gt;</t>
  </si>
  <si>
    <t xml:space="preserve">            &lt;li data-id="playthrough_2_32" class="f_misc"&gt;On corpses around the fountain you can collect &lt;a href="http://darksouls3.wiki.fextralife.com/Ember"&gt;Ember&lt;/a&gt; and another &lt;a href="http://darksouls3.wiki.fextralife.com/Ember"&gt;Ember&lt;/a&gt;&lt;/li&gt;</t>
  </si>
  <si>
    <t xml:space="preserve">            &lt;li data-id="playthrough_2_33" class="f_misc"&gt;Head out towards the courtyard and turn left to pick up the &lt;a href="http://darksouls3.wiki.fextralife.com/Soul+of+a+Deserted+Corpse"&gt;Soul of a Deserted Corpse&lt;/a&gt; from a corpse&lt;/li&gt;</t>
  </si>
  <si>
    <t xml:space="preserve">            &lt;li data-id="playthrough_2_34" class="f_misc"&gt;Go upstairs right of the courtyard entrance and head straight along the path. After leaving the first door immediately turn left to find &lt;a href="http://darksouls3.wiki.fextralife.com/Green+Blossom"&gt;Green Blossom&amp;nbsp;x3&lt;/a&gt; on a corpse&lt;/li&gt;</t>
  </si>
  <si>
    <t xml:space="preserve">            &lt;li data-id="playthrough_2_35" class="f_misc"&gt;Activate the elevator to open up a shortcut from the High Wall bonfire. Behind the elevator at the top is &lt;a href="http://darksouls3.wiki.fextralife.com/Throwing+Knife"&gt;Throwing Knife&amp;nbsp;x6&lt;/a&gt; on a corpse&lt;/li&gt;</t>
  </si>
  <si>
    <t xml:space="preserve">            &lt;li data-id="playthrough_2_16" class="f_misc"&gt;Travel to the Tower on the Wall and proceed all the way down inside the tower. Go into the next room and pick up &lt;a href="http://darksouls3.wiki.fextralife.com/Throwing+Knife"&gt;Throwing Knife&amp;nbsp;x8&lt;/a&gt; on the corpse&lt;/li&gt;</t>
  </si>
  <si>
    <t xml:space="preserve">            &lt;li data-id="playthrough_2_17" class="f_weap"&gt;Continue along the passageway and pick up the &lt;a href="http://darksouls3.wiki.fextralife.com/Mail+Breaker"&gt;Mail Breaker&lt;/a&gt; opposite the door on a corpse&lt;/li&gt;</t>
  </si>
  <si>
    <t xml:space="preserve">            &lt;li data-id="playthrough_2_18" class="f_npc f_ring"&gt;Further down in this area you will find a locked cell. With the &lt;a href="http://darksouls3.wiki.fextralife.com/Cell+Key"&gt;Cell Key&lt;/a&gt; you can free &lt;a href="http://darksouls3.wiki.fextralife.com/Greirat+of+the+Undead+Settlement"&gt;Greirat of the Undead Settlement&lt;/a&gt; and talk to him. If you agree to find Loretta, he gives you the &lt;a href="http://darksouls3.wiki.fextralife.com/Blue+Tearstone+Ring"&gt;Blue Tearstone Ring&lt;/a&gt;. He then moves to &lt;a href="http://darksouls3.wiki.fextralife.com/Firelink+Shrine"&gt;Firelink Shrine&lt;/a&gt;&lt;/li&gt;</t>
  </si>
  <si>
    <t xml:space="preserve">            &lt;li data-id="playthrough_2_36" class="f_misc"&gt;Travel to the High Wall of Lothric and take the elevator shortcut down. Head back towards the main courtyard but this time take the stairs to the left overlooking the fountain area. Grab the &lt;a href="http://darksouls3.wiki.fextralife.com/Large+Soul+of+a+Deserted+Corpse"&gt;Large Soul of a Deserted Corpse&lt;/a&gt; on the rooftop&lt;/li&gt;</t>
  </si>
  <si>
    <t xml:space="preserve">            &lt;li data-id="playthrough_2_37" class="f_ring"&gt;Jump onto the awning to pick up a &lt;a href="http://darksouls3.wiki.fextralife.com/Ring+of+Sacrifice"&gt;Ring of Sacrifice&lt;/a&gt;&lt;/li&gt;</t>
  </si>
  <si>
    <t xml:space="preserve">            &lt;li data-id="playthrough_2_38" class="f_boss f_miss"&gt;Continue back to the courtyard. In the corner of the terrace just before the stairs leading down, you can summon &lt;a href="http://darksouls3.wiki.fextralife.com/Lion+Knight+Albert"&gt;Lion Knight Albert&lt;/a&gt;&lt;/li&gt;</t>
  </si>
  <si>
    <t xml:space="preserve">            &lt;li data-id="playthrough_2_39" class="f_gem"&gt;Head to the left. Go up the stairs on the left just before the castle and kill the red-eyed &lt;a href="http://darksouls3.wiki.fextralife.com/Lothric+Knight"&gt;Lothric Knight&lt;/a&gt; to get a &lt;a href="http://darksouls3.wiki.fextralife.com/Refined+Gem"&gt;Refined Gem&lt;/a&gt;&lt;/li&gt;</t>
  </si>
  <si>
    <t xml:space="preserve">            &lt;li data-id="playthrough_2_40" class="f_cov f_misc"&gt;Inside the chapel talk to &lt;a href="http://darksouls3.wiki.fextralife.com/Emma"&gt;Emma, High Priestess of Lothric Castle&lt;/a&gt; to receive the &lt;a href="http://darksouls3.wiki.fextralife.com/Small+Lothric+Banner"&gt;Small Lothric Banner&lt;/a&gt;. Talk to her again for the &lt;a href="http://darksouls3.wiki.fextralife.com/Way+of+Blue"&gt;Way of Blue&lt;/a&gt; covenant&lt;/li&gt;</t>
  </si>
  <si>
    <t xml:space="preserve">            &lt;li data-id="playthrough_2_41" class="f_weap"&gt;Heading out from the chapel take the left stairs and pick up the &lt;a href="http://darksouls3.wiki.fextralife.com/Lucerne"&gt;Lucerne&lt;/a&gt; from the corpse&lt;/li&gt;</t>
  </si>
  <si>
    <t xml:space="preserve">            &lt;li data-id="playthrough_2_42" class="f_boss f_miss"&gt;Just before walking through the great gate, you can summon &lt;a href="http://darksouls3.wiki.fextralife.com/Sword+Master"&gt;Sword Master Saber&lt;/a&gt; if he was killed earlier at Firelink Shrine&lt;/li&gt;</t>
  </si>
  <si>
    <t xml:space="preserve">            &lt;li data-id="playthrough_2_43" class="f_boss f_misc"&gt;Proceed through the gate and kill &lt;a href="http://darksouls3.wiki.fextralife.com/Vordt+of+the+Boreal+Valley"&gt;Vordt of the Boreal Valley&lt;/a&gt;; receive &lt;a href="http://darksouls3.wiki.fextralife.com/Soul+of+Boreal+Valley+Vordt"&gt;Soul of Boreal Valley Vordt&lt;/a&gt;. After killing Vordt, raise the banner at the cliff to access the &lt;a href="http://darksouls3.wiki.fextralife.com/Undead+Settlement"&gt;Undead Settlement&lt;/a&gt;&lt;/li&gt;</t>
  </si>
  <si>
    <t>Undead Settlement</t>
  </si>
  <si>
    <t>undead</t>
  </si>
  <si>
    <t xml:space="preserve"> &lt;li data-id="playthrough_3_1" class="f_misc"&gt;After the Bat Wing Demons have dropped you off, walk to the left and grab a &lt;a href="http://darksouls3.wiki.fextralife.com/Large+Soul+of+a+Deserted+Corpse"&gt;Large Soul of a Deserted Corpse&lt;/a&gt;&lt;/li&gt;</t>
  </si>
  <si>
    <t xml:space="preserve">            &lt;li data-id="playthrough_3_2" class="f_misc"&gt;Go downstairs. Walk behind an overturned carriage and kill two &lt;a href="http://darksouls3.wiki.fextralife.com/Dog"&gt;Dogs&lt;/a&gt; to get &lt;a href="http://darksouls3.wiki.fextralife.com/Alluring+Skull"&gt;Alluring Skull&amp;nbsp;x2&lt;/a&gt;&lt;/li&gt;</t>
  </si>
  <si>
    <t xml:space="preserve">            &lt;li data-id="playthrough_3_3" class="f_gest f_npc f_miss"&gt;Find &lt;a href="http://darksouls3.wiki.fextralife.com/Yoel+of+Londor"&gt;Yoel of Londor&lt;/a&gt; below the Foot of the High Wall bonfire amongst several other Pilgrims. Talk to him and agree to his request and he moves to Firelink Shrine. Head back to Firelink Shrine and talk to Yoel to receive the Beckon gesture. Accept Yoel's offer to Draw Out True Strength which gains you a free level and a &lt;a href="http://darksouls3.wiki.fextralife.com/Dark+Sigil"&gt;Dark Sigil&lt;/a&gt;. From now on, for each time you die, you gain 1 Hollowing per Dark Sigil. Yoel offers 4 more free levels at 2, 6, 12, and 15 Hollowing, so getting all 5 Dark Sigils should not take long. If you do not get all 5 Dark Sigils before reaching the Catacombs of Carthus, Yoel dies which voids the Usurpation of Fire Ending&lt;/li&gt;</t>
  </si>
  <si>
    <t xml:space="preserve">            &lt;li data-id="playthrough_3_4" class="f_gest f_npc f_tome f_miss"&gt;After you get all 5 Dark Sigils and refresh the world, Yoel dies with &lt;a href="http://darksouls3.wiki.fextralife.com/Yuria+of+Londor"&gt;Yuria of Londor&lt;/a&gt; watching over his newfound corpse. Talk to her to receive the Dignified Bow gesture and buy the &lt;a href="http://darksouls3.wiki.fextralife.com/Londor+Braille+Divine+Tome"&gt;Londor Braille Divine Tome&lt;/a&gt;&lt;/li&gt;</t>
  </si>
  <si>
    <t xml:space="preserve">            &lt;li data-id="playthrough_3_5" class="f_misc"&gt;Near Yoel, you will find &lt;a href="http://darksouls3.wiki.fextralife.com/Homeward+Bone"&gt;Homeward Bone&amp;nbsp;x2&lt;/a&gt; on the far left edge of the bridge&lt;/li&gt;</t>
  </si>
  <si>
    <t xml:space="preserve">            &lt;li data-id="playthrough_3_6" class="f_weap"&gt;From the Undead Settlement bonfire, enter the house. Cut down a glowing hanging corpse to get the &lt;a href="http://darksouls3.wiki.fextralife.com/Small+Leather+Shield"&gt;Small Leather Shield&lt;/a&gt;&lt;/li&gt;</t>
  </si>
  <si>
    <t xml:space="preserve">            &lt;li data-id="playthrough_3_7" class="f_misc"&gt;Walk downstairs to get &lt;a href="http://darksouls3.wiki.fextralife.com/Charcoal+Pine+Bundle"&gt;Charcoal Pine Bundle&amp;nbsp;x2&lt;/a&gt;. Walk out onto the balcony and cut down the hanging body. Turn right around the corner to get &lt;a href="http://darksouls3.wiki.fextralife.com/Repair+Powder"&gt;Repair Powder&amp;nbsp;x2&lt;/a&gt;&lt;/li&gt;</t>
  </si>
  <si>
    <t xml:space="preserve">            &lt;li data-id="playthrough_3_9" class="f_misc"&gt;Walk downstairs to get another &lt;a href="http://darksouls3.wiki.fextralife.com/Charcoal+Pine+Bundle"&gt;Charcoal Pine Bundle&amp;nbsp;x2&lt;/a&gt;&lt;/li&gt;</t>
  </si>
  <si>
    <t xml:space="preserve">            &lt;li data-id="playthrough_3_8" class="f_npc"&gt;Go outside and grab &lt;a href="http://darksouls3.wiki.fextralife.com/Loretta's+Bone"&gt;Loretta's Bone&lt;/a&gt; from the body you cut down&lt;/li&gt;</t>
  </si>
  <si>
    <t xml:space="preserve">            &lt;li data-id="playthrough_3_10" class="f_estus"&gt;Grab an &lt;a href="http://darksouls3.wiki.fextralife.com/Estus+Shard"&gt;Estus Shard&lt;/a&gt; by the burning tree with worshipping undead&lt;/li&gt;</t>
  </si>
  <si>
    <t xml:space="preserve">            &lt;li data-id="playthrough_3_11" class="f_misc"&gt;On the other side of the tree, grab an &lt;a href="http://darksouls3.wiki.fextralife.com/Ember"&gt;Ember&lt;/a&gt;. Shoot down a hanging corpse from the tree to get &lt;a href="http://darksouls3.wiki.fextralife.com/Kukri"&gt;Kukri&amp;nbsp;x9&lt;/a&gt;. Walk to the closed gate to grab a &lt;a href="http://darksouls3.wiki.fextralife.com/Soul+of+an+Unknown+Traveler"&gt;Soul of an Unknown Traveler&lt;/a&gt;&lt;/li&gt;</t>
  </si>
  <si>
    <t xml:space="preserve">            &lt;li data-id="playthrough_3_12" class="f_tit"&gt;Walk to the right of the house to grab a &lt;a href="http://darksouls3.wiki.fextralife.com/Titanite+Shard"&gt;Titanite Shard&lt;/a&gt;&lt;/li&gt;</t>
  </si>
  <si>
    <t xml:space="preserve">            &lt;li data-id="playthrough_3_32" class="f_cov f_misc"&gt;Walk through a large archway of the house, open a door, and walk into the room. Grab &lt;a href="http://darksouls3.wiki.fextralife.com/Charcoal+Pine+Resin"&gt;Charcoal Pine Resin&amp;nbsp;x2&lt;/a&gt; from a corpse near the wall. Cut down the bodies hanging over the staircase to get a &lt;a href="http://darksouls3.wiki.fextralife.com/Large+Soul+of+a+Deserted+Corpse"&gt;Large Soul of a Deserted Corpse&lt;/a&gt;. Drop down from a hole in the room. In this hidden room, discover the &lt;a href="http://darksouls3.wiki.fextralife.com/Warrior+of+Sunlight"&gt;Warrior of Sunlight&lt;/a&gt; covenant and consume &lt;a href="http://darksouls3.wiki.fextralife.com/Estus+Soup"&gt;Estus Soup&lt;/a&gt;&lt;/li&gt;</t>
  </si>
  <si>
    <t xml:space="preserve">            &lt;li data-id="playthrough_3_33" class="f_misc"&gt;Open the door and walk to the end of the hallway. You should now be on the main street of the neighborhood. Head right and break through the wooden crates between the first gap on your right. Grab a &lt;a href="http://darksouls3.wiki.fextralife.com/Soul+of+an+Unknown+Traveler"&gt;Soul of an Unknown Traveler&lt;/a&gt;&lt;/li&gt;</t>
  </si>
  <si>
    <t xml:space="preserve">            &lt;li data-id="playthrough_3_34" class="f_weap"&gt;Walk back the main street and proceed. A wooden door should automatically break. Walk into that house to get the &lt;a href="http://darksouls3.wiki.fextralife.com/Whip"&gt;Whip&lt;/a&gt;&lt;/li&gt;</t>
  </si>
  <si>
    <t xml:space="preserve">            &lt;li data-id="playthrough_3_35" class="f_tit"&gt;Proceed back onto the main street. Walk until you see a wooden wheel to your right. Walk around the corner to get a &lt;a href="http://darksouls3.wiki.fextralife.com/Titanite+Shard"&gt;Titanite Shard&lt;/a&gt;&lt;/li&gt;</t>
  </si>
  <si>
    <t xml:space="preserve">            &lt;li data-id="playthrough_3_36" class="f_tit"&gt;Climb up the balcony with an &lt;a href="http://darksouls3.wiki.fextralife.com/Evangelist"&gt;Evangelist&lt;/a&gt;. Grab a &lt;a href="http://darksouls3.wiki.fextralife.com/Titanite+Shard"&gt;Titanite Shard&lt;/a&gt;&lt;/li&gt;</t>
  </si>
  <si>
    <t xml:space="preserve">            &lt;li data-id="playthrough_3_37" class="f_misc"&gt;Climb down from the balcony and walk onto a rooftop. Jump onto the wooden platform on your left to grab &lt;a href="http://darksouls3.wiki.fextralife.com/Rusted+Coin"&gt;Rusted Coin&amp;nbsp;x2&lt;/a&gt;&lt;/li&gt;</t>
  </si>
  <si>
    <t xml:space="preserve">            &lt;li data-id="playthrough_3_38" class="f_gem"&gt;Jump down to kill the &lt;a href="http://darksouls3.wiki.fextralife.com/Crystal+Lizard"&gt;Crystal Lizard&lt;/a&gt; which drops a &lt;a href="http://darksouls3.wiki.fextralife.com/Sharp+Gem"&gt;Sharp Gem&lt;/a&gt;. Light the Dilapidated Bridge bonfire further below&lt;/li&gt;</t>
  </si>
  <si>
    <t xml:space="preserve">            &lt;li data-id="playthrough_3_39" class="f_misc f_npc f_miss"&gt;Mad dark spirit &lt;a href="http://darksouls3.wiki.fextralife.com/Holy+Knight+Hodrick"&gt;Holy Knight Hodrick&lt;/a&gt; will invade near the Dilapidated Bridge bonfire if you are embered. Kill him for his &lt;a href="http://darksouls3.wiki.fextralife.com/Vertebra+Shackle"&gt;Vertebra Shackle&lt;/a&gt;&lt;/li&gt;</t>
  </si>
  <si>
    <t xml:space="preserve">            &lt;li data-id="playthrough_3_13" class="f_misc f_weap"&gt;Get back to the burning tree near the beginning of Undead Settlement, walk across the bridge, and walk around the right which should be blocked by wooden crates and barrels. Walk towards the houses with the &lt;a href="http://darksouls3.wiki.fextralife.com/Thrall"&gt;Thralls&lt;/a&gt;. Find a &lt;a href="http://darksouls3.wiki.fextralife.com/Fading+Soul"&gt;Fading Soul&lt;/a&gt; here. Walk around one of the houses to get the &lt;a href="http://darksouls3.wiki.fextralife.com/Plank+Shield"&gt;Plank Shield&lt;/a&gt;. Walk onto the rooftop of the house to your left and grab &lt;a href="http://darksouls3.wiki.fextralife.com/Firebomb"&gt;Firebomb&amp;nbsp;x6&lt;/a&gt;&lt;/li&gt;</t>
  </si>
  <si>
    <t xml:space="preserve">            &lt;li data-id="playthrough_3_14" class="f_misc f_ring"&gt;Climb onto the rooftop of the other house and grab &lt;a href="http://darksouls3.wiki.fextralife.com/Homeward+Bone"&gt;Homeward Bone&amp;nbsp;x2&lt;/a&gt;. Jump down to where a non-hostile Cage Carrier is walking around. Cut down the hanging corpse at the end and grab the &lt;a href="http://darksouls3.wiki.fextralife.com/Flame+Stoneplate+Ring"&gt;Flame Stoneplate Ring&lt;/a&gt;. (If the corpse falls down and you are unable get the item, just proceed to the next step)&lt;/li&gt;</t>
  </si>
  <si>
    <t xml:space="preserve">            &lt;li data-id="playthrough_3_15" class="f_cov f_misc f_weap f_miss"&gt;Examine the Cage Carrier from behind. After you get out of your cage, walk towards the light. Grab the &lt;a href="http://darksouls3.wiki.fextralife.com/Wargod+Wooden+Shield"&gt;Wargod Wooden Shield&lt;/a&gt;. Talk to &lt;a href="http://darksouls3.wiki.fextralife.com/Holy+Knight+Hodrick"&gt;Holy Knight Hodrick&lt;/a&gt; to receive the &lt;a href="http://darksouls3.wiki.fextralife.com/Mound-Maker"&gt;Mound-makers&lt;/a&gt; covenant and a &lt;a href="http://darksouls3.wiki.fextralife.com/Homeward+Bone"&gt;Homeward Bone&lt;/a&gt;. (If you have reached the Curse-rotted Greatwood before reaching the Cage Carrier, Hodrick dies and the Cage Carrier becomes hostile. Thus, you cannot acquire the covenant until later through Sirris' sidequest.) Quit and reload to reappear near the Cage Carrier. Retrieve the ring if you missed it before&lt;/li&gt;</t>
  </si>
  <si>
    <t xml:space="preserve">            &lt;li data-id="playthrough_3_16" class="f_misc"&gt;Head back, dropping down a small ledge on the left. Enter the house near the bridge and pick up a &lt;a href="http://darksouls3.wiki.fextralife.com/Large+Soul+of+a+Deserted+Corpse"&gt;Large Soul of a Deserted Corpse&lt;/a&gt;. Then open the backdoor&lt;/li&gt;</t>
  </si>
  <si>
    <t xml:space="preserve">            &lt;li data-id="playthrough_3_17" class="f_weap"&gt;From your right, get the &lt;a href="http://darksouls3.wiki.fextralife.com/Caduceus+Round+Shield"&gt;Caduceus Round Shield&lt;/a&gt;&lt;/li&gt;</t>
  </si>
  <si>
    <t xml:space="preserve">            &lt;li data-id="playthrough_3_18" class="f_tit"&gt;Walk across the bridge towards the house in view and jump down to the ledge on your right. When you are on the ledge, walk towards the bridge to get a &lt;a href="http://darksouls3.wiki.fextralife.com/Titanite+Shard"&gt;Titanite Shard&lt;/a&gt;&lt;/li&gt;</t>
  </si>
  <si>
    <t xml:space="preserve">            &lt;li data-id="playthrough_3_53" class="f_none"&gt;The other way leads you to the Cliff Underside bonfire under the house and to a way up&lt;/li&gt;</t>
  </si>
  <si>
    <t xml:space="preserve">            &lt;li data-id="playthrough_3_19" class="f_gest f_weap f_npc"&gt;Walk to the top of the house and find a cage that houses &lt;a href="http://darksouls3.wiki.fextralife.com/Cornyx+of+the+Great+Swamp"&gt;Cornyx of the Great Swamp&lt;/a&gt;. Talk to him, and he moves to Firelink Shrine. At the Shrine, talk to him multiple times to receive your &lt;a href="http://darksouls3.wiki.fextralife.com/Pyromancy+Flame"&gt;Pyromancy Flame&lt;/a&gt; (unless you are already a pyromancer) and the Welcome gesture&lt;/li&gt;</t>
  </si>
  <si>
    <t xml:space="preserve">            &lt;li data-id="playthrough_3_20" class="f_weap"&gt;Grab the &lt;a href="http://darksouls3.wiki.fextralife.com/Hand+Axe"&gt;Hand Axe&lt;/a&gt; and get a &lt;a href="http://darksouls3.wiki.fextralife.com/Partizan"&gt;Partizan&lt;/a&gt; from a nearby hanging body&lt;/li&gt;</t>
  </si>
  <si>
    <t xml:space="preserve">            &lt;li data-id="playthrough_3_21" class="f_misc f_ring"&gt;Walk down from the house and walk onto the gallow. Grab a &lt;a href="http://darksouls3.wiki.fextralife.com/Soul+of+an+Unknown+Traveler"&gt;Soul of an Unknown Traveler&lt;/a&gt;. Walk across the unfinished bridge to get the &lt;a href="http://darksouls3.wiki.fextralife.com/Fire+Clutch+Ring"&gt;Fire Clutch Ring&lt;/a&gt;&lt;/li&gt;</t>
  </si>
  <si>
    <t xml:space="preserve">            &lt;li data-id="playthrough_3_22" class="f_misc"&gt;Walk through the archway of the house and down the stairs. Walk left and around the corner to get a &lt;a href="http://darksouls3.wiki.fextralife.com/Large+Soul+of+a+Deserted+Corpse"&gt;Large Soul of a Deserted Corpse&lt;/a&gt;. Walk downstairs and towards a tree with a &lt;a href="http://darksouls3.wiki.fextralife.com/Dog"&gt;Dog&lt;/a&gt;. Kill it and get the &lt;a href="http://darksouls3.wiki.fextralife.com/Ember"&gt;Ember&lt;/a&gt;&lt;/li&gt;</t>
  </si>
  <si>
    <t xml:space="preserve">            &lt;li data-id="playthrough_3_23" class="f_ring f_weap"&gt;Run towards the bridge, and enter the sewers on the right. Kill a Giant &lt;a href="http://darksouls3.wiki.fextralife.com/rat"&gt;Rat&lt;/a&gt; to get the &lt;a href="http://darksouls3.wiki.fextralife.com/Bloodbite+Ring"&gt;Bloodbite Ring&lt;/a&gt;. Grab the &lt;a href="http://darksouls3.wiki.fextralife.com/Caestus"&gt;Caestus&lt;/a&gt; and climb up to open the shortcut&lt;/li&gt;</t>
  </si>
  <si>
    <t xml:space="preserve">            &lt;li data-id="playthrough_3_24" class="f_misc"&gt;Walk back through the sewers and onto the bridge to get another &lt;a href="http://darksouls3.wiki.fextralife.com/Ember"&gt;Ember&lt;/a&gt;. Walk upstairs towards the house on your right. Grab a &lt;a href="http://darksouls3.wiki.fextralife.com/Large+Soul+of+a+Deserted+Corpse"&gt;Large Soul of a Deserted Corpse&lt;/a&gt;. Walk around the right side of the house to get &lt;a href="http://darksouls3.wiki.fextralife.com/Alluring+Skull"&gt;Alluring Skull&amp;nbsp;x3&lt;/a&gt;&lt;/li&gt;</t>
  </si>
  <si>
    <t xml:space="preserve">            &lt;li data-id="playthrough_3_25" class="f_npc"&gt;Walk towards the tower. Talk to &lt;a href="http://darksouls3.wiki.fextralife.com/Eygon+of+Carim"&gt;Eygon of Carim&lt;/a&gt; outside. If you have enough health, you can drop down into the valley to reach &lt;a href="http://darksouls3.wiki.fextralife.com/Irina+of+Carim"&gt;Irina of Carim&lt;/a&gt; in her cell, but don't bother. You can reach Irina by purchasing the Grave Key from the Shrine Maiden after giving the maiden the &lt;a href="http://darksouls3.wiki.fextralife.com/Mortician's+Ashes"&gt;Mortician's Ashes&lt;/a&gt; which is futher down in this list&lt;/li&gt;</t>
  </si>
  <si>
    <t xml:space="preserve">            &lt;li data-id="playthrough_3_26" class="f_misc f_npc f_weap"&gt;Walk into the tower to find &lt;a href="http://darksouls3.wiki.fextralife.com/Siegward+of+Catarina"&gt;Siegward of Catarina&lt;/a&gt;. Get on the elevator which goes down to the basement. Kill the &lt;a href="http://darksouls3.wiki.fextralife.com/Boreal+Outrider+Knight"&gt;Boreal Outrider Knight&lt;/a&gt; to get the &lt;a href="http://darksouls3.wiki.fextralife.com/Irithyll+Straight+Sword"&gt;Irithyll Straight Sword&lt;/a&gt;, grab the &lt;a href="http://darksouls3.wiki.fextralife.com/Ember"&gt;Ember&lt;/a&gt; and rest at the &lt;a href="http://darksouls3.wiki.fextralife.com/Road+of+Sacrifices"&gt;Road of Sacrifices&lt;/a&gt; bonfire&lt;/li&gt;</t>
  </si>
  <si>
    <t xml:space="preserve">            &lt;li data-id="playthrough_3_54" class="f_ring s_ng+"&gt;The &lt;a href="https://darksouls3.wiki.fextralife.com/Life+Ring"&gt;Life Ring+1&lt;/a&gt; is behind Siegward on the upcoming balcony&lt;/li&gt;</t>
  </si>
  <si>
    <t xml:space="preserve">            &lt;li data-id="playthrough_3_27" class="f_none"&gt;To reach the top of the tower, hit the switch on the elevator while at the main entrance and then quickly get off to reveal a second lift.&lt;/li&gt;</t>
  </si>
  <si>
    <t xml:space="preserve">            &lt;li data-id="playthrough_3_57" class="f_misc"&gt;After getting off the lift at the top you can find a &lt;a href="http://darksouls3.wiki.fextralife.com/Soul+of+a+Nameless+Soldier"&gt;Soul of a Nameless Soldier&lt;/a&gt; in a corner.&lt;/li&gt;</t>
  </si>
  <si>
    <t xml:space="preserve">            &lt;li data-id="playthrough_3_58" class="f_misc f_miss"&gt;Go up the stairs and offer a token of friendship to the &lt;a href="http://darksouls3.wiki.fextralife.com/Giant+of+the+Undead+Settlement"&gt;Giant of the Undead Settlement&lt;/a&gt; so that he does not attack you with giant arrows and even assists you when you are near a White Birch.&lt;/li&gt;</t>
  </si>
  <si>
    <t xml:space="preserve">            &lt;li data-id="playthrough_3_59" class="f_none f_miss"&gt;Take the lift down, and while facing the entrance of the tower, when you hear Siegward's voice; roll off to land onto a wooden platform.&lt;/li&gt;</t>
  </si>
  <si>
    <t xml:space="preserve">            &lt;li data-id="playthrough_3_60" class="f_npc f_miss"&gt;Head outside and speak to Siegward again.&lt;/li&gt;</t>
  </si>
  <si>
    <t xml:space="preserve">            &lt;li data-id="playthrough_3_61" class="f_npc f_miss"&gt;Lure the the Fire Demon towards the tower which makes Siegward come and fight by your side.&lt;/li&gt;</t>
  </si>
  <si>
    <t xml:space="preserve">            &lt;li data-id="playthrough_3_62" class="f_gem"&gt;After killing the Fire Demon you gain a &lt;a href="http://darksouls3.wiki.fextralife.com/Fire+Gem"&gt;Fire Gem&lt;/a&gt;.&lt;/li&gt;</t>
  </si>
  <si>
    <t xml:space="preserve">            &lt;li data-id="playthrough_3_63" class="f_misc f_gest f_npc f_miss"&gt;Speak to Siegward three times to receive a &lt;a href="http://darksouls3.wiki.fextralife.com/Siegbrau"&gt;Siegbräu&lt;/a&gt;, the Toast gesture, and the Sleep gesture.&lt;/li&gt;</t>
  </si>
  <si>
    <t xml:space="preserve">            &lt;li data-id="playthrough_3_28" class="f_arm f_misc f_weap"&gt;Around the town, you can grab a &lt;a href="http://darksouls3.wiki.fextralife.com/Homeward+Bone"&gt;Homeward Bone&lt;/a&gt; and a &lt;a href="http://darksouls3.wiki.fextralife.com/Large+Club"&gt;Large Club&lt;/a&gt;. You can also get the &lt;a href="http://darksouls3.wiki.fextralife.com/Northern+Armor+Set"&gt;Northern Armor Set&lt;/a&gt; from a nearby hanging corpse&lt;/li&gt;</t>
  </si>
  <si>
    <t xml:space="preserve">            &lt;li data-id="playthrough_3_29" class="f_gest f_misc f_npc"&gt;A &lt;a href="http://darksouls3.wiki.fextralife.com/Pale+Tongue"&gt;Pale Tongue&lt;/a&gt; can be found on a nearby hanging corpse. Obtaining the tongue here or from invading successfully leads to Leonhard returning to Firelink Shrine. He then gives you the &lt;a href="http://darksouls3.wiki.fextralife.com/Lift+Chamber+Key"&gt;Lift Chamber Key&lt;/a&gt; that opens the door below the Tower on the Wall bonfire of High Wall of Lothric. Kill the Darkwraith imprisoned there to get a &lt;a href="http://darksouls3.wiki.fextralife.com/Red+Eye+Orb"&gt;Red Eye Orb&lt;/a&gt;. Return to Firelink Shrine and talk to Leonhard to receive the Applause gesture&lt;/li&gt;</t>
  </si>
  <si>
    <t xml:space="preserve">            &lt;li data-id="playthrough_3_30" class="f_misc f_ring"&gt;Walk into the house to get &lt;a href="http://darksouls3.wiki.fextralife.com/Red+Bug+Pellet"&gt;Red Bug Pellet&amp;nbsp;x2&lt;/a&gt;. Walk upstairs and grab &lt;a href="http://darksouls3.wiki.fextralife.com/Alluring+Skull"&gt;Alluring Skull&amp;nbsp;x2&lt;/a&gt;. Walk across a bridge and into a house. Pillage a chest to get &lt;a href="http://darksouls3.wiki.fextralife.com/Human+Pine+Resin"&gt;Human Pine Resin&amp;nbsp;x4&lt;/a&gt;. Walk onto the roof and to the left to get &lt;a href="http://darksouls3.wiki.fextralife.com/Flynn's+Ring"&gt;Flynn's Ring&lt;/a&gt;&lt;/li&gt;</t>
  </si>
  <si>
    <t xml:space="preserve">            &lt;li data-id="playthrough_3_56" class="f_ring s_ng++"&gt;The &lt;a href="https://darksouls3.wiki.fextralife.com/Covetous+Silver+Serpent+Ring"&gt;Covetous Silver Serpent Ring+2&lt;/a&gt; is on one of the lower rooftops&lt;/li&gt;</t>
  </si>
  <si>
    <t xml:space="preserve">            &lt;li data-id="playthrough_3_31" class="f_arm f_misc f_ring"&gt;Drop down onto the ledge of a tower. Grab &lt;a href="http://darksouls3.wiki.fextralife.com/Homeward+Bone"&gt;Homeward Bone&amp;nbsp;x2&lt;/a&gt;. Drop down from within the tower to get the &lt;a href="http://darksouls3.wiki.fextralife.com/Mirrah+Set"&gt;Mirrah Set&lt;/a&gt; without the mask and the &lt;a href="http://darksouls3.wiki.fextralife.com/Chloranthy+Ring"&gt;Chloranthy Ring&lt;/a&gt;&lt;/li&gt;</t>
  </si>
  <si>
    <t xml:space="preserve">            &lt;li data-id="playthrough_3_40" class="f_arm f_ash f_weap"&gt;Warp back to the Dilapidated Bridge bonfire, enter the graveyard pierced by giant arrows, and walk towards the house on the left. Grab &lt;a href="http://darksouls3.wiki.fextralife.com/Blue+Wooden+Shield"&gt;Blue Wooden Shield&lt;/a&gt;&lt;span class="p"&gt; + &lt;/span&gt;&lt;a href="http://darksouls3.wiki.fextralife.com/Cleric+Set"&gt;Cleric Set&lt;/a&gt; in front of the house and &lt;a href="http://darksouls3.wiki.fextralife.com/Mortician's+Ashes"&gt;Mortician's Ashes&lt;/a&gt; by a tree to the left. If dodging the giant arrows is too troublesome, head to the tower to befriend the Giant&lt;/li&gt;</t>
  </si>
  <si>
    <t xml:space="preserve">            &lt;li data-id="playthrough_3_55" class="f_ring s_ng+"&gt;The &lt;a href="https://darksouls3.wiki.fextralife.com/Poisonbite+Ring"&gt;Poisonbite Ring+1&lt;/a&gt; is behind the well&lt;/li&gt;</t>
  </si>
  <si>
    <t xml:space="preserve">            &lt;li data-id="playthrough_3_41" class="f_bone f_misc f_weap"&gt;Grab all the items around the White Birch (one of them being the &lt;a href="http://darksouls3.wiki.fextralife.com/Reinforced+Club"&gt;Reinforced Club&lt;/a&gt;) including the &lt;a href="http://darksouls3.wiki.fextralife.com/Undead+Bone+Shard"&gt;Undead Bone Shard&lt;/a&gt; on the platform to the right of the White Birch&lt;/li&gt;</t>
  </si>
  <si>
    <t xml:space="preserve">            &lt;li data-id="playthrough_3_42" class="f_weap"&gt;Enter the house and walk upstairs. Grab the &lt;a href="http://darksouls3.wiki.fextralife.com/Great+Scythe"&gt;Great Scythe&lt;/a&gt;. Continue to walk towards the stone building and open the doors on your right&lt;/li&gt;</t>
  </si>
  <si>
    <t xml:space="preserve">            &lt;li data-id="playthrough_3_52" class="f_gest f_npc f_miss"&gt;Return to Firelink Shrine. Give &lt;a href="http://darksouls3.wiki.fextralife.com/Loretta's+bone"&gt;Loretta's bone&lt;/a&gt; to Greirat, who then allows you to keep the Blue Tearstone Ring. You can reload the area and talk to Greirat again to learn the Curl Up gesture. You can reload the area once more and send him to pillage Undead Settlement. He returns when you kill a boss&lt;/li&gt;</t>
  </si>
  <si>
    <t xml:space="preserve">            &lt;li data-id="playthrough_3_43" class="f_none"&gt;Give the Shrine Handmaid the &lt;a href="http://darksouls3.wiki.fextralife.com/Mortician's+Ashes"&gt;Mortician's Ashes&lt;/a&gt; and then purchase the &lt;a href="http://darksouls3.wiki.fextralife.com/Grave+Key"&gt;Grave Key&lt;/a&gt; which opens the locked door in the sewer area next to the Dilapidated Bridge bonfire&lt;/li&gt;</t>
  </si>
  <si>
    <t xml:space="preserve">            &lt;li data-id="playthrough_3_44" class="f_arm"&gt;Go back the sewer area and open the locked door. Climb down and walk towards &lt;a href="http://darksouls3.wiki.fextralife.com/Velka+the+Goddess+of+Sin"&gt;Velka the Goddess of Sin's statue&lt;/a&gt; to grab a &lt;a href="http://darksouls3.wiki.fextralife.com/Loincloth"&gt;Loincloth&lt;/a&gt;&lt;/li&gt;</t>
  </si>
  <si>
    <t xml:space="preserve">            &lt;li data-id="playthrough_3_45" class="f_misc f_weap"&gt;Proceed through the tunnel to get the &lt;a href="http://darksouls3.wiki.fextralife.com/Red+Hilted+Halberd"&gt;Red Hilted Halberd&lt;/a&gt;. Continue into another room to get a &lt;a href="http://darksouls3.wiki.fextralife.com/Soul+of+an+Unknown+Traveler"&gt;Soul of an Unknown Traveler&lt;/a&gt;&lt;/li&gt;</t>
  </si>
  <si>
    <t xml:space="preserve">            &lt;li data-id="playthrough_3_46" class="f_gem f_tit"&gt;Walk outside to kill a &lt;a href="http://darksouls3.wiki.fextralife.com/Crystal+Lizard"&gt;Crystal Lizard&lt;/a&gt; which drops a &lt;a href="http://darksouls3.wiki.fextralife.com/Heavy+Gem"&gt;Heavy Gem&lt;/a&gt;. Grab the &lt;a href="http://darksouls3.wiki.fextralife.com/Titanite+Shard"&gt;Titanite Shard&lt;/a&gt; and another &lt;a href="http://darksouls3.wiki.fextralife.com/Titanite+Shard"&gt;Titanite Shard&lt;/a&gt;&lt;/li&gt;</t>
  </si>
  <si>
    <t xml:space="preserve">            &lt;li data-id="playthrough_3_47" class="f_weap"&gt;Walk through the archway tunnel. Shoot down a hanging corpse to get a &lt;a href="http://darksouls3.wiki.fextralife.com/Red+and+White+Shield"&gt;Blessed Red and White Shield+1&lt;/a&gt;&lt;/li&gt;</t>
  </si>
  <si>
    <t xml:space="preserve">            &lt;li data-id="playthrough_3_48" class="f_weap"&gt;Walk into a new room and climb down to get a &lt;a href="http://darksouls3.wiki.fextralife.com/Saint's+Talisman"&gt;Saint's Talisman&lt;/a&gt;&lt;/li&gt;</t>
  </si>
  <si>
    <t xml:space="preserve">            &lt;li data-id="playthrough_3_49" class="f_gest f_npc"&gt;Climb up and talk to &lt;a href="http://darksouls3.wiki.fextralife.com/Irina+of+Carim"&gt;Irina of Carim&lt;/a&gt; to receive the Prayer gesture. Touch her and accept her services. She then moves to the Firelink Shrine. After recruiting Irina, make sure to go outside and speak to Eygon. At the shrine, you can give Irina the &lt;a href="http://darksouls3.wiki.fextralife.com/Londor+Braille+Divine+Tome"&gt;Londor Braille Divine Tome&lt;/a&gt;, but doing so and buying any of its spells leads to her Dark ending. Otherwise, hang onto it until you find Karla later in the game&lt;/li&gt;</t>
  </si>
  <si>
    <t xml:space="preserve">            &lt;li data-id="playthrough_3_50" class="f_boss f_misc"&gt;Kill the &lt;a href="http://darksouls3.wiki.fextralife.com/Curse-rotted+Greatwood"&gt;Curse-rotted Greatwood&lt;/a&gt; to get &lt;a href="http://darksouls3.wiki.fextralife.com/Soul+of+the+Rotted+Greatwood"&gt;Soul of the Rotted Greatwood&lt;/a&gt;&lt;span class="p"&gt; + &lt;/span&gt;&lt;a href="http://darksouls3.wiki.fextralife.com/Transposing+Kiln"&gt;Transposing Kiln&lt;/a&gt;. Give the Transposing Kiln to &lt;a href="http://darksouls3.wiki.fextralife.com/Ludleth+of+Courland"&gt;Ludleth of Courland&lt;/a&gt; so he can turn boss souls into weapons, rings, and spells&lt;/li&gt;</t>
  </si>
  <si>
    <t xml:space="preserve">            &lt;li data-id="playthrough_3_51" class="f_gem f_npc f_miss"&gt;Talk to Hawkwood after killing the Greatwood to receive a &lt;a href="http://darksouls3.wiki.fextralife.com/Heavy+Gem"&gt;Heavy Gem&lt;/a&gt;. If he does not give you anything, come back to him after killing another boss&lt;/li&gt;</t>
  </si>
  <si>
    <t>Road of Sacrifices</t>
  </si>
  <si>
    <t>road</t>
  </si>
  <si>
    <t xml:space="preserve">     &lt;li data-id="playthrough_4_1" class="f_npc"&gt;If you haven't done so before, you can send Greirat to pillage Undead Settlement. He returns when you kill a boss&lt;/li&gt;</t>
  </si>
  <si>
    <t xml:space="preserve">            &lt;li data-id="playthrough_4_2" class="f_gem"&gt;Travel to the Road of Sacrifices bonfire. Head down the path and drop down to the left of the tree to find a &lt;a href="http://darksouls3.wiki.fextralife.com/Shriving+Stone"&gt;Shriving Stone&lt;/a&gt;&lt;/li&gt;</t>
  </si>
  <si>
    <t xml:space="preserve">            &lt;li data-id="playthrough_4_3" class="f_misc"&gt;A bit farther on you'll find a &lt;a href="http://darksouls3.wiki.fextralife.com/Soul+of+an+Unknown+Traveler"&gt;Soul of an Unknown Traveler&lt;/a&gt; next to an overturned wagon&lt;/li&gt;</t>
  </si>
  <si>
    <t xml:space="preserve">            &lt;li data-id="playthrough_4_43" class="f_ring s_ng++"&gt;The &lt;a href="https://darksouls3.wiki.fextralife.com/Chloranthy+Ring"&gt;Chloranthy Ring+2&lt;/a&gt; is down on a ledge behind the first Corvian Storyteller&lt;/li&gt;</t>
  </si>
  <si>
    <t xml:space="preserve">            &lt;li data-id="playthrough_4_4" class="f_weap"&gt;At the fork in the path, head left and drop off the path when it ends. Head left again (instead of going under the bridge) and kill the &lt;a href="http://darksouls3.wiki.fextralife.com/Madwoman"&gt;Madwoman&lt;/a&gt; NPC for the &lt;a href="http://darksouls3.wiki.fextralife.com/Butcher+Knife"&gt;Butcher Knife&lt;/a&gt;&lt;/li&gt;</t>
  </si>
  <si>
    <t xml:space="preserve">            &lt;li data-id="playthrough_4_5" class="f_arm f_weap"&gt;Grab the &lt;a href="http://darksouls3.wiki.fextralife.com/Brigand+Axe"&gt;Brigand Axe&lt;/a&gt;, the &lt;a href="http://darksouls3.wiki.fextralife.com/Brigand+Set"&gt;Brigand Set&lt;/a&gt;, and the &lt;a href="http://darksouls3.wiki.fextralife.com/Brigand+Twindaggers"&gt;Brigand Twindaggers&lt;/a&gt; from this lower area&lt;/li&gt;</t>
  </si>
  <si>
    <t xml:space="preserve">            &lt;li data-id="playthrough_4_6" class="f_tit"&gt;Turn around and head back up the path and under the bridge. Head up and across the bridge for a &lt;a href="http://darksouls3.wiki.fextralife.com/Titanite+Shard"&gt;Titanite Shard&lt;/a&gt;&lt;/li&gt;</t>
  </si>
  <si>
    <t xml:space="preserve">            &lt;li data-id="playthrough_4_7" class="f_ring f_tome"&gt;Cross back over the bridge and head to the next bridge. Before crossing it, drop off to the right to reach an area where you'll find the &lt;a href="http://darksouls3.wiki.fextralife.com/Braille+Divine+Tome+of+Carim"&gt;Braille Divine Tome of Carim&lt;/a&gt; and &lt;a href="http://darksouls3.wiki.fextralife.com/Morne's+Ring"&gt;Morne's Ring&lt;/a&gt;. Give the tome to &lt;a href="http://darksouls3.wiki.fextralife.com/Irina+of+Carim"&gt;Irina of Carim&lt;/a&gt; at Firelink Shrine and buy all the spells it offers if you want her to become a Fire Keeper later in the game&lt;/li&gt;</t>
  </si>
  <si>
    <t xml:space="preserve">            &lt;li data-id="playthrough_4_8" class="f_misc"&gt;Before entering the archway that leads to the Halfway Fortress bonfire, you can find an &lt;a href="http://darksouls3.wiki.fextralife.com/Ember"&gt;Ember&lt;/a&gt; on a ledge with a caster enemy&lt;/li&gt;</t>
  </si>
  <si>
    <t xml:space="preserve">            &lt;li data-id="playthrough_4_9" class="f_cov f_npc f_miss"&gt;Talk to &lt;a href="http://darksouls3.wiki.fextralife.com/Anri+of+Astora"&gt;Anri of Astora&lt;/a&gt; at the Halfway Fortress bonfire. Talk to &lt;a href="http://darksouls3.wiki.fextralife.com/Horace+the+Hushed"&gt;Horace the Hushed&lt;/a&gt; to get the &lt;a href="http://darksouls3.wiki.fextralife.com/Blue+Sentinels"&gt;Blue Sentinels&lt;/a&gt; covenant. Make sure to deplete Anri's dialogue before continuing the game&lt;/li&gt;</t>
  </si>
  <si>
    <t xml:space="preserve">            &lt;li data-id="playthrough_4_10" class="f_npc f_miss"&gt;After meeting Anri of Astora, return to Firelink Shrine to talk to &lt;a href="http://darksouls3.wiki.fextralife.com/Sirris+of+the+Sunless+Realms"&gt;Sirris of the Sunless Realms&lt;/a&gt; to begin her quest line&lt;/li&gt;</t>
  </si>
  <si>
    <t xml:space="preserve">            &lt;li data-id="playthrough_4_11" class="f_misc"&gt;Head into the Crucifixion Woods from the Halfway Fortress bonfire. Drop off the right side of the path as soon as it turns left, and drop again to grab a &lt;a href="http://darksouls3.wiki.fextralife.com/Soul+of+an+Unknown+Traveler"&gt;Soul of an Unknown Traveler&lt;/a&gt;&lt;/li&gt;</t>
  </si>
  <si>
    <t xml:space="preserve">            &lt;li data-id="playthrough_4_12" class="f_arm"&gt;Drop off again and head straight while hugging the wall to your right. You'll arrive at a door. Head in and straight across to a balcony-type area where you'll find some stairs leading to the &lt;a href="http://darksouls3.wiki.fextralife.com/Sellsword+Set"&gt;Sellsword Set&lt;/a&gt;&lt;/li&gt;</t>
  </si>
  <si>
    <t xml:space="preserve">            &lt;li data-id="playthrough_4_13" class="f_weap"&gt;Drop down to find the &lt;a href="http://darksouls3.wiki.fextralife.com/Sellsword+Twinblades"&gt;Sellsword Twinblades&lt;/a&gt; directly underneath the corpse that had the Sellsword Set&lt;/li&gt;</t>
  </si>
  <si>
    <t xml:space="preserve">            &lt;li data-id="playthrough_4_14" class="f_coal"&gt;A bit farther in the building you'll find the &lt;a href="http://darksouls3.wiki.fextralife.com/Farron+Coal"&gt;Farron Coal&lt;/a&gt;, which enables Heavy, Sharp, and Poison infusions&lt;/li&gt;</t>
  </si>
  <si>
    <t xml:space="preserve">            &lt;li data-id="playthrough_4_15" class="f_tit"&gt;Head back outside through the same door you used to enter. Step into the water and follow the edge of the water to the left. Hug the cliffs and you'll find a &lt;a href="http://darksouls3.wiki.fextralife.com/Titanite+Shard"&gt;Titanite Shard&lt;/a&gt;&lt;/li&gt;</t>
  </si>
  <si>
    <t xml:space="preserve">            &lt;li data-id="playthrough_4_16" class="f_tit"&gt;Continue on with the cliff wall to your left. You'll head past the ramp that leads back up to the Halfway Fortress bonfire, but keep the cliff to your left after moving past it. You'll find another &lt;a href="http://darksouls3.wiki.fextralife.com/Titanite+Shard"&gt;Titanite Shard&lt;/a&gt;&lt;/li&gt;</t>
  </si>
  <si>
    <t xml:space="preserve">            &lt;li data-id="playthrough_4_17" class="f_tit"&gt;Continuing in this manner, you'll find a large group of &lt;a href="http://darksouls3.wiki.fextralife.com/Poisonhorn+Bug"&gt;Poisonhorn Bugs&lt;/a&gt; guarding yet another &lt;a href="http://darksouls3.wiki.fextralife.com/Titanite+Shard"&gt;Titanite Shard&lt;/a&gt;&lt;/li&gt;</t>
  </si>
  <si>
    <t xml:space="preserve">            &lt;li data-id="playthrough_4_18" class="f_weap"&gt;At this point, deviate from the cliff wall for a bit and head up the hill towards the water for the &lt;a href="http://darksouls3.wiki.fextralife.com/Twin+Dragon+Greatshield"&gt;Twin Dragon Greatshield&lt;/a&gt;&lt;/li&gt;</t>
  </si>
  <si>
    <t xml:space="preserve">            &lt;li data-id="playthrough_4_19" class="f_misc"&gt;Head towards the stone wall with the large broken arch (which you would have eventually reached had you stuck to the cliff wall). Grab the &lt;a href="http://darksouls3.wiki.fextralife.com/Fading+Soul"&gt;Fading Soul&lt;/a&gt; from the corpse before heading through&lt;/li&gt;</t>
  </si>
  <si>
    <t xml:space="preserve">            &lt;li data-id="playthrough_4_20" class="f_miss"&gt;Turn right soon after heading through the arch to reach the Crucifixion Woods bonfire. Walk along the rocky wall towards the ruins until you reach a purple summon sign for mad phantom &lt;a href="http://darksouls3.wiki.fextralife.com/Holy+Knight+Hodrick"&gt;Holy Knight Hodrick&lt;/a&gt;. When summoned, he instantly becomes hostile, so kill him for souls&lt;/li&gt;</t>
  </si>
  <si>
    <t xml:space="preserve">            &lt;li data-id="playthrough_4_21" class="f_estus"&gt;Head past where Hodrick's summon sign was until you reach a ledge. Fall down to grab the &lt;a href="http://darksouls3.wiki.fextralife.com/Estus+Shard"&gt;Estus Shard&lt;/a&gt;&lt;/li&gt;</t>
  </si>
  <si>
    <t xml:space="preserve">            &lt;li data-id="playthrough_4_22" class="f_misc"&gt;Continue around the building to a large bonfire with an &lt;a href="http://darksouls3.wiki.fextralife.com/Ember"&gt;Ember&lt;/a&gt;&lt;/li&gt;</t>
  </si>
  <si>
    <t xml:space="preserve">            &lt;li data-id="playthrough_4_23" class="f_misc"&gt;Finish your circuit around the building for a &lt;a href="http://darksouls3.wiki.fextralife.com/Soul+of+an+Unknown+Traveler"&gt;Soul of an Unknown Traveler&lt;/a&gt;&lt;/li&gt;</t>
  </si>
  <si>
    <t xml:space="preserve">            &lt;li data-id="playthrough_4_24" class="f_ring"&gt;Back at the Crucifixion Woods bonfire, drop off into the water and kill the &lt;a href="http://darksouls3.wiki.fextralife.com/Great+Crab"&gt;Great Crab&lt;/a&gt; furthest away from you for the &lt;a href="http://darksouls3.wiki.fextralife.com/Great+Swamp+Ring"&gt;Great Swamp Ring&lt;/a&gt;&lt;/li&gt;</t>
  </si>
  <si>
    <t xml:space="preserve">            &lt;li data-id="playthrough_4_25" class="f_npc f_arm f_weap f_miss"&gt;If you are embered, dark spirit &lt;a href="http://darksouls3.wiki.fextralife.com/Yellowfinger+Heysel"&gt;Yellowfinger Heysel&lt;/a&gt; invades around where the two giant crabs are. Kill her for &lt;a href="http://darksouls3.wiki.fextralife.com/Heysel+Pick"&gt;Heysel Pick&lt;/a&gt;&lt;span class="p"&gt; + &lt;/span&gt;&lt;a href="http://darksouls3.wiki.fextralife.com/Xanthous+Crown"&gt;Xanthous Crown&lt;/a&gt;&lt;/li&gt;</t>
  </si>
  <si>
    <t xml:space="preserve">            &lt;li data-id="playthrough_4_26" class="f_arm f_misc f_tome f_weap"&gt;You will find the following items in the water: &lt;a href="http://darksouls3.wiki.fextralife.com/Green+Blossom"&gt;Green Blossom&amp;nbsp;x2&lt;/a&gt;, &lt;a href="http://darksouls3.wiki.fextralife.com/Green+Blossom"&gt;Green Blossom&amp;nbsp;x4&lt;/a&gt;, the &lt;a href="http://darksouls3.wiki.fextralife.com/Grass+Crest+Shield"&gt;Grass Crest Shield&lt;/a&gt;, the &lt;a href="http://darksouls3.wiki.fextralife.com/Conjurator+Set"&gt;Conjurator Set&lt;/a&gt;, and the &lt;a href="http://darksouls3.wiki.fextralife.com/Great+Swamp+Pyromancy+Tome"&gt;Great Swamp Pyromancy Tome&lt;/a&gt;. The tome and the set are in the deep part of the swamp near the entrance of &lt;a href="http://darksouls3.wiki.fextralife.com/Farron+Keep"&gt;Farron Keep&lt;/a&gt;&lt;/li&gt;</t>
  </si>
  <si>
    <t xml:space="preserve">            &lt;li data-id="playthrough_4_27" class="f_arm f_ring"&gt;In the water near where you jump down from the Crucifixion Woods bonfire (near where the two Green Blossoms were), there are steps leading out of the water and a door to the left of them. Head through the door to find a small area with the &lt;a href="http://darksouls3.wiki.fextralife.com/Sage+Ring"&gt;Sage Ring&lt;/a&gt; and the &lt;a href="http://darksouls3.wiki.fextralife.com/Sorcerer+Set"&gt;Sorcerer Set&lt;/a&gt;&lt;/li&gt;</t>
  </si>
  <si>
    <t xml:space="preserve">            &lt;li data-id="playthrough_4_42" class="f_ring s_ng+"&gt;The &lt;a href="https://darksouls3.wiki.fextralife.com/Lingering+Dragoncrest+Ring"&gt;Lingering Dragoncrest Ring+1&lt;/a&gt; is next to a tree&lt;/li&gt;</t>
  </si>
  <si>
    <t xml:space="preserve">            &lt;li data-id="playthrough_4_34" class="f_gem"&gt;Head back out of this small area and take the steps to your left. Enter the building and proceed to the next room ahead to find a hallway with a &lt;a href="http://darksouls3.wiki.fextralife.com/Crystal+Lizard"&gt;Crystal Lizard&lt;/a&gt;, which will drop a &lt;a href="http://darksouls3.wiki.fextralife.com/Crystal+Gem"&gt;Crystal Gem&lt;/a&gt; when killed&lt;/li&gt;</t>
  </si>
  <si>
    <t xml:space="preserve">            &lt;li data-id="playthrough_4_28" class="f_ring"&gt;Go back to the previous room and head up the steps all the way to a balcony. Drop off the broken end to reach a ledge with a &lt;a href="http://darksouls3.wiki.fextralife.com/Ring+of+Sacrifice"&gt;Ring of Sacrifice&lt;/a&gt;&lt;/li&gt;</t>
  </si>
  <si>
    <t xml:space="preserve">            &lt;li data-id="playthrough_4_29" class="f_weap"&gt;Drop down, head back up the steps to the same room you were just in, and head up the stairs in the room, but only until you reach the broken wall. Head through down the path to grab the &lt;a href="http://darksouls3.wiki.fextralife.com/Golden+Falcon+Shield"&gt;Golden Falcon Shield&lt;/a&gt;&lt;/li&gt;</t>
  </si>
  <si>
    <t xml:space="preserve">            &lt;li data-id="playthrough_4_30" class="f_weap"&gt;Drop down from here and kill the two NPCs for the &lt;a href="http://darksouls3.wiki.fextralife.com/Great+Club"&gt;Great Club&lt;/a&gt; and the &lt;a href="http://darksouls3.wiki.fextralife.com/Exile+Greatsword"&gt;Exile Greatsword&lt;/a&gt;&lt;/li&gt;</t>
  </si>
  <si>
    <t xml:space="preserve">            &lt;li data-id="playthrough_4_31" class="f_arm f_misc"&gt;Near the water's edge is a corpse with the &lt;a href="http://darksouls3.wiki.fextralife.com/Fallen+Knight+Set"&gt;Fallen Knight Set&lt;/a&gt;. There is also a &lt;a href="http://darksouls3.wiki.fextralife.com/Large+Soul+of+an+Unknown+Traveler"&gt;Large Soul of an Unknown Traveler&lt;/a&gt; by the wall&lt;/li&gt;</t>
  </si>
  <si>
    <t xml:space="preserve">            &lt;li data-id="playthrough_4_32" class="f_misc"&gt;Head into the building the NPCs were guarding. There is &lt;a href="http://darksouls3.wiki.fextralife.com/Homeward+Bone"&gt;Homeward Bone&amp;nbsp;x2&lt;/a&gt; on a balcony in here. Double back and head down the ladder to light the Farron Keep bonfire&lt;/li&gt;</t>
  </si>
  <si>
    <t xml:space="preserve">            &lt;li data-id="playthrough_4_33" class="f_weap"&gt;Warp or run back to the Crucifixion Woods bonfire. Head into the ruins this time (the ones you previously traveled around before to grab the Estus Shard). The entrance is a hole in the wall in a small depression in the ground. In the first room you'll find the &lt;a href="http://darksouls3.wiki.fextralife.com/Heretic's+Staff"&gt;Heretic's Staff&lt;/a&gt; in an alcove to the right&lt;/li&gt;</t>
  </si>
  <si>
    <t xml:space="preserve">            &lt;li data-id="playthrough_4_35" class="f_npc f_miss"&gt;Continue on until you reach a 4-way crossroads and then go through the door on your left that looks like it leads to a wall. Turn right at the wall and you'll eventually arrive at &lt;a href="http://darksouls3.wiki.fextralife.com/Orbeck+of+Vinheim"&gt;Orbeck of Vinheim&lt;/a&gt;. Talk to him and he agrees to teach you in sorceries only if you have at least 10 Intelligence and promise to bring him scrolls. He then moves to Firelink Shrine. If you do not bring him any scrolls before defeating 4 bosses, he will leave&lt;/li&gt;</t>
  </si>
  <si>
    <t xml:space="preserve">            &lt;li data-id="playthrough_4_36" class="f_gest f_npc f_ring f_miss"&gt;&lt;a href="http://darksouls3.wiki.fextralife.com/Orbeck+of+Vinheim"&gt;Orbeck of Vinheim&lt;/a&gt; grants you different rewards based on certain criteria. If you are not a sorcerer, the &lt;a href="http://darksouls3.wiki.fextralife.com/Young+Dragon+Ring"&gt;Young Dragon Ring&lt;/a&gt; is given to you after buying three of his spells and giving him at least one scroll. You will be rewarded with the Silent Ally gesture and the &lt;a href="http://darksouls3.wiki.fextralife.com/Slumbering+Dragoncrest+Ring"&gt;Slumbering Dragoncrest Ring&lt;/a&gt; after buying Aural Decoy, Farron Flashsword, Pestilent Mist, and Spook.&lt;/li&gt;</t>
  </si>
  <si>
    <t xml:space="preserve">            &lt;li data-id="playthrough_4_37" class="f_misc"&gt;There are broken steps that lead down from Orbeck's study with &lt;a href="http://darksouls3.wiki.fextralife.com/Blue+Bug+Pellet"&gt;Blue Bug Pellet&amp;nbsp;x2&lt;/a&gt;. Drop off to reach the final room before the boss&lt;/li&gt;</t>
  </si>
  <si>
    <t xml:space="preserve">            &lt;li data-id="playthrough_4_38" class="f_boss f_miss"&gt;In this room, near one of the stone pillars, &lt;a href="http://darksouls3.wiki.fextralife.com/Eygon+of+Carim"&gt;Eygon of Carim&lt;/a&gt; has casted down a summon sign. You can summon him if you have recruited Irina to your Shrine and have not harmed her&lt;/li&gt;</t>
  </si>
  <si>
    <t xml:space="preserve">            &lt;li data-id="playthrough_4_39" class="f_boss f_misc"&gt;Defeat the &lt;a href="http://darksouls3.wiki.fextralife.com/Crystal+Sage"&gt;Crystal Sage&lt;/a&gt;; receive &lt;a href="http://darksouls3.wiki.fextralife.com/Soul+of+a+Crystal+Sage"&gt;Soul of a Crystal Sage&lt;/a&gt;&lt;/li&gt;</t>
  </si>
  <si>
    <t xml:space="preserve">            &lt;li data-id="playthrough_4_40" class="f_tit"&gt;Head down the winding paths past the Crystal Sage bonfire to find two Crystal Lizards, who will each drop a &lt;a href="http://darksouls3.wiki.fextralife.com/Twinkling+Titanite"&gt;Twinkling Titanite&lt;/a&gt;&lt;/li&gt;</t>
  </si>
  <si>
    <t xml:space="preserve">            &lt;li data-id="playthrough_4_41" class="f_arm"&gt;Continue following these twisting paths until you can drop down next to a large fire and the &lt;a href="http://darksouls3.wiki.fextralife.com/Herald+Set"&gt;Herald Set&lt;/a&gt;. Continue on to the Cathedral of the Deep bonfire&lt;/li&gt;</t>
  </si>
  <si>
    <t>Cathedral of the Deep</t>
  </si>
  <si>
    <t>cath</t>
  </si>
  <si>
    <t xml:space="preserve">          &lt;li data-id="playthrough_5_1" class="f_ash"&gt;From the Cathedral of the Deep bonfire, head down to the left to find a hostile sword-wielding NPC and the &lt;a href="http://darksouls3.wiki.fextralife.com/Paladin's+Ashes"&gt;Paladin's Ashes&lt;/a&gt; behind him&lt;/li&gt;</t>
  </si>
  <si>
    <t xml:space="preserve">            &lt;li data-id="playthrough_5_2" class="f_tit"&gt;Back up by the bonfire, start heading up the first set of steps, but turn left about halfway up. Follow the path and turn right at the end for a &lt;a href="http://darksouls3.wiki.fextralife.com/Titanite+Shard"&gt;Titanite Shard&lt;/a&gt; in an alcove&lt;/li&gt;</t>
  </si>
  <si>
    <t xml:space="preserve">            &lt;li data-id="playthrough_5_3" class="f_weap"&gt;Head back to the steps and head up to the top of this first set. Before climbing the second set of steps, head right this time and follow the path until you reach the &lt;a href="http://darksouls3.wiki.fextralife.com/Crest+Shield"&gt;Crest Shield&lt;/a&gt;&lt;/li&gt;</t>
  </si>
  <si>
    <t xml:space="preserve">            &lt;li data-id="playthrough_5_4" class="f_weap"&gt;From here, you can jump down and kill the axe-wielding NPC on the steps (he can be struck with a plunge attack using a big enough weapon) to get the &lt;a href="http://darksouls3.wiki.fextralife.com/Spider+Shield"&gt;Spider Shield&lt;/a&gt;&lt;/li&gt;</t>
  </si>
  <si>
    <t xml:space="preserve">            &lt;li data-id="playthrough_5_5" class="f_misc"&gt;In the next area with the dogs and crossbow enemies, grab the &lt;a href="http://darksouls3.wiki.fextralife.com/Large+Soul+of+an+Unknown+Traveler"&gt;Large Soul of an Unknown Traveler&lt;/a&gt; from a ledge&lt;/li&gt;</t>
  </si>
  <si>
    <t xml:space="preserve">            &lt;li data-id="playthrough_5_6" class="f_weap"&gt;Continue on and light the Cleansing Chapel bonfire inside the chapel. There is also the &lt;a href="http://darksouls3.wiki.fextralife.com/Notched+Whip"&gt;Notched Whip&lt;/a&gt; in the corner&lt;/li&gt;</t>
  </si>
  <si>
    <t xml:space="preserve">            &lt;li data-id="playthrough_5_7" class="f_estus"&gt;Grab the &lt;a href="http://darksouls3.wiki.fextralife.com/Estus+Shard"&gt;Estus Shard&lt;/a&gt; right outside the Cleansing Chapel bonfire where enemies are praying near an obelisk&lt;/li&gt;</t>
  </si>
  <si>
    <t xml:space="preserve">            &lt;li data-id="playthrough_5_8" class="f_weap"&gt;Instead of heading up the steps past the obelisk, head right and drop down a couple of cliffs into a lower, water-filled area. Head forward a bit to grab the &lt;a href="http://darksouls3.wiki.fextralife.com/Saint-tree+Bellvine"&gt;Saint-tree Bellvine&lt;/a&gt; from a stump on the right. Remember you can hold a torch to get rid of leeches&lt;/li&gt;</t>
  </si>
  <si>
    <t xml:space="preserve">            &lt;li data-id="playthrough_5_9" class="f_tit"&gt;Continue down the waterway and head up the steps at the end. From the top of the steps, there will be a &lt;a href="http://darksouls3.wiki.fextralife.com/Titanite+Shard"&gt;Titanite Shard&lt;/a&gt; to your right and a Crystal Lizard in front of you which will drop a &lt;a href="http://darksouls3.wiki.fextralife.com/Twinkling+Titanite"&gt;Twinkling Titanite&lt;/a&gt; when killed&lt;/li&gt;</t>
  </si>
  <si>
    <t xml:space="preserve">            &lt;li data-id="playthrough_5_10" class="f_tit"&gt;Farther down the path you'll encounter another Crystal Lizard which will drop another &lt;a href="http://darksouls3.wiki.fextralife.com/Twinkling+Titanite"&gt;Twinkling Titanite&lt;/a&gt;. If you head up the stone steps near where the lizard was sitting initially, you can grab another &lt;a href="http://darksouls3.wiki.fextralife.com/Titanite+Shard"&gt;Titanite Shard&lt;/a&gt;&lt;/li&gt;</t>
  </si>
  <si>
    <t xml:space="preserve">            &lt;li data-id="playthrough_5_11" class="f_tit"&gt;From here, you can drop down to where the &lt;a href="http://darksouls3.wiki.fextralife.com/Ravenous+Crystal+Lizard"&gt;Ravenous Crystal Lizard&lt;/a&gt; is sleeping and kill it for a &lt;a href="http://darksouls3.wiki.fextralife.com/Titanite+Scale"&gt;Titanite Scale&lt;/a&gt;&lt;/li&gt;</t>
  </si>
  <si>
    <t xml:space="preserve">            &lt;li data-id="playthrough_5_12" class="f_ring"&gt;Near where the Ravenous Crystal Lizard was sleeping, you'll find a narrow path between the buildings which leads to the &lt;a href="http://darksouls3.wiki.fextralife.com/Poisonbite+Ring"&gt;Poisonbite Ring&lt;/a&gt;&lt;/li&gt;</t>
  </si>
  <si>
    <t xml:space="preserve">            &lt;li data-id="playthrough_5_13" class="f_tit"&gt;Turn around and head back outside and continue straight up a set of steps. Here you'll be able to grab a &lt;a href="http://darksouls3.wiki.fextralife.com/Titanite+Shard"&gt;Titanite Shard&lt;/a&gt; from a window and drop back down to the Cleansing Chapel bonfire&lt;/li&gt;</t>
  </si>
  <si>
    <t xml:space="preserve">            &lt;li data-id="playthrough_5_14" class="f_weap"&gt;Head back out past the obelisk with the praying enemies and head up the steps into the graveyard. Take your first left and stay left to reach the &lt;a href="http://darksouls3.wiki.fextralife.com/Astora+Greatsword"&gt;Astora Greatsword&lt;/a&gt;&lt;/li&gt;</t>
  </si>
  <si>
    <t xml:space="preserve">            &lt;li data-id="playthrough_5_15" class="f_misc f_weap"&gt;Turn around from the previous item and head straight until you reach a T-intersection. Head left, drop off, and follow the path to the end to drop down in an area with a &lt;a href="http://darksouls3.wiki.fextralife.com/Fading+Soul"&gt;Fading Soul&lt;/a&gt; and the &lt;a href="http://darksouls3.wiki.fextralife.com/Executioner's+Greatsword"&gt;Executioner's Greatsword&lt;/a&gt;&lt;/li&gt;</t>
  </si>
  <si>
    <t xml:space="preserve">            &lt;li data-id="playthrough_5_16" class="f_bone f_misc"&gt;Turn around and head out of this circular area, turning left when you can and crossing a bridge. Head up a set of steps, fight the &lt;a href="http://darksouls3.wiki.fextralife.com/Cathedral+Grave+Warden"&gt;Cathedral Grave Warden&lt;/a&gt;, and head down more steps to the right to an area riddled with large arrows. Here you can pick up an &lt;a href="http://darksouls3.wiki.fextralife.com/Undead+Bone+Shard"&gt;Undead Bone Shard&lt;/a&gt;, &lt;a href="http://darksouls3.wiki.fextralife.com/Repair+Powder"&gt;Repair Powder&amp;nbsp;x3&lt;/a&gt;, a &lt;a href="http://darksouls3.wiki.fextralife.com/Young+White+Branch"&gt;Young White Branch&lt;/a&gt;, another &lt;a href="http://darksouls3.wiki.fextralife.com/Young+White+Branch"&gt;Young White Branch&lt;/a&gt;, a &lt;a href="http://darksouls3.wiki.fextralife.com/Large+Soul+of+an+Unknown+Traveler"&gt;Large Soul of an Unknown Traveler&lt;/a&gt;, and finally another &lt;a href="http://darksouls3.wiki.fextralife.com/Large+Soul+of+an+Unknown+Traveler"&gt;Large Soul of an Unknown Traveler&lt;/a&gt;&lt;/li&gt;</t>
  </si>
  <si>
    <t xml:space="preserve">            &lt;li data-id="playthrough_5_17" class="f_tit f_weap"&gt;Head back up to where you fought the Cathedral Grave Warden, and head up the set of steps and turn right towards a tower. You can find a &lt;a href="http://darksouls3.wiki.fextralife.com/Titanite+Shard"&gt;Titanite Shard&lt;/a&gt; to the left of the tower. Inside, grab the &lt;a href="http://darksouls3.wiki.fextralife.com/Curse+Ward+Greatshield"&gt;Curse Ward Greatshield&lt;/a&gt;, head downstairs, and create another shortcut by kicking down the ladder&lt;/li&gt;</t>
  </si>
  <si>
    <t xml:space="preserve">            &lt;li data-id="playthrough_5_18" class="f_misc"&gt;Head back up and out and towards the cathedral's main double doors. Head left first and roll through some crates to find &lt;a href="http://darksouls3.wiki.fextralife.com/Rusted+Coin"&gt;Rusted Coin&amp;nbsp;x2&lt;/a&gt;&lt;/li&gt;</t>
  </si>
  <si>
    <t xml:space="preserve">            &lt;li data-id="playthrough_5_19" class="f_misc"&gt;Heading right from the double doors, you'll find a corpse with a &lt;a href="http://darksouls3.wiki.fextralife.com/Red+Bug+Pellet"&gt;Red Bug Pellet&lt;/a&gt;&lt;/li&gt;</t>
  </si>
  <si>
    <t xml:space="preserve">            &lt;li data-id="playthrough_5_20" class="f_misc"&gt;Continue on across the narrow roof (watching out for ambushes) and grab the &lt;a href="http://darksouls3.wiki.fextralife.com/Large+Soul+of+an+Unknown+Traveler"&gt;Large Soul of an Unknown Traveler&lt;/a&gt; from the other side&lt;/li&gt;</t>
  </si>
  <si>
    <t xml:space="preserve">            &lt;li data-id="playthrough_5_21" class="f_misc"&gt;You'll come across a few crossbow-wielding enemies in a lower area a bit farther on. Head down and kill them, then jump over onto the next buttress leading up. From above you can get the drop on a group of Thralls lying in ambush on the nearby roof. After expunging them, jump attack the other Thrall hanging on the wall, landing you right on top of &lt;a href="http://darksouls3.wiki.fextralife.com/Red+Bug+Pellet"&gt;Red Bug Pellet&amp;nbsp;x3&lt;/a&gt;. At the other end of this walkway you'll find &lt;a href="http://darksouls3.wiki.fextralife.com/Undead+Hunter+Charm"&gt;Undead Hunter Charm&amp;nbsp;x3&lt;/a&gt;&lt;/li&gt;</t>
  </si>
  <si>
    <t xml:space="preserve">            &lt;li data-id="playthrough_5_22" class="f_misc"&gt;Head back to the lower area where you fought the crossbow-wielding enemies. Continue down the path and take a left into a room where you can grab a &lt;a href="http://darksouls3.wiki.fextralife.com/Soul+of+a+Nameless+Soldier"&gt;Soul of a Nameless Soldier&lt;/a&gt;. (Watch out for another Thrall ambush)&lt;/li&gt;</t>
  </si>
  <si>
    <t xml:space="preserve">            &lt;li data-id="playthrough_5_23" class="f_misc"&gt;Head back outside and continue around the perimeter of the cathedral until you reach a dead end with an &lt;a href="http://darksouls3.wiki.fextralife.com/Ember"&gt;Ember&lt;/a&gt;&lt;/li&gt;</t>
  </si>
  <si>
    <t xml:space="preserve">            &lt;li data-id="playthrough_5_24" class="f_misc"&gt;Turn around and head back a short way to open a set of double doors which lead into the cathedral. Head left once inside and grab the &lt;a href="http://darksouls3.wiki.fextralife.com/Duel+Charm"&gt;Duel Charm&lt;/a&gt; from in front of a poison-spewing statue&lt;/li&gt;</t>
  </si>
  <si>
    <t xml:space="preserve">            &lt;li data-id="playthrough_5_25" class="f_gem"&gt;Continue through a dining room until you reach a lift which you can take to open a shortcut to the Cleansing Chapel bonfire. Head back up the lift and take notice of the enemy lurking above before taking the long set of steps (to the right of the balcony) down to grab a &lt;a href="http://darksouls3.wiki.fextralife.com/Deep+Gem"&gt;Deep Gem&lt;/a&gt;&lt;/li&gt;</t>
  </si>
  <si>
    <t xml:space="preserve">            &lt;li data-id="playthrough_5_26" class="f_misc f_ring"&gt;Head back up and out onto the balcony. Run around the perimeter, optionally killing the giant (he's easier to kill from the area below), and grab the &lt;a href="http://darksouls3.wiki.fextralife.com/Soul+of+a+Nameless+Soldier"&gt;Soul of a Nameless Soldier&lt;/a&gt;, &lt;a href="http://darksouls3.wiki.fextralife.com/Lloyd's+Sword+Ring"&gt;Lloyd's Sword Ring&lt;/a&gt;, and &lt;a href="http://darksouls3.wiki.fextralife.com/Exploding+Bolt"&gt;Exploding Bolt&amp;nbsp;x8&lt;/a&gt; (or save them for later if the giant is giving you trouble)&lt;/li&gt;</t>
  </si>
  <si>
    <t xml:space="preserve">            &lt;li data-id="playthrough_5_27" class="f_mirac"&gt;Head through the door at the other end of the balcony. Take the first left and head across a bridge-like platform (watching out for Thralls and ceiling slimes) and grab the &lt;a href="http://darksouls3.wiki.fextralife.com/Seek+Guidance"&gt;Seek Guidance&lt;/a&gt; miracle&lt;/li&gt;</t>
  </si>
  <si>
    <t xml:space="preserve">            &lt;li data-id="playthrough_5_28" class="f_misc"&gt;Head back across the bridge and up the ladder to grab an &lt;a href="http://darksouls3.wiki.fextralife.com/Ember"&gt;Ember&lt;/a&gt;&lt;/li&gt;</t>
  </si>
  <si>
    <t xml:space="preserve">            &lt;li data-id="playthrough_5_29" class="f_tome"&gt;From here, drop back down to the balcony where the giant attacked and head down the steps again. This time, head straight down to reach a room with a Mimic. Kill (or charm) it for the &lt;a href="http://darksouls3.wiki.fextralife.com/Deep+Braille+Divine+Tome"&gt;Deep Braille Divine Tome&lt;/a&gt;. Remember, giving this to Irina and buying any of the spells it unlocks will lock you into the bad ending of her quest. I recommend saving this for Karla, unless you really want some of the spells&lt;/li&gt;</t>
  </si>
  <si>
    <t xml:space="preserve">            &lt;li data-id="playthrough_5_30" class="f_misc f_ring"&gt;From the Mimic, head down more steps and continue straight to a room with a &lt;a href="http://darksouls3.wiki.fextralife.com/Deep+Accursed"&gt;Deep Accursed&lt;/a&gt; that drops &lt;a href="http://darksouls3.wiki.fextralife.com/Aldrich's+Sapphire"&gt;Aldrich's Sapphire&lt;/a&gt; upon death. There is also an &lt;a href="http://darksouls3.wiki.fextralife.com/Ember"&gt;Ember&lt;/a&gt; in this room&lt;/li&gt;</t>
  </si>
  <si>
    <t xml:space="preserve">            &lt;li data-id="playthrough_5_31" class="f_npc f_weap f_miss"&gt;Head back to the previous room and turn right to head through a door and up some steps. If you are embered, &lt;a href="http://darksouls3.wiki.fextralife.com/Longfinger+Kirk"&gt;Longfinger Kirk&lt;/a&gt; will invade your world. He drops &lt;a href="http://darksouls3.wiki.fextralife.com/Barbed+Straight+Sword"&gt;Barbed Straight Sword&lt;/a&gt;&lt;span class="p"&gt; + &lt;/span&gt;&lt;a href="http://darksouls3.wiki.fextralife.com/Spiked+Shield"&gt;Spiked Shield&lt;/a&gt;&lt;/li&gt;</t>
  </si>
  <si>
    <t xml:space="preserve">            &lt;li data-id="playthrough_5_32" class="f_arm f_misc"&gt;Kill the giant if you haven't already (the one in the larger open area) and grab the &lt;a href="http://darksouls3.wiki.fextralife.com/Soul+of+a+Nameless+Soldier"&gt;Soul of a Nameless Soldier&lt;/a&gt; and the &lt;a href="http://darksouls3.wiki.fextralife.com/Maiden+Set"&gt;Maiden Set&lt;/a&gt;&lt;/li&gt;</t>
  </si>
  <si>
    <t xml:space="preserve">            &lt;li data-id="playthrough_5_33" class="f_misc f_weap"&gt;Open the double doors next to where the giant was, head down some steps, and open another set of doors. Out here you can pick up the &lt;a href="http://darksouls3.wiki.fextralife.com/Saint+Bident"&gt;Saint Bident&lt;/a&gt; and &lt;a href="http://darksouls3.wiki.fextralife.com/Homeward+Bone"&gt;Homeward Bone&amp;nbsp;x2&lt;/a&gt;&lt;/li&gt;</t>
  </si>
  <si>
    <t xml:space="preserve">            &lt;li data-id="playthrough_5_34" class="f_misc"&gt;Head back up through both doors and walk forward through the water until you can turn left up some steps. You'll find a &lt;a href="http://darksouls3.wiki.fextralife.com/Large+Soul+of+an+Unknown+Traveler"&gt;Large Soul of an Unknown Traveler&lt;/a&gt; against the wall&lt;/li&gt;</t>
  </si>
  <si>
    <t xml:space="preserve">            &lt;li data-id="playthrough_5_35" class="f_arm f_misc f_weap"&gt;Travel over to the other end of the large, open, water-filled area to the other giant. Kill this one and the slimes around him, and you'll be able to grab a &lt;a href="http://darksouls3.wiki.fextralife.com/Pale+Tongue"&gt;Pale Tongue&lt;/a&gt;, the &lt;a href="http://darksouls3.wiki.fextralife.com/Drang+Armor+Set"&gt;Drang Armor Set&lt;/a&gt;, and the &lt;a href="http://darksouls3.wiki.fextralife.com/Drang+Hammers"&gt;Drang Hammers&lt;/a&gt;&lt;/li&gt;</t>
  </si>
  <si>
    <t xml:space="preserve">            &lt;li data-id="playthrough_5_36" class="f_misc"&gt;Head up the steps behind where the giant was sitting, kill the enemies around the shrine, and grab the &lt;a href="http://darksouls3.wiki.fextralife.com/Ember"&gt;Ember&lt;/a&gt; from the ledge that overlooks the water-filled area&lt;/li&gt;</t>
  </si>
  <si>
    <t xml:space="preserve">            &lt;li data-id="playthrough_5_55" class="f_ring s_ng+"&gt;The &lt;a href="https://darksouls3.wiki.fextralife.com/Ring+of+the+Evil+Eye"&gt;Ring of the Evil Eye+1&lt;/a&gt; is behind the shrine&lt;/li&gt;</t>
  </si>
  <si>
    <t xml:space="preserve">            &lt;li data-id="playthrough_5_37" class="f_misc f_miss"&gt;If you turn to face the giant shrine, you should see a door to your left. Head through and you'll reach some double doors that open back out to a previous area (near the graveyard). Staying inside the cathedral, continue past these doors to reach Siegward (if he is not here, follow the first part of the next step). Grab &lt;a href="http://darksouls3.wiki.fextralife.com/Duel+Charm"&gt;Duel Charm&amp;nbsp;x3&lt;/a&gt; to the right of him. (Note: If you've already gone to the upper rafters where you drop down to Rosaria, the following encounter will not occur)&lt;/li&gt;</t>
  </si>
  <si>
    <t xml:space="preserve">            &lt;li data-id="playthrough_5_38" class="f_npc f_miss"&gt;If Siegward is not there, leave the Cathedral completely (go to Firelink Shrine and come back) and then head back into the Cathedral through the large blue double doors you just opened. You will notice that a new bridge has been activated and Siegward is standing next to it. Talk to him and then cross the bridge to trigger a cutscene where it is revealed it was really Patches. Depending on if you killed the Giants or not, you'll either have to fight one or nothing happens&lt;/li&gt;</t>
  </si>
  <si>
    <t xml:space="preserve">            &lt;li data-id="playthrough_5_39" class="f_none"&gt;After being lowered, turn directly around and head through the door that's directly underneath the area Patches was standing. Head through a door and down several sets of steps to open the final shortcut to the Cleansing Chapel bonfire&lt;/li&gt;</t>
  </si>
  <si>
    <t xml:space="preserve">            &lt;li data-id="playthrough_5_40" class="f_ring"&gt;As you head back through the shortcut you just opened, you should notice another door on your left immediately after you leave the chapel. Open it to reveal a lift, which will take you up to an area where you can climb a ladder to an enemy that drops the &lt;a href="http://darksouls3.wiki.fextralife.com/Deep+Ring"&gt;Deep Ring&lt;/a&gt; when killed&lt;/li&gt;</t>
  </si>
  <si>
    <t xml:space="preserve">            &lt;li data-id="playthrough_5_41" class="f_misc f_weap"&gt;You can drop onto a new roof through the hole in the wall just past the enemy you just killed. Head up the roof, turn right, and begin heading down this long roof. Eventually you'll be able to turn right and head down another roof to reach an &lt;a href="http://darksouls3.wiki.fextralife.com/Arbalest"&gt;Arbalest&lt;/a&gt;. Head back up to the long roof and head to the end to grab a &lt;a href="http://darksouls3.wiki.fextralife.com/Pale+Tongue"&gt;Pale Tongue&lt;/a&gt;&lt;/li&gt;</t>
  </si>
  <si>
    <t xml:space="preserve">            &lt;li data-id="playthrough_5_56" class="f_ring s_ng++"&gt;The &lt;a href="https://darksouls3.wiki.fextralife.com/Ring+of+Favor"&gt;Ring of Favor+2&lt;/a&gt; is at the very opposite end&lt;/li&gt;</t>
  </si>
  <si>
    <t xml:space="preserve">            &lt;li data-id="playthrough_5_42" class="f_gem"&gt;Turn around from the Pale Tongue location and head back down the long roof. Eventually, you'll be able to turn right and head back inside to the rafters of the cathedral. Head right first and grab the &lt;a href="http://darksouls3.wiki.fextralife.com/Blessed+Gem"&gt;Blessed Gem&lt;/a&gt; near the wall&lt;/li&gt;</t>
  </si>
  <si>
    <t xml:space="preserve">            &lt;li data-id="playthrough_5_43" class="f_gest f_misc f_npc f_miss"&gt;Zig-zag your way across the rafters towards the other end, sticking primarily to the right. Eliminate the knight with the crossbow and drop down near where he was standing to a platform with a couple of candelabras. Drop again and you'll find yourself back with Patches. He will be waiting here and pretend to not be responsible for what just happened. Tell him "You know who I am" to receive the Prostration gesture. You can speak with him again for a &lt;a href="http://darksouls3.wiki.fextralife.com/Rusted+Coin"&gt;Rusted Coin&lt;/a&gt;. You can then buy &lt;a href="http://darksouls3.wiki.fextralife.com/Catarina+Set"&gt;Siegward's Armor Set&lt;/a&gt; from him. (Note: Purchasing this armor means Patches will not be a rescue option for Greirat later in Irithyll of the Boreal Valley)&lt;/li&gt;</t>
  </si>
  <si>
    <t xml:space="preserve">            &lt;li data-id="playthrough_5_44" class="f_cov f_misc f_npc f_miss"&gt;Before leaving this area, continue on up the nearby stairs. Kill all the enemies and the non-agressive one will drop the &lt;a href="http://darksouls3.wiki.fextralife.com/Red+Sign+Soapstone"&gt;Red Sign Soapstone&lt;/a&gt;. Continue on and you'll eventually find yourself at the Rosaria's Bed Chamber bonfire. Speak with Rosaria to obtain the &lt;a href="http://darksouls3.wiki.fextralife.com/Rosaria's+Fingers"&gt;Rosaria's Fingers&lt;/a&gt; covenant. For now, do not offer her any Pale Tongues if you intend to do Sirris' quest line. We'll continue this side quest closer to the end of the game&lt;/li&gt;</t>
  </si>
  <si>
    <t xml:space="preserve">            &lt;li data-id="playthrough_5_45" class="f_arm f_miss"&gt;If you killed Longfinger Kirk when he invaded earlier, you can grab the &lt;a href="http://darksouls3.wiki.fextralife.com/Armor+of+Thorns+Set"&gt;Armor of Thorns Set&lt;/a&gt; nearby&lt;/li&gt;</t>
  </si>
  <si>
    <t xml:space="preserve">            &lt;li data-id="playthrough_5_46" class="f_misc f_npc f_miss"&gt;If Patches didn't spawn at the Cathedral, return to Firelink Shrine and purchase the Tower Key if you haven't already and head into the Tower behind Firelink Shrine now. As you ascend the lift to the top, you'll hear a door shut behind you. Grab the &lt;a href="http://darksouls3.wiki.fextralife.com/Fire+Keeper+Soul"&gt;Fire Keeper Soul&lt;/a&gt; at the top, if you haven't before, and then come back down to encounter Patches. He has locked the door and you'll need to drop down from the bridge onto coffins to escape&lt;/li&gt;</t>
  </si>
  <si>
    <t xml:space="preserve">            &lt;li data-id="playthrough_5_47" class="f_estus"&gt;Head back to the Tower and get to the bridge that overlooks Firelink Shrine. Drop down onto the roof and move around the roof until you find some windows you can go through. An &lt;a href="http://darksouls3.wiki.fextralife.com/Estus+Shard"&gt;Estus Shard&lt;/a&gt; will be on the rafters (you may have done this already in the Firelink Shrine section)&lt;/li&gt;</t>
  </si>
  <si>
    <t xml:space="preserve">            &lt;li data-id="playthrough_5_48" class="f_gest f_arm"&gt;While on the roof, you can hear &lt;a href="http://darksouls3.wiki.fextralife.com/Pickle+Pee,+Pump-a-Rum+Crow"&gt;Pickle-Pee, Pump-a-Rum&lt;/a&gt; crow. Trading a &lt;a href="http://darksouls3.wiki.fextralife.com/Homeward+Bone"&gt;Homeward Bone&lt;/a&gt; will get you the Call Over gesture and the &lt;a href="http://darksouls3.wiki.fextralife.com/Iron+Bracelets"&gt;Iron Bracelets&lt;/a&gt; (you may have done this already in the Firelink Shrine section). For the other trade options see the &lt;a href="#" onclick="$('.nav.navbar-nav li a[href=\x22#tabMisc\x22]').click();"&gt;Misc&lt;/a&gt; page&lt;/li&gt;</t>
  </si>
  <si>
    <t xml:space="preserve">            &lt;li data-id="playthrough_5_49" class="f_npc f_miss"&gt;With the Fire Keeper Soul, you can heal Dark Sigils that you have in order to completely get rid of your Hollowing Level. If you are following Yoel/Yuria's quest line, however, don't do this until the postgame or you'll end up angering Yoel/Yuria&lt;/li&gt;</t>
  </si>
  <si>
    <t xml:space="preserve">            &lt;li data-id="playthrough_5_50" class="f_gest f_misc f_npc f_miss"&gt;Refresh Firelink Shrine and head to the upper right to find Patches now located there. He'll ask for forgiveness; refuse to receive the Prostration gesture and a &lt;a href="http://darksouls3.wiki.fextralife.com/Rusted+Gold+Coin"&gt;Rusted Gold Coin&lt;/a&gt;. You can then buy Siegward's Armor Set from him. Leaving Firelink Shrine and returning will allow Patches to be in his squatting position. Interact with him to receive the Patches Squat gesture&lt;/li&gt;</t>
  </si>
  <si>
    <t xml:space="preserve">            &lt;li data-id="playthrough_5_51" class="f_npc f_miss"&gt;If you can't buy Siegward's Armor Set yet, head to the Cleansing Chapel and check the well at the entrance, where Siegward should trapped. After speaking to him, return to whatever location Patches is at for you and buy the armor&lt;/li&gt;</t>
  </si>
  <si>
    <t xml:space="preserve">            &lt;li data-id="playthrough_5_52" class="f_gest f_npc f_miss"&gt;Return to the well Siegward is in and throw his armor down to him to receive the Rejoice gesture&lt;/li&gt;</t>
  </si>
  <si>
    <t xml:space="preserve">            &lt;li data-id="playthrough_5_53" class="f_boss f_misc f_miss"&gt;Head back up the steps past where you defeated the second giant. Turn right at the giant shrine. If you are embered, you can summon &lt;a href="http://darksouls3.wiki.fextralife.com/Anri+of+Astora"&gt;Anri of Astora&lt;/a&gt; and &lt;a href="http://darksouls3.wiki.fextralife.com/Horace+the+Hushed"&gt;Horace the Hushed&lt;/a&gt; (both behind the shrine) as well as &lt;a href="http://darksouls3.wiki.fextralife.com/Sirris+of+the+Sunless+Realms"&gt;Sirris of the Sunless Realms&lt;/a&gt; (before the fog door). Defeat the &lt;a href="http://darksouls3.wiki.fextralife.com/Deacons+of+the+Deep"&gt;Deacons of the Deep&lt;/a&gt; and you'll receive &lt;a href="http://darksouls3.wiki.fextralife.com/small+doll"&gt;Small Doll&lt;/a&gt;&lt;span class="p"&gt; + &lt;/span&gt;&lt;a href="http://darksouls3.wiki.fextralife.com/Soul+of+the+Deacons+of+the+Deep"&gt;Soul of the Deacons of the Deep&lt;/a&gt;&lt;/li&gt;</t>
  </si>
  <si>
    <t xml:space="preserve">            &lt;li data-id="playthrough_5_54" class="f_arm"&gt;Rest at the bonfire so you can pick up the &lt;a href="http://darksouls3.wiki.fextralife.com/Archdeacon+Set"&gt;Archdeacon Set&lt;/a&gt; near the altar&lt;/li&gt;</t>
  </si>
  <si>
    <t>Farron Keep</t>
  </si>
  <si>
    <t xml:space="preserve">  &lt;li data-id="playthrough_6_1" class="f_npc"&gt;After defeating the Deacons of the Deep, return to Firelink Shrine to find Anri and Horace. Talk to Anri to progress the questline&lt;/li&gt;</t>
  </si>
  <si>
    <t xml:space="preserve">            &lt;li data-id="playthrough_6_49" class="f_none"&gt;Farron Keep is a poisonous swamp, hence it might be a good idea to buy a few Purple Moss Clumps from the Shrine Handmaid. In addition, any item with the Quickstep weapon art (such as the Dagger, also sold by the Handmaid) could be useful as well since it allows you to move unimpeded through the deeper sections of the swamp&lt;/li&gt;</t>
  </si>
  <si>
    <t xml:space="preserve">            &lt;li data-id="playthrough_6_48" class="f_misc f_pyro"&gt;Leave the bonfire and enter Farron Keep proper. Turn right and in the back corner you will find &lt;a href="http://darksouls3.wiki.fextralife.com/Purple+Moss+Clump"&gt;Purple Moss Clump&amp;nbsp;x3&lt;/a&gt;. Continue into the swamp from there to find &lt;a href="http://darksouls3.wiki.fextralife.com/Iron+Flesh"&gt;Iron Flesh&lt;/a&gt; between some trees&lt;/li&gt;</t>
  </si>
  <si>
    <t xml:space="preserve">            &lt;li data-id="playthrough_6_75" class="f_npc f_weap f_miss"&gt;Optionally, and only if you are on bad terms with Yuria (healed the Dark Sigil or attacked her) and are embered, head further into the deep swamp on the right. Dark spirit &lt;a href="http://darksouls3.wiki.fextralife.com/Londor+Pale+Shade"&gt;Londor Pale Shade&lt;/a&gt; will invade your world among the Basilisks there. If you kill him, you will receive the &lt;a href="http://darksouls3.wiki.fextralife.com/Manikin+Claws"&gt;Manikin Claws&lt;/a&gt;&lt;/li&gt;</t>
  </si>
  <si>
    <t xml:space="preserve">            &lt;li data-id="playthrough_6_78" class="f_ring s_ng+"&gt;The &lt;a href="https://darksouls3.wiki.fextralife.com/Magic+Stoneplate+Ring"&gt;Magic Stoneplate Ring+1&lt;/a&gt; is also in the deep swamp here&lt;/li&gt;</t>
  </si>
  <si>
    <t xml:space="preserve">            &lt;li data-id="playthrough_6_2" class="f_arm"&gt;Head back to the Farron Keep bonfire, turn left this time and in the back corner you will find &lt;a href="http://darksouls3.wiki.fextralife.com/Ragged+Mask"&gt;Ragged Mask&lt;/a&gt; surrounded by slugs&lt;/li&gt;</t>
  </si>
  <si>
    <t xml:space="preserve">            &lt;li data-id="playthrough_6_3" class="f_tit"&gt;To the right you will see a &lt;a href="http://darksouls3.wiki.fextralife.com/Titanite+Shard"&gt;Titanite Shard&lt;/a&gt; in the swamp&lt;/li&gt;</t>
  </si>
  <si>
    <t xml:space="preserve">            &lt;li data-id="playthrough_6_4" class="f_estus"&gt;Turn right, head around the island, and in front of the partially sunken stone tower you will find an &lt;a href="http://darksouls3.wiki.fextralife.com/Estus+Shard"&gt;Estus Shard&lt;/a&gt;&lt;/li&gt;</t>
  </si>
  <si>
    <t xml:space="preserve">            &lt;li data-id="playthrough_6_5" class="f_tit"&gt;To the left and past a large fire you'll see a &lt;a href="http://darksouls3.wiki.fextralife.com/Titanite+Shard"&gt;Titanite Shard&lt;/a&gt; before the steps leading up&lt;/li&gt;</t>
  </si>
  <si>
    <t xml:space="preserve">            &lt;li data-id="playthrough_6_6" class="f_misc"&gt;Instead of taking these steps, turn left once more to find &lt;a href="http://darksouls3.wiki.fextralife.com/Prism+Stone"&gt;Prism Stone&amp;nbsp;x10&lt;/a&gt; on a corpse on an island&lt;/li&gt;</t>
  </si>
  <si>
    <t xml:space="preserve">            &lt;li data-id="playthrough_6_7" class="f_weap"&gt;Farther out (closer to the stone wall) you will find &lt;a href="http://darksouls3.wiki.fextralife.com/Stone+Parma"&gt;Stone Parma&lt;/a&gt;&lt;/li&gt;</t>
  </si>
  <si>
    <t xml:space="preserve">            &lt;li data-id="playthrough_6_8" class="f_misc"&gt;From there go in direction of the rock wall on the right to find &lt;a href="http://darksouls3.wiki.fextralife.com/Rotten+Pine+Resin"&gt;Rotten Pine Resin&amp;nbsp;x4&lt;/a&gt; against a tree&lt;/li&gt;</t>
  </si>
  <si>
    <t xml:space="preserve">            &lt;li data-id="playthrough_6_9" class="f_coal"&gt;Follow this rocky wall to the left to reach a small structure guarded by a darkwraith. The &lt;a href="http://darksouls3.wiki.fextralife.com/Sage's+Coal"&gt;Sage's Coal&lt;/a&gt; is on a body inside this structure, granting you Crystal, Blessed, and Deep infusions&lt;/li&gt;</t>
  </si>
  <si>
    <t xml:space="preserve">            &lt;li data-id="playthrough_6_54" class="f_none"&gt;Continue on, sticking closely to the rock wall on your right until it opens to some steps, which you follow up. Go through the archway and interact with the first altar (on your left) to extinguish the flame&lt;/li&gt;</t>
  </si>
  <si>
    <t xml:space="preserve">            &lt;li data-id="playthrough_6_53" class="f_misc"&gt;Go back through the archway and pick up &lt;a href="http://darksouls3.wiki.fextralife.com/Rotten+Pine+Resin"&gt;Rotten Pine Resin&amp;nbsp;x2&lt;/a&gt; ahead, then go back down the steps on this side&lt;/li&gt;</t>
  </si>
  <si>
    <t xml:space="preserve">            &lt;li data-id="playthrough_6_10" class="f_none"&gt;As you arrive at the bottom of the steps, continue straight on into the deeper swamp until you find yourself between two ramp-like segments of a sunken bridge&lt;/li&gt;</t>
  </si>
  <si>
    <t xml:space="preserve">            &lt;li data-id="playthrough_6_14" class="f_misc"&gt;Ascend the one on your right for &lt;a href="http://darksouls3.wiki.fextralife.com/Purple+Moss+Clump"&gt;Purple Moss Clump&amp;nbsp;x4&lt;/a&gt;&lt;/li&gt;</t>
  </si>
  <si>
    <t xml:space="preserve">            &lt;li data-id="playthrough_6_13" class="f_weap"&gt;Turn around, cross over to the other ramp, and pick up the &lt;a href="http://darksouls3.wiki.fextralife.com/Greatsword"&gt;Greatsword&lt;/a&gt;&lt;/li&gt;</t>
  </si>
  <si>
    <t xml:space="preserve">            &lt;li data-id="playthrough_6_12" class="f_tit"&gt;From there, look left to locate a stone pillar, behind which you pick up a &lt;a href="http://darksouls3.wiki.fextralife.com/Titanite+Shard"&gt;Titanite Shard&lt;/a&gt;&lt;/li&gt;</t>
  </si>
  <si>
    <t xml:space="preserve">            &lt;li data-id="playthrough_6_11" class="f_tit"&gt;Looking at the fire from there, head to your right towards the rock wall and follow that to the next fire to discover a set of steps as well as another &lt;a href="http://darksouls3.wiki.fextralife.com/Titanite+Shard"&gt;Titanite Shard&lt;/a&gt;. (If you stay back as far as possible while picking it up, the &lt;a href="http://darksouls3.wiki.fextralife.com/Ghru+Leaper"&gt;Ghru Leaper&lt;/a&gt; on the other island should not notice you)&lt;/li&gt;</t>
  </si>
  <si>
    <t xml:space="preserve">            &lt;li data-id="playthrough_6_51" class="f_misc"&gt;Head up and stick to the right to find &lt;a href="http://darksouls3.wiki.fextralife.com/Purple+Moss+Clump"&gt;Purple Moss Clump&amp;nbsp;x2&lt;/a&gt; between two trees&lt;/li&gt;</t>
  </si>
  <si>
    <t xml:space="preserve">            &lt;li data-id="playthrough_6_50" class="f_none"&gt;Snuff out the flame on the second altar&lt;/li&gt;</t>
  </si>
  <si>
    <t xml:space="preserve">            &lt;li data-id="playthrough_6_80" class="f_ring s_ng++"&gt;The &lt;a href="https://darksouls3.wiki.fextralife.com/Dark+Stoneplate+Ring"&gt;Dark Stoneplate Ring+2&lt;/a&gt; is behind the wall&lt;/li&gt;</t>
  </si>
  <si>
    <t xml:space="preserve">            &lt;li data-id="playthrough_6_35" class="f_none"&gt;Cross the bridge with the three Ghrus to find the Keep Ruins bonfire&lt;/li&gt;</t>
  </si>
  <si>
    <t xml:space="preserve">            &lt;li data-id="playthrough_6_79" class="f_ring s_ng+"&gt;The &lt;a href="https://darksouls3.wiki.fextralife.com/Wolf+Ring"&gt;Wolf Ring+1&lt;/a&gt; is outside near the wall of this building&lt;/li&gt;</t>
  </si>
  <si>
    <t xml:space="preserve">            &lt;li data-id="playthrough_6_34" class="f_bone"&gt;Go down the ramp on the other side and enter the round structure to the right, where you will find an &lt;a href="http://darksouls3.wiki.fextralife.com/Undead+Bone+Shard"&gt;Undead Bone Shard&lt;/a&gt; amidst some slugs&lt;/li&gt;</t>
  </si>
  <si>
    <t xml:space="preserve">            &lt;li data-id="playthrough_6_19" class="f_misc"&gt;From the other side of this structure you can see a ladder surrounded by slugs. Go a bit past this ladder for now and pick up &lt;a href="http://darksouls3.wiki.fextralife.com/Wolf's+Blood+Swordgrass"&gt;Wolf's Blood Swordgrass&lt;/a&gt; at the foot of the tower&lt;/li&gt;</t>
  </si>
  <si>
    <t xml:space="preserve">            &lt;li data-id="playthrough_6_18" class="f_weap"&gt;Step onto the nearby island to find a cauldron of Estus Soup as well as the &lt;a href="http://darksouls3.wiki.fextralife.com/Sunlight+Talisman"&gt;Sunlight Talisman&lt;/a&gt;&lt;/li&gt;</t>
  </si>
  <si>
    <t xml:space="preserve">            &lt;li data-id="playthrough_6_20" class="f_none"&gt;Return to the ladder you just passed and climb it&lt;/li&gt;</t>
  </si>
  <si>
    <t xml:space="preserve">            &lt;li data-id="playthrough_6_21" class="f_tit"&gt;Once you reach the top, go right (don't enter the tower) to find a Crystal Lizard on the other side who drops a &lt;a href="http://darksouls3.wiki.fextralife.com/Twinkling+Titanite"&gt;Twinkling Titanite&lt;/a&gt;&lt;/li&gt;</t>
  </si>
  <si>
    <t xml:space="preserve">            &lt;li data-id="playthrough_6_22" class="f_ash"&gt;From the lizard go back from where you came and just before the stairs turn right to find an illusionary wall (look for an archway on the wall). Behind it you will find &lt;a href="http://darksouls3.wiki.fextralife.com/Dreamchaser's+Ashes"&gt;Dreamchaser's Ashes&lt;/a&gt;&lt;/li&gt;</t>
  </si>
  <si>
    <t xml:space="preserve">            &lt;li data-id="playthrough_6_23" class="f_cov f_gest"&gt;Enter the room to find the Old Wolf of Farron and his bonfire. Interact with the wolf to receive the Legion Etiquette gesture and join the &lt;a href="http://darksouls3.wiki.fextralife.com/Watchdogs+of+Farron"&gt;Watchdogs of Farron&lt;/a&gt; covenant&lt;/li&gt;</t>
  </si>
  <si>
    <t xml:space="preserve">            &lt;li data-id="playthrough_6_24" class="f_gest f_npc f_miss"&gt;Return to Firelink Shrine and give the Dreamchaser's Ashes to the Shrine Handmaid. Reload the area and Sirris will once again be there. Talk to her to receive the Darkmoon Loyalty gesture&lt;/li&gt;</t>
  </si>
  <si>
    <t xml:space="preserve">            &lt;li data-id="playthrough_6_25" class="f_none"&gt;Warp back to the Old Wolf of Farron bonfire and go up the tower with the elevator&lt;/li&gt;</t>
  </si>
  <si>
    <t xml:space="preserve">            &lt;li data-id="playthrough_6_26" class="f_misc"&gt;Turn right and on the top you can fight a &lt;a href="http://darksouls3.wiki.fextralife.com/Stray+Demon"&gt;Stray Demon&lt;/a&gt; to obtain &lt;a href="http://darksouls3.wiki.fextralife.com/Soul+of+a+Stray+Demon"&gt;Soul of a Stray Demon&lt;/a&gt;&lt;/li&gt;</t>
  </si>
  <si>
    <t xml:space="preserve">            &lt;li data-id="playthrough_6_27" class="f_misc f_weap"&gt;Around the Stray Demon you will find a &lt;a href="http://darksouls3.wiki.fextralife.com/Greataxe"&gt;Greataxe&lt;/a&gt;, an &lt;a href="http://darksouls3.wiki.fextralife.com/Ember"&gt;Ember&lt;/a&gt;, and another &lt;a href="http://darksouls3.wiki.fextralife.com/Ember"&gt;Ember&lt;/a&gt;&lt;/li&gt;</t>
  </si>
  <si>
    <t xml:space="preserve">            &lt;li data-id="playthrough_6_28" class="f_none"&gt;Turn around and move towards the gate. Just before and to the right of the gate is a spot where you can drop down. Do so and move along, dropping down a few ledges&lt;/li&gt;</t>
  </si>
  <si>
    <t xml:space="preserve">            &lt;li data-id="playthrough_6_29" class="f_gem"&gt;After getting to the other side of the gate go left and up to find a Crystal Lizard who drops a &lt;a href="http://darksouls3.wiki.fextralife.com/Heavy+Gem"&gt;Heavy Gem&lt;/a&gt;&lt;/li&gt;</t>
  </si>
  <si>
    <t xml:space="preserve">            &lt;li data-id="playthrough_6_30" class="f_tit"&gt;There are two Crystal Lizards before the dead dragon who both drop a &lt;a href="http://darksouls3.wiki.fextralife.com/Large+Titanite+Shard"&gt;Large Titanite Shard&lt;/a&gt;&lt;/li&gt;</t>
  </si>
  <si>
    <t xml:space="preserve">            &lt;li data-id="playthrough_6_31" class="f_mirac"&gt;In front of the dragon you can also find &lt;a href="http://darksouls3.wiki.fextralife.com/Lightning+Spear"&gt;Lightning Spear&lt;/a&gt;&lt;/li&gt;</t>
  </si>
  <si>
    <t xml:space="preserve">            &lt;li data-id="playthrough_6_32" class="f_weap"&gt;Right next to it is the &lt;a href="http://darksouls3.wiki.fextralife.com/Dragon+Crest+Shield"&gt;Dragon Crest Shield&lt;/a&gt;&lt;/li&gt;</t>
  </si>
  <si>
    <t xml:space="preserve">            &lt;li data-id="playthrough_6_33" class="f_none"&gt;Go back to the ladder that led up the tower and go down. (Note: If you don't want to use a Homeward Bone you can go back by going up the gate and dropping down to the other side)&lt;/li&gt;</t>
  </si>
  <si>
    <t xml:space="preserve">            &lt;li data-id="playthrough_6_17" class="f_tit"&gt;Facing away from the ladder, proceed to a small island with a &lt;a href="http://darksouls3.wiki.fextralife.com/Titanite+Shard"&gt;Titanite Shard&lt;/a&gt; next to a fire&lt;/li&gt;</t>
  </si>
  <si>
    <t xml:space="preserve">            &lt;li data-id="playthrough_6_16" class="f_arm f_miss"&gt;From the next small island with a fire, make a quick detour to the left where the &lt;a href="http://darksouls3.wiki.fextralife.com/Nameless+Knight+Set"&gt;Nameless Knight Set&lt;/a&gt; is stashed between a tower and a rock wall. (Going there may trigger an invasion by Yellowfinger Heysel, but she spawns out of immediate reach on the other side of the tower)&lt;/li&gt;</t>
  </si>
  <si>
    <t xml:space="preserve">            &lt;li data-id="playthrough_6_15" class="f_tit"&gt;Up next is &lt;a href="http://darksouls3.wiki.fextralife.com/Titanite+Shard"&gt;Titanite Shard&amp;nbsp;x2&lt;/a&gt; in front of a tree. (If the Elder Ghru in the area is giving you trouble, you can try luring him into one of the fires for some extra damage)&lt;/li&gt;</t>
  </si>
  <si>
    <t xml:space="preserve">            &lt;li data-id="playthrough_6_52" class="f_none"&gt;Keep heading closely along the rocks on your left until you reach a way up. (If dark spirit Yellowfinger Heysel is already in your world, you might encounter her in the area upstairs)&lt;/li&gt;</t>
  </si>
  <si>
    <t xml:space="preserve">            &lt;li data-id="playthrough_6_55" class="f_misc"&gt;Go up to the altar and extinguish the last of the three flames. To the right, on the other side of the small stone wall, you'll find a &lt;a href="http://darksouls3.wiki.fextralife.com/Rusted+Gold+Coin"&gt;Rusted Gold Coin&lt;/a&gt;&lt;/li&gt;</t>
  </si>
  <si>
    <t xml:space="preserve">            &lt;li data-id="playthrough_6_56" class="f_misc"&gt;Go through the archway on the left to find &lt;a href="http://darksouls3.wiki.fextralife.com/Homeward+Bone"&gt;Homeward Bone&amp;nbsp;x2&lt;/a&gt;&lt;/li&gt;</t>
  </si>
  <si>
    <t xml:space="preserve">            &lt;li data-id="playthrough_6_57" class="f_npc f_miss"&gt;Head up the steps, fight the Ghru Leaper (if you sprint up, you should be able to backstab him), and go down on the other side. If not triggered previously, &lt;a href="http://darksouls3.wiki.fextralife.com/Yellowfinger+Heysel"&gt;Yellowfinger Heysel&lt;/a&gt; will invade you here, provided you are embered. If this is your first time defeating her, you'll gain &lt;a href="http://darksouls3.wiki.fextralife.com/Heysel+Pick"&gt;Heysel Pick&lt;/a&gt;&lt;span class="p"&gt; + &lt;/span&gt;&lt;a href="http://darksouls3.wiki.fextralife.com/Xanthous+Crown"&gt;Xanthous Crown&lt;/a&gt;&lt;/li&gt;</t>
  </si>
  <si>
    <t xml:space="preserve">            &lt;li data-id="playthrough_6_42" class="f_none"&gt;In the swamp area below, you will encounter some &lt;a href="http://darksouls3.wiki.fextralife.com/Basilisks"&gt;Basilisks&lt;/a&gt;. If you want to beef up your curse resistance, equip Archdeacon Set and Maiden Gloves&lt;/li&gt;</t>
  </si>
  <si>
    <t xml:space="preserve">            &lt;li data-id="playthrough_6_47" class="f_misc"&gt;Take a right at the bottom of the steps and then enter an alcove on your left with a &lt;a href="http://darksouls3.wiki.fextralife.com/Large+Soul+of+a+Nameless+Soldier"&gt;Large Soul of a Nameless Soldier&lt;/a&gt;&lt;/li&gt;</t>
  </si>
  <si>
    <t xml:space="preserve">            &lt;li data-id="playthrough_6_46" class="f_misc"&gt;Turn around and head to the other side of the steps. Tucked away in the dead end between rocks and tower is another &lt;a href="http://darksouls3.wiki.fextralife.com/Large+Soul+of+a+Nameless+Soldier"&gt;Large Soul of a Nameless Soldier&lt;/a&gt;&lt;/li&gt;</t>
  </si>
  <si>
    <t xml:space="preserve">            &lt;li data-id="playthrough_6_43" class="f_misc"&gt;Turn around yet again and make your way across an island. To the right between two rock formations you can find &lt;a href="http://darksouls3.wiki.fextralife.com/Repair+Powder"&gt;Repair Powder&amp;nbsp;x4&lt;/a&gt;&lt;/li&gt;</t>
  </si>
  <si>
    <t xml:space="preserve">            &lt;li data-id="playthrough_6_44" class="f_tome"&gt;Go right into a cave, where you will find the &lt;a href="http://darksouls3.wiki.fextralife.com/Golden+Scroll"&gt;Golden Scroll&lt;/a&gt;&lt;/li&gt;</t>
  </si>
  <si>
    <t xml:space="preserve">            &lt;li data-id="playthrough_6_40" class="f_npc f_miss"&gt;Make sure to give this scroll to Orbeck at Firelink Shrine to keep him from leaving (it doesn't have to be the Golden Scroll in particular, but this is the first one available)&lt;/li&gt;</t>
  </si>
  <si>
    <t xml:space="preserve">            &lt;li data-id="playthrough_6_45" class="f_arm"&gt;Right next to the scroll is the &lt;a href="http://darksouls3.wiki.fextralife.com/Antiquated+Set"&gt;Antiquated Set&lt;/a&gt; in a chest&lt;/li&gt;</t>
  </si>
  <si>
    <t xml:space="preserve">            &lt;li data-id="playthrough_6_36" class="f_tit"&gt;Warp (or walk straight along the outer walls) to the Keep Ruins bonfire. Standing at the top of the ramp leading down from there, drop off to the left, directly onto a &lt;a href="http://darksouls3.wiki.fextralife.com/Titanite+Shard"&gt;Titanite Shard&lt;/a&gt;&lt;/li&gt;</t>
  </si>
  <si>
    <t xml:space="preserve">            &lt;li data-id="playthrough_6_37" class="f_ring"&gt;From here you will see a Great Crab and a white birch when looking towards the wall. Kill the crab for the &lt;a href="http://darksouls3.wiki.fextralife.com/Lingering+Dragoncrest+Ring"&gt;Lingering Dragoncrest Ring&lt;/a&gt;. (Lure the crab close to the white birch tree and the Giant of the Undead Settlement will assist you using his greatarrows)&lt;/li&gt;</t>
  </si>
  <si>
    <t xml:space="preserve">            &lt;li data-id="playthrough_6_38" class="f_arm f_misc"&gt;Around this area you will find &lt;a href="http://darksouls3.wiki.fextralife.com/Gold+Pine+Bundle"&gt;Gold Pine Bundle&amp;nbsp;x6&lt;/a&gt;, an &lt;a href="http://darksouls3.wiki.fextralife.com/Ember"&gt;Ember&lt;/a&gt;, a &lt;a href="http://darksouls3.wiki.fextralife.com/Large+Soul+of+an+Unknown+Traveler"&gt;Large Soul of an Unknown Traveler&lt;/a&gt;, a &lt;a href="http://darksouls3.wiki.fextralife.com/Soul+of+a+Nameless+Soldier"&gt;Soul of a Nameless Soldier&lt;/a&gt;, a &lt;a href="http://darksouls3.wiki.fextralife.com/Young+White+Branch"&gt;Young White Branch&lt;/a&gt;, another &lt;a href="http://darksouls3.wiki.fextralife.com/Young+White+Branch"&gt;Young White Branch&lt;/a&gt;, and the &lt;a href="http://darksouls3.wiki.fextralife.com/Crown+of+Dusk"&gt;Crown of Dusk&lt;/a&gt;&lt;/li&gt;</t>
  </si>
  <si>
    <t xml:space="preserve">            &lt;li data-id="playthrough_6_39" class="f_tome"&gt;Follow the wall to your right and you'll eventually find the &lt;a href="http://darksouls3.wiki.fextralife.com/Sage's+Scroll"&gt;Sage's Scroll&lt;/a&gt;, guarded by Ghrus near several dead mushrooms&lt;/li&gt;</t>
  </si>
  <si>
    <t xml:space="preserve">            &lt;li data-id="playthrough_6_41" class="f_arm f_gem f_weap"&gt;If you continue in the same direction along the wall you will encounter three Elder Ghrus. Lure these enemies out one by one to get &lt;a href="http://darksouls3.wiki.fextralife.com/Black+Bow+of+Pharis"&gt;Black Bow of Pharis&lt;/a&gt; and &lt;a href="http://darksouls3.wiki.fextralife.com/Pharis's+Hat"&gt;Pharis's Hat&lt;/a&gt;. In the middle you can find a &lt;a href="http://darksouls3.wiki.fextralife.com/Poison+Gem"&gt;Poison Gem&lt;/a&gt;. (If you do not wish to engage the Elder Ghrus in melee, you can instead whittle them down using ranged weapons from up by the Keep Ruins bonfire)&lt;/li&gt;</t>
  </si>
  <si>
    <t xml:space="preserve">            &lt;li data-id="playthrough_6_58" class="f_gem"&gt;Warp (or backtrack) to the Keep Ruins bonfire, go down the ramp and through the opened gate. Straight ahead is a &lt;a href="http://darksouls3.wiki.fextralife.com/Shriving+Stone"&gt;Shriving Stone&lt;/a&gt;&lt;/li&gt;</t>
  </si>
  <si>
    <t xml:space="preserve">            &lt;li data-id="playthrough_6_59" class="f_none"&gt;Follow the path and once you're in an open area turn right and enter the structure to get to the Farron Keep Perimeter bonfire&lt;/li&gt;</t>
  </si>
  <si>
    <t xml:space="preserve">            &lt;li data-id="playthrough_6_60" class="f_tit"&gt;Take the path farther into the structure to encounter a Ravenous Crystal Lizard who drops &lt;a href="http://darksouls3.wiki.fextralife.com/Titanite+Scale"&gt;Titanite Scale&amp;nbsp;x2&lt;/a&gt;&lt;/li&gt;</t>
  </si>
  <si>
    <t xml:space="preserve">            &lt;li data-id="playthrough_6_61" class="f_sorc"&gt;Right next to him is the &lt;a href="http://darksouls3.wiki.fextralife.com/Great+Magic+Weapon"&gt;Great Magic Weapon&lt;/a&gt; sorcery&lt;/li&gt;</t>
  </si>
  <si>
    <t xml:space="preserve">            &lt;li data-id="playthrough_6_62" class="f_none"&gt;Open the shortcut back to the Road of Sacrifices&lt;/li&gt;</t>
  </si>
  <si>
    <t xml:space="preserve">            &lt;li data-id="playthrough_6_63" class="f_none"&gt;Turn around and go back in direction of the bonfire. After the first set of stairs you can go through the broken wall on the left and drop down&lt;/li&gt;</t>
  </si>
  <si>
    <t xml:space="preserve">            &lt;li data-id="playthrough_6_64" class="f_gem f_mirac"&gt;Here you can find &lt;a href="http://darksouls3.wiki.fextralife.com/Atonement"&gt;Atonement&lt;/a&gt; and on the right side of the cliff you can find a &lt;a href="http://darksouls3.wiki.fextralife.com/Hollow+Gem"&gt;Hollow Gem&lt;/a&gt;&lt;/li&gt;</t>
  </si>
  <si>
    <t xml:space="preserve">            &lt;li data-id="playthrough_6_76" class="f_gest f_npc f_tome f_miss"&gt;If you want to be able to access &lt;a href="http://darksouls3.wiki.fextralife.com/Yuria+of+Londor"&gt;Yuria of Londor&lt;/a&gt; and the Usurpation of Fire ending, make sure that, before proceeding to fight the Abyss Watchers, you have Drawn Out True Strength 5 times with Yoel and then reload Firelink Shrine so that Yoel dies and Yuria appears. You can talk to her to receive the Dignified Bow gesture and buy the &lt;a href="http://darksouls3.wiki.fextralife.com/Londor+Braille+Divine+Tome"&gt;Londor Braille Divine Tome&lt;/a&gt;&lt;/li&gt;</t>
  </si>
  <si>
    <t xml:space="preserve">            &lt;li data-id="playthrough_6_72" class="f_npc f_miss"&gt;Before fighting the Abyss Watchers, remember to give Orbeck the &lt;a href="http://darksouls3.wiki.fextralife.com/Golden+Scroll"&gt;Golden Scroll&lt;/a&gt; and/or &lt;a href="http://darksouls3.wiki.fextralife.com/Sage's+Scroll"&gt;Sage's Scroll&lt;/a&gt;&lt;/li&gt;</t>
  </si>
  <si>
    <t xml:space="preserve">            &lt;li data-id="playthrough_6_77" class="f_gest f_npc f_ring f_miss"&gt;Buy Aural Decoy, Farron Flashsword, Pestilent Mist, and Spook from Orbeck. Then talk to him multiple times to obtain the &lt;a href="http://darksouls3.wiki.fextralife.com/Young+Dragon+Ring"&gt;Young Dragon Ring&lt;/a&gt;, the Silent Ally gesture, and the &lt;a href="http://darksouls3.wiki.fextralife.com/Slumbering+Dragoncrest+Ring"&gt;Slumbering Dragoncrest Ring&lt;/a&gt;&lt;/li&gt;</t>
  </si>
  <si>
    <t xml:space="preserve">            &lt;li data-id="playthrough_6_65" class="f_none"&gt;Go back to the Farron Keep Perimeter bonfire and leave the building&lt;/li&gt;</t>
  </si>
  <si>
    <t xml:space="preserve">            &lt;li data-id="playthrough_6_66" class="f_misc"&gt;To the right of the Ghrus you can find an &lt;a href="http://darksouls3.wiki.fextralife.com/Ember"&gt;Ember&lt;/a&gt;&lt;/li&gt;</t>
  </si>
  <si>
    <t xml:space="preserve">            &lt;li data-id="playthrough_6_67" class="f_misc"&gt;Go up the right side and on the hill you will find &lt;a href="http://darksouls3.wiki.fextralife.com/Black+Bug+Pellet"&gt;Black Bug Pellet&amp;nbsp;x3&lt;/a&gt;&lt;/li&gt;</t>
  </si>
  <si>
    <t xml:space="preserve">            &lt;li data-id="playthrough_6_68" class="f_boss f_gest f_npc f_miss"&gt;You can summon &lt;a href="http://darksouls3.wiki.fextralife.com/Yellowfinger+Heysel"&gt;Yellowfinger Heysel&lt;/a&gt; in Farron Keep right after the Keep Ruins bonfire, but only if you have offered a Pale Tongue to Rosaria, which will block you out of Sirris' quest line, so I recommend saving this part for another playthrough. You'll gain the Proper Bow gesture after her summon&lt;/li&gt;</t>
  </si>
  <si>
    <t xml:space="preserve">            &lt;li data-id="playthrough_6_69" class="f_boss f_gest f_miss"&gt;&lt;a href="http://darksouls3.wiki.fextralife.com/Black+Hand+Gotthard"&gt;Black Hand Gotthard&lt;/a&gt; can be summoned and will grant you the By My Sword gesture. His summon sign is up the first set of stairs&lt;/li&gt;</t>
  </si>
  <si>
    <t xml:space="preserve">            &lt;li data-id="playthrough_6_70" class="f_boss f_miss"&gt;&lt;a href="http://darksouls3.wiki.fextralife.com/Sirris+of+the+Sunless+Realms"&gt;Sirris&lt;/a&gt; can also be summoned here. Her sign is to the left of the mausoleum entrance&lt;/li&gt;</t>
  </si>
  <si>
    <t xml:space="preserve">            &lt;li data-id="playthrough_6_71" class="f_boss f_gest f_npc f_miss"&gt;If you are on good terms with Yuria, you can also summon the &lt;a href="http://darksouls3.wiki.fextralife.com/Londor+Pale+Shade"&gt;Londor Pale Shade&lt;/a&gt; and gain the Duel Bow gesture. His summon sign is right next to the Farron Keep Perimeter bonfire. (Note: In order to be able to summon two phantoms at the same time, you have to use &lt;a href="http://darksouls3.wiki.fextralife.com/Dried+Finger"&gt;Dried Finger&lt;/a&gt;. Black Hand Gotthard and Londor Pale Shade can also be summoned for another later fight, so don't worry about getting all the gestures here at once)&lt;/li&gt;</t>
  </si>
  <si>
    <t xml:space="preserve">            &lt;li data-id="playthrough_6_73" class="f_boss f_misc"&gt;Defeat the &lt;a href="http://darksouls3.wiki.fextralife.com/Abyss+Watchers"&gt;Abyss Watchers&lt;/a&gt;; receive &lt;a href="http://darksouls3.wiki.fextralife.com/Cinders+of+a+Lord"&gt;Cinders of a Lord&lt;/a&gt;&lt;span class="p"&gt; + &lt;/span&gt;&lt;a href="http://darksouls3.wiki.fextralife.com/Soul+of+the+Blood+of+the+Wolf"&gt;Soul of the Blood of the Wolf&lt;/a&gt;&lt;/li&gt;</t>
  </si>
  <si>
    <t xml:space="preserve">            &lt;li data-id="playthrough_6_74" class="f_ring"&gt;If you have collected all the items around the three white birch trees so far, you'll find the &lt;a href="http://darksouls3.wiki.fextralife.com/Hawk+Ring"&gt;Hawk Ring&lt;/a&gt; back where the giant was in Undead Settlement&lt;/li&gt;</t>
  </si>
  <si>
    <t>Catacombs_of_Carthus</t>
  </si>
  <si>
    <t xml:space="preserve">   </t>
  </si>
  <si>
    <t xml:space="preserve"> &lt;li data-id="playthrough_7_1" class="f_npc f_ring f_miss"&gt;Return to Firelink Shrine and talk with Hawkwood to receive the &lt;a href="http://darksouls3.wiki.fextralife.com/Farron+Ring"&gt;Farron Ring&lt;/a&gt;. (If Hawkwood isn't sitting on the stairs inside the Shrine, reload the area until he does)&lt;/li&gt;</t>
  </si>
  <si>
    <t xml:space="preserve">            &lt;li data-id="playthrough_7_2" class="f_npc f_weap"&gt;Reload the area, and Hawkwood should no longer be present. &lt;a href="http://darksouls3.wiki.fextralife.com/Hawkwood's+Shield"&gt;Hawkwood's Shield&lt;/a&gt; will be on the ground by a gravestone outside of Firelink Shrine, near where the dog spawns&lt;/li&gt;</t>
  </si>
  <si>
    <t xml:space="preserve">            &lt;li data-id="playthrough_7_3" class="f_npc f_miss"&gt;Eygon of Carim should also now be in Firelink Shrine. Exhaust his dialogue now so he is available for a boss fight later on&lt;/li&gt;</t>
  </si>
  <si>
    <t xml:space="preserve">            &lt;li data-id="playthrough_7_4" class="f_misc"&gt;Warp back to the Abyss Watchers bonfire, enter the Catacombs of Carthus and on the left side you'll find &lt;a href="http://darksouls3.wiki.fextralife.com/Carthus+Rouge"&gt;Carthus Rouge&amp;nbsp;x2&lt;/a&gt;&lt;/li&gt;</t>
  </si>
  <si>
    <t xml:space="preserve">            &lt;li data-id="playthrough_7_35" class="f_ring s_ng++"&gt;The &lt;a href="https://darksouls3.wiki.fextralife.com/Ring+of+Steel+Protection"&gt;Ring of Steel Protection+2&lt;/a&gt; is on a pillar below the bridge&lt;/li&gt;</t>
  </si>
  <si>
    <t xml:space="preserve">            &lt;li data-id="playthrough_7_33" class="f_misc"&gt;After crossing the bridge, go up the stairs to the left and then immediately turn around to your right. There is &lt;a href="http://darksouls3.wiki.fextralife.com/Soul+of+a+Nameless+Soldier"&gt;Soul of a Nameless Soldier&lt;/a&gt; at the end of the way&lt;/li&gt;</t>
  </si>
  <si>
    <t xml:space="preserve">            &lt;li data-id="playthrough_7_5" class="f_misc"&gt;Turn back the other way, and follow the path down a ladder. At the bottom you'll find another &lt;a href="http://darksouls3.wiki.fextralife.com/Soul+of+a+Nameless+Soldier"&gt;Soul of a Nameless Soldier&lt;/a&gt;&lt;/li&gt;</t>
  </si>
  <si>
    <t xml:space="preserve">            &lt;li data-id="playthrough_7_6" class="f_tome"&gt;Follow the path and in the room with the pillars strike the wall on the right side to reveal an illusory wall. Behind it you'll find the &lt;a href="http://darksouls3.wiki.fextralife.com/Carthus+Pyromancy+Tome"&gt;Carthus Pyromancy Tome&lt;/a&gt;&lt;/li&gt;</t>
  </si>
  <si>
    <t xml:space="preserve">            &lt;li data-id="playthrough_7_7" class="f_gem"&gt;Back in the pillar room you can find a &lt;a href="http://darksouls3.wiki.fextralife.com/Sharp+Gem"&gt;Sharp Gem&lt;/a&gt; on the right side&lt;/li&gt;</t>
  </si>
  <si>
    <t xml:space="preserve">            &lt;li data-id="playthrough_7_8" class="f_tit"&gt;In the next room you'll find &lt;a href="http://darksouls3.wiki.fextralife.com/Titanite+Shard"&gt;Titanite Shard&amp;nbsp;x2&lt;/a&gt; in the leftmost corner&lt;/li&gt;</t>
  </si>
  <si>
    <t xml:space="preserve">            &lt;li data-id="playthrough_7_9" class="f_npc"&gt;Before heading down the giant staircase that a skeleton ball will eventually begin to roll up and down, there will be a hallway to the left you can take. Head down this way and you'll eventually run into Anri, who claims to be looking for Horace. Exhaust the dialogue&lt;/li&gt;</t>
  </si>
  <si>
    <t xml:space="preserve">            &lt;li data-id="playthrough_7_10" class="f_misc f_tit"&gt;Head out onto the platform next to Anri, kill a Crystal Lizard for a &lt;a href="http://darksouls3.wiki.fextralife.com/Twinkling+Titanite"&gt;Twinkling Titanite&lt;/a&gt;, and grab &lt;a href="http://darksouls3.wiki.fextralife.com/Bloodred+Moss+Clump"&gt;Bloodred Moss Clump&amp;nbsp;x3&lt;/a&gt; on the right side&lt;/li&gt;</t>
  </si>
  <si>
    <t xml:space="preserve">            &lt;li data-id="playthrough_7_11" class="f_misc"&gt;Go back to the giant staircase and on the left side is an &lt;a href="http://darksouls3.wiki.fextralife.com/Ember"&gt;Ember&lt;/a&gt;&lt;/li&gt;</t>
  </si>
  <si>
    <t xml:space="preserve">            &lt;li data-id="playthrough_7_12" class="f_bone"&gt;Once arriving at the bottom of the giant staircase, you'll notice a skeleton with a hat on its head hiding right in the corner of the next room. Kill it and the next time the skeleton ball hits the bottom gate, it'll explode and reveal an &lt;a href="http://darksouls3.wiki.fextralife.com/Undead+Bone+Shard"&gt;Undead Bone Shard&lt;/a&gt;&lt;/li&gt;</t>
  </si>
  <si>
    <t xml:space="preserve">            &lt;li data-id="playthrough_7_13" class="f_ring"&gt;In the next hallway you can find the &lt;a href="http://darksouls3.wiki.fextralife.com/Carthus+Milkring"&gt;Carthus Milkring&lt;/a&gt; on the right side behind some big vases&lt;/li&gt;</t>
  </si>
  <si>
    <t xml:space="preserve">            &lt;li data-id="playthrough_7_34" class="f_ring s_ng+"&gt;The &lt;a href="https://darksouls3.wiki.fextralife.com/Thunder+Stoneplate+Ring"&gt;Thunder Stoneplate Ring+1&lt;/a&gt; is also between these vases&lt;/li&gt;</t>
  </si>
  <si>
    <t xml:space="preserve">            &lt;li data-id="playthrough_7_14" class="f_misc"&gt;On the corpse in the bone-ridden hallway is a &lt;a href="http://darksouls3.wiki.fextralife.com/Large+Soul+of+an+Unknown+Traveler"&gt;Large Soul of an Unknown Traveler&lt;/a&gt;. At the end of the hallway is an &lt;a href="http://darksouls3.wiki.fextralife.com/Ember"&gt;Ember&lt;/a&gt;. (Be careful, there is a hole in the ground)&lt;/li&gt;</t>
  </si>
  <si>
    <t xml:space="preserve">            &lt;li data-id="playthrough_7_15" class="f_tit"&gt;In the corner where the second skeleton ball spawns is a &lt;a href="http://darksouls3.wiki.fextralife.com/Large+Titanite+Shard"&gt;Large Titanite Shard&lt;/a&gt;&lt;/li&gt;</t>
  </si>
  <si>
    <t xml:space="preserve">            &lt;li data-id="playthrough_7_16" class="f_none"&gt;Activate the Catacombs of Carthus bonfire in the left hallway&lt;/li&gt;</t>
  </si>
  <si>
    <t xml:space="preserve">            &lt;li data-id="playthrough_7_17" class="f_tit"&gt;Go down the stairs, turn right and right again to get to a hallway with &lt;a href="http://darksouls3.wiki.fextralife.com/Skeleton+Wheel"&gt;Skeleton Wheels&lt;/a&gt;. On the left wall is &lt;a href="http://darksouls3.wiki.fextralife.com/Titanite+Shard"&gt;Titanite Shard&amp;nbsp;x2&lt;/a&gt;&lt;/li&gt;</t>
  </si>
  <si>
    <t xml:space="preserve">            &lt;li data-id="playthrough_7_18" class="f_ring"&gt;At the end of the hallway you will find the &lt;a href="http://darksouls3.wiki.fextralife.com/Carthus+Bloodring"&gt;Carthus Bloodring&lt;/a&gt;&lt;/li&gt;</t>
  </si>
  <si>
    <t xml:space="preserve">            &lt;li data-id="playthrough_7_19" class="f_tit"&gt;Go back to the main room to find &lt;a href="http://darksouls3.wiki.fextralife.com/Titanite+Shard"&gt;Titanite Shard&amp;nbsp;x2&lt;/a&gt; on a corpse that is lying by a pillar&lt;/li&gt;</t>
  </si>
  <si>
    <t xml:space="preserve">            &lt;li data-id="playthrough_7_20" class="f_ash"&gt;To the right of the corpse is an illusory wall. Hit it and go up the stairs to find the &lt;a href="http://darksouls3.wiki.fextralife.com/Grave+Warden's+Ashes"&gt;Grave Warden's Ashes&lt;/a&gt;&lt;/li&gt;</t>
  </si>
  <si>
    <t xml:space="preserve">            &lt;li data-id="playthrough_7_21" class="f_tit"&gt;Turn around and go towards the other side, finding a &lt;a href="http://darksouls3.wiki.fextralife.com/Large+Titanite+Shard"&gt;Large Titanite Shard&lt;/a&gt; on the right side&lt;/li&gt;</t>
  </si>
  <si>
    <t xml:space="preserve">            &lt;li data-id="playthrough_7_22" class="f_gem"&gt;Kill the skeleton with the hat and the skeleton ball will break revealing a &lt;a href="http://darksouls3.wiki.fextralife.com/Dark+Gem"&gt;Dark Gem&lt;/a&gt;&lt;/li&gt;</t>
  </si>
  <si>
    <t xml:space="preserve">            &lt;li data-id="playthrough_7_23" class="f_misc"&gt;Stay on the second level and you'll find &lt;a href="http://darksouls3.wiki.fextralife.com/Carthus+Rouge"&gt;Carthus Rouge&amp;nbsp;x3&lt;/a&gt; next to the archer skeleton&lt;/li&gt;</t>
  </si>
  <si>
    <t xml:space="preserve">            &lt;li data-id="playthrough_7_24" class="f_gem"&gt;Go down to the pillar room and head inside the tunnel just past the illusory wall to find a Crystal Lizard who drops a &lt;a href="http://darksouls3.wiki.fextralife.com/Fire+Gem"&gt;Fire Gem&lt;/a&gt;&lt;/li&gt;</t>
  </si>
  <si>
    <t xml:space="preserve">            &lt;li data-id="playthrough_7_25" class="f_misc"&gt;Exit the tunnel to find &lt;a href="http://darksouls3.wiki.fextralife.com/Yellow+Bug+Pellet"&gt;Yellow Bug Pellet&amp;nbsp;x3&lt;/a&gt; on the left side&lt;/li&gt;</t>
  </si>
  <si>
    <t xml:space="preserve">            &lt;li data-id="playthrough_7_26" class="f_misc"&gt;Go to the gate with the skeletons to find a &lt;a href="http://darksouls3.wiki.fextralife.com/Large+Soul+of+a+Nameless+Soldier"&gt;Large Soul of a Nameless Soldier&lt;/a&gt; and &lt;a href="http://darksouls3.wiki.fextralife.com/Black+Bug+Pellet"&gt;Black Bug Pellet&amp;nbsp;x2&lt;/a&gt;&lt;/li&gt;</t>
  </si>
  <si>
    <t xml:space="preserve">            &lt;li data-id="playthrough_7_27" class="f_misc"&gt;Open the gate and get the &lt;a href="http://darksouls3.wiki.fextralife.com/Ember"&gt;Ember&lt;/a&gt; on the other side&lt;/li&gt;</t>
  </si>
  <si>
    <t xml:space="preserve">            &lt;li data-id="playthrough_7_28" class="f_npc f_gest f_ring f_miss"&gt;Go through the tunnel that leads to the main pillar room. If you're embered, you'll be invaded by &lt;a href="http://darksouls3.wiki.fextralife.com/Knight+Slayer+Tsorig"&gt;Knight Slayer Tsorig&lt;/a&gt;. Regardless of who wins the fight, you will receive the My Thanks! gesture. Defeating him will grant you the &lt;a href="http://darksouls3.wiki.fextralife.com/Knight+Slayer's+Ring"&gt;Knight Slayer's Ring&lt;/a&gt;&lt;/li&gt;</t>
  </si>
  <si>
    <t xml:space="preserve">            &lt;li data-id="playthrough_7_29" class="f_npc"&gt;Turn around and just before the bridge go right and follow the path to Anri. Once again you'll be asked whether you have found Horace. You haven't yet, but we're about to. Be sure to exhaust the dialogue&lt;/li&gt;</t>
  </si>
  <si>
    <t xml:space="preserve">            &lt;li data-id="playthrough_7_30" class="f_none"&gt;Get down to the left of Anri and follow to the path the next boss&lt;/li&gt;</t>
  </si>
  <si>
    <t xml:space="preserve">            &lt;li data-id="playthrough_7_31" class="f_boss f_misc"&gt;Defeat &lt;a href="http://darksouls3.wiki.fextralife.com/High+Lord+Wolnir"&gt;High Lord Wolnir&lt;/a&gt;; receive &lt;a href="http://darksouls3.wiki.fextralife.com/Soul+of+High+Lord+Wolnir"&gt;Soul of High Lord Wolnir&lt;/a&gt;&lt;/li&gt;</t>
  </si>
  <si>
    <t xml:space="preserve">            &lt;li data-id="playthrough_7_32" class="f_tome"&gt;During the battle you had an opportunity to grab the &lt;a href="http://darksouls3.wiki.fextralife.com/Grave+Warden+Pyromancy+Tome"&gt;Grave Warden Pyromancy Tome&lt;/a&gt;, but should you have not picked it up then it can now be found in the far left corner of the goblet room. Cornyx can't read this pyromancy tome, so you'll have to wait until you free Karla to turn it in&lt;/li&gt;</t>
  </si>
  <si>
    <t>Smouldering_Lake</t>
  </si>
  <si>
    <t xml:space="preserve"> </t>
  </si>
  <si>
    <t xml:space="preserve"> &lt;li data-id="playthrough_14_1" class="f_none"&gt;From the High Lord Wolnir bonfire go back to the bridge and hit the supports to create a ladder&lt;/li&gt;</t>
  </si>
  <si>
    <t xml:space="preserve">            &lt;li data-id="playthrough_14_2" class="f_misc"&gt;Head down to find a room with a &lt;a href="http://darksouls3.wiki.fextralife.com/Demon"&gt;Demon&lt;/a&gt; who drops a &lt;a href="http://darksouls3.wiki.fextralife.com/Soul+of+a+Demon"&gt;Soul of a Demon&lt;/a&gt; after killing him&lt;/li&gt;</t>
  </si>
  <si>
    <t xml:space="preserve">            &lt;li data-id="playthrough_14_3" class="f_weap"&gt;In the same room on the top level is a Mimic which drops the &lt;a href="http://darksouls3.wiki.fextralife.com/Black+Blade"&gt;Black Blade&lt;/a&gt;&lt;/li&gt;</t>
  </si>
  <si>
    <t xml:space="preserve">            &lt;li data-id="playthrough_14_4" class="f_misc f_tit"&gt;Go down the stairs to find &lt;a href="http://darksouls3.wiki.fextralife.com/Large+Titanite+Shard"&gt;Large Titanite Shard&lt;/a&gt; and &lt;a href="http://darksouls3.wiki.fextralife.com/Large+Soul+of+a+Nameless+Soldier"&gt;Large Soul of a Nameless Soldier&lt;/a&gt;&lt;/li&gt;</t>
  </si>
  <si>
    <t xml:space="preserve">            &lt;li data-id="playthrough_14_5" class="f_arm f_ring"&gt;Go down the stairs to find &lt;a href="http://darksouls3.wiki.fextralife.com/Old+Sage's+Blindfold"&gt;Old Sage's Blindfold&lt;/a&gt;&lt;span class="p"&gt; + &lt;/span&gt;&lt;a href="http://darksouls3.wiki.fextralife.com/Witch's+Ring"&gt;Witch's Ring&lt;/a&gt;&lt;/li&gt;</t>
  </si>
  <si>
    <t xml:space="preserve">            &lt;li data-id="playthrough_14_6" class="f_none"&gt;Activate the Abandoned Tomb bonfire&lt;/li&gt;</t>
  </si>
  <si>
    <t xml:space="preserve">            &lt;li data-id="playthrough_14_7" class="f_bone f_mirac"&gt;When heading towards the Old Demon King fog door, a Carthus Sandworm will appear out of the ground. Align the worm between the ballista and yourself, such that the ballista kills the worm while you are standing in a terrain safe spot. You'll gain &lt;a href="http://darksouls3.wiki.fextralife.com/Lightning+Stake"&gt;Lightning Stake&lt;/a&gt;&lt;span class="p"&gt; + &lt;/span&gt;&lt;a href="http://darksouls3.wiki.fextralife.com/Undead+Bone+Shard"&gt;Undead Bone Shard&lt;/a&gt;&lt;/li&gt;</t>
  </si>
  <si>
    <t xml:space="preserve">            &lt;li data-id="playthrough_14_8" class="f_tit f_weap"&gt;Around the front part of the lake you will find the &lt;a href="http://darksouls3.wiki.fextralife.com/Shield+of+Want"&gt;Shield of Want&lt;/a&gt; as well as 5 pickups containing one &lt;a href="http://darksouls3.wiki.fextralife.com/Large+Titanite+Shard"&gt;Large Titanite Shard&lt;/a&gt; each&lt;/li&gt;</t>
  </si>
  <si>
    <t xml:space="preserve">            &lt;li data-id="playthrough_14_9" class="f_ring"&gt;Obtain the &lt;a href="http://darksouls3.wiki.fextralife.com/Speckled+Stoneplate+Ring"&gt;Speckled Stoneplate Ring&lt;/a&gt; which is located on a corpse in Smouldering Lake behind a brick wall. Go along the left wall when looking from the fog door to find the wall. You will need to trick the ballista into destroying the brick wall&lt;/li&gt;</t>
  </si>
  <si>
    <t xml:space="preserve">            &lt;li data-id="playthrough_14_10" class="f_gem"&gt;Follow the left wall farther into the lake to find a &lt;a href="http://darksouls3.wiki.fextralife.com/Chaos+Gem"&gt;Chaos Gem&lt;/a&gt; and around the middle of the lake you will see a brick floor; stand on it to trick the ballista into destroying the floor to unlock a shortcut but do not decend into it&lt;/li&gt;</t>
  </si>
  <si>
    <t xml:space="preserve">            &lt;li data-id="playthrough_14_11" class="f_tit"&gt;Go up the slope to the right of the fog door for another &lt;a href="http://darksouls3.wiki.fextralife.com/Large+Titanite+Shard"&gt;Large Titanite Shard&lt;/a&gt; as well as the Demon Ruins bonfire down the stairs&lt;/li&gt;</t>
  </si>
  <si>
    <t xml:space="preserve">            &lt;li data-id="playthrough_14_12" class="f_misc"&gt;On the top floor go into the left corner to find an &lt;a href="http://darksouls3.wiki.fextralife.com/Ember"&gt;Ember&lt;/a&gt;&lt;/li&gt;</t>
  </si>
  <si>
    <t xml:space="preserve">            &lt;li data-id="playthrough_14_13" class="f_misc f_estus"&gt;Go right and fight some Grus to find an &lt;a href="http://darksouls3.wiki.fextralife.com/Ember"&gt;Ember&lt;/a&gt;. From here you can see an item, an &lt;a href="http://darksouls3.wiki.fextralife.com/Estus+Shard"&gt;Estus Shard&lt;/a&gt;. It's not recommended to jump for it, we'll get it later&lt;/li&gt;</t>
  </si>
  <si>
    <t xml:space="preserve">            &lt;li data-id="playthrough_14_14" class="f_bone"&gt;Head back into the first room, go down the stairs and in the back left you'll find another &lt;a href="http://darksouls3.wiki.fextralife.com/Undead+Bone+Shard"&gt;Undead Bone Shard&lt;/a&gt;&lt;/li&gt;</t>
  </si>
  <si>
    <t xml:space="preserve">            &lt;li data-id="playthrough_14_15" class="f_weap"&gt;In this room take the left hallway on the other side (not the one with the rat). Hit the illusory wall at the end and pick up the &lt;a href="http://darksouls3.wiki.fextralife.com/Black+Knight+Sword"&gt;Black Knight Sword&lt;/a&gt;&lt;/li&gt;</t>
  </si>
  <si>
    <t xml:space="preserve">            &lt;li data-id="playthrough_14_38" class="f_ring s_ng++"&gt;The &lt;a href="https://darksouls3.wiki.fextralife.com/Flame+Stoneplate+Ring"&gt;Flame Stoneplate Ring+2&lt;/a&gt; is in a corner&lt;/li&gt;</t>
  </si>
  <si>
    <t xml:space="preserve">            &lt;li data-id="playthrough_14_16" class="f_misc"&gt;Go out, right and follow this way until you get to a room with some stairs. Take a left before the stairs, then right to find an &lt;a href="http://darksouls3.wiki.fextralife.com/Ember"&gt;Ember&lt;/a&gt;. Now go up the stairs to find the Old King's Antechamber bonfire&lt;/li&gt;</t>
  </si>
  <si>
    <t xml:space="preserve">            &lt;li data-id="playthrough_14_17" class="f_gem"&gt;From the bonfire go into the nearest hallway and follow the right path until you find a Crystal Lizard who drops a &lt;a href="http://darksouls3.wiki.fextralife.com/Chaos+Gem"&gt;Chaos Gem&lt;/a&gt;&lt;/li&gt;</t>
  </si>
  <si>
    <t xml:space="preserve">            &lt;li data-id="playthrough_14_18" class="f_tome"&gt;Take the straight path from the Old King's Antchechamber bonfire and you'll find the &lt;a href="http://darksouls3.wiki.fextralife.com/Izalith+Pyromancy+Tome"&gt;Izalith Pyromancy Tome&lt;/a&gt; on the ground&lt;/li&gt;</t>
  </si>
  <si>
    <t xml:space="preserve">            &lt;li data-id="playthrough_14_19" class="f_estus"&gt;In the Old King's Antechamber there is an illusory wall to the right of the stairs in the corner. Activate it and then move down the hallway that has loads of Writhing Rotten Flesh enemies on the ceiling and grab the &lt;a href="http://darksouls3.wiki.fextralife.com/Estus+Shard"&gt;Estus Shard&lt;/a&gt; on a body at the end&lt;/li&gt;</t>
  </si>
  <si>
    <t xml:space="preserve">            &lt;li data-id="playthrough_14_20" class="f_none"&gt;Turn around and take the left to get back into the main room. From here go into the hallway that is in the left corner (the one with the rat)&lt;/li&gt;</t>
  </si>
  <si>
    <t xml:space="preserve">            &lt;li data-id="playthrough_14_21" class="f_tome"&gt;Take the right before the rat, hit the illusory wall straight ahead. Take a left and pick up the &lt;a href="http://darksouls3.wiki.fextralife.com/Quelana+Pyromancy+Tome"&gt;Quelana Pyromancy Tome&lt;/a&gt;. Only Karla can read this tome&lt;/li&gt;</t>
  </si>
  <si>
    <t xml:space="preserve">            &lt;li data-id="playthrough_14_22" class="f_pyro f_weap"&gt;In the lava-filled room right next to the tome you can find &lt;a href="http://darksouls3.wiki.fextralife.com/Toxic+Mist"&gt;Toxic Mist&lt;/a&gt; and &lt;a href="http://darksouls3.wiki.fextralife.com/White+Hair+Talisman"&gt;White Hair Talisman&lt;/a&gt;&lt;/li&gt;</t>
  </si>
  <si>
    <t xml:space="preserve">            &lt;li data-id="playthrough_14_23" class="f_tit"&gt;Head back and keep on taking right turns until you reach a hallway downstairs with a big rat. Reveal an illusory wall on the left side of this hallway and grab &lt;a href="http://darksouls3.wiki.fextralife.com/Large+Titanite+Shard"&gt;Large Titanite Shard&amp;nbsp;x3&lt;/a&gt; from a chest&lt;/li&gt;</t>
  </si>
  <si>
    <t xml:space="preserve">            &lt;li data-id="playthrough_14_24" class="f_weap"&gt;Behind the chest is another illusory wall. Drop down a ledge to get the &lt;a href="http://darksouls3.wiki.fextralife.com/Izalith+Staff"&gt;Izalith Staff&lt;/a&gt;&lt;/li&gt;</t>
  </si>
  <si>
    <t xml:space="preserve">            &lt;li data-id="playthrough_14_25" class="f_tit"&gt;In the room with the Basilisks is a &lt;a href="http://darksouls3.wiki.fextralife.com/Titanite+Scale"&gt;Titanite Scale&lt;/a&gt;&lt;/li&gt;</t>
  </si>
  <si>
    <t xml:space="preserve">            &lt;li data-id="playthrough_14_26" class="f_gest f_ring f_weap f_miss"&gt;Before going up the stairs take a left when you get to them and you'll encounter &lt;a href="http://darksouls3.wiki.fextralife.com/Knight+Slayer+Tsorig"&gt;Knight Slayer Tsorig&lt;/a&gt;. Regardless of who wins the fight, you will receive the My Thanks! gesture (if you haven't gotten it before). After killing him, he will drop &lt;a href="http://darksouls3.wiki.fextralife.com/Fume+Ultra+Greatsword"&gt;Fume Ultra Greatsword&lt;/a&gt;&lt;span class="p"&gt; + &lt;/span&gt;&lt;a href="http://darksouls3.wiki.fextralife.com/Black+Iron+Greatshield"&gt;Black Iron Greatshield&lt;/a&gt;. If this is your first time defeating him, he will drop the &lt;a href="http://darksouls3.wiki.fextralife.com/Knight+Slayer's+Ring"&gt;Knight Slayer's Ring&lt;/a&gt; as well. Also, the &lt;a href="http://darksouls3.wiki.fextralife.com/Black+Iron+Set"&gt;Black Iron Set&lt;/a&gt; can be obtained via the &lt;a href="http://darksouls3.wiki.fextralife.com/Shrine+Handmaid"&gt;Shrine Handmaid&lt;/a&gt;&lt;/li&gt;</t>
  </si>
  <si>
    <t xml:space="preserve">            &lt;li data-id="playthrough_14_27" class="f_misc f_pyro"&gt;In this lava room you can get &lt;a href="http://darksouls3.wiki.fextralife.com/Sacred+Flame"&gt;Sacred Flame&lt;/a&gt; and an &lt;a href="http://darksouls3.wiki.fextralife.com/Ember"&gt;Ember&lt;/a&gt;&lt;/li&gt;</t>
  </si>
  <si>
    <t xml:space="preserve">            &lt;li data-id="playthrough_14_28" class="f_misc"&gt;Go back to the stairs and cross the bridge for a &lt;a href="http://darksouls3.wiki.fextralife.com/Soul+of+a+Crestfallen+Knight"&gt;Soul of a Crestfallen Knight&lt;/a&gt;&lt;/li&gt;</t>
  </si>
  <si>
    <t xml:space="preserve">            &lt;li data-id="playthrough_14_29" class="f_weap"&gt;Go up the ladder, then another ladder and drop down to the right to find the &lt;a href="http://darksouls3.wiki.fextralife.com/Dragonrider+Bow"&gt;Dragonrider Bow&lt;/a&gt;&lt;/li&gt;</t>
  </si>
  <si>
    <t xml:space="preserve">            &lt;li data-id="playthrough_14_30" class="f_misc"&gt;Exit the tunnel at the top to get back to the Smouldering Lake. Drop down on the left to find &lt;a href="http://darksouls3.wiki.fextralife.com/Homeward+Bone"&gt;Homeward Bone&amp;nbsp;x2&lt;/a&gt; next to the wall&lt;/li&gt;</t>
  </si>
  <si>
    <t xml:space="preserve">            &lt;li data-id="playthrough_14_37" class="f_ring s_ng+"&gt;The &lt;a href="https://darksouls3.wiki.fextralife.com/Bloodbite+Ring"&gt;Bloodbite Ring+1&lt;/a&gt; is near the ballista&lt;/li&gt;</t>
  </si>
  <si>
    <t xml:space="preserve">            &lt;li data-id="playthrough_14_31" class="f_tit"&gt;After shutting off the ballista, you'll notice some cliffs that you can drop onto that will eventually lead you back to the lake. You'll also land right in front of a cave you haven't explored (you can also get here just by running to the right from the Abandoned Tomb bonfire). Head inside to find two Crystal Lizards who drop &lt;a href="http://darksouls3.wiki.fextralife.com/Twinkling+Titanite"&gt;Twinkling Titanite&lt;/a&gt; and &lt;a href="http://darksouls3.wiki.fextralife.com/Titanite+Chunk"&gt;Titanite Chunk&lt;/a&gt;&lt;/li&gt;</t>
  </si>
  <si>
    <t xml:space="preserve">            &lt;li data-id="playthrough_14_32" class="f_npc f_weap f_miss"&gt;You'll also find Horace, who has succumbed to his Dark Sigils and become hostile. Kill him and he'll drop the &lt;a href="http://darksouls3.wiki.fextralife.com/Llewellyn+Shield"&gt;Llewellyn Shield&lt;/a&gt;. The Shrine Handmaid will also now sell Horace's &lt;a href="http://darksouls3.wiki.fextralife.com/Executioner+Set"&gt;Executioner's Armor Set&lt;/a&gt;&lt;/li&gt;</t>
  </si>
  <si>
    <t xml:space="preserve">            &lt;li data-id="playthrough_14_33" class="f_misc f_tit"&gt;Inside here you will also find &lt;a href="http://darksouls3.wiki.fextralife.com/Yellow+Bug+Pellet"&gt;Yellow Bug Pellet&amp;nbsp;x2&lt;/a&gt;, a &lt;a href="http://darksouls3.wiki.fextralife.com/Large+Titanite+Shard"&gt;Large Titanite Shard&lt;/a&gt;, and another &lt;a href="http://darksouls3.wiki.fextralife.com/Large+Titanite+Shard"&gt;Large Titanite Shard&lt;/a&gt;&lt;/li&gt;</t>
  </si>
  <si>
    <t xml:space="preserve">            &lt;li data-id="playthrough_14_34" class="f_npc f_ring f_miss"&gt;If you killed Horace but have not yet defeated High Lord Wolnir, you can go back to the Catacombs and speak with Anri above the wooden bridge. Tell of the Smouldering Lake and you'll be given the &lt;a href="http://darksouls3.wiki.fextralife.com/Ring+of+the+Evil+Eye"&gt;Ring of the Evil Eye&lt;/a&gt;. If Wolnir has already been destroyed, Anri will be gone from the Catacombs and you will be given the ring on your next meeting in Irithyll of the Boreal Valley&lt;/li&gt;</t>
  </si>
  <si>
    <t xml:space="preserve">            &lt;li data-id="playthrough_14_35" class="f_arm f_boss f_weap f_miss"&gt;Before fighting the Old Demon King you can summon Knight Slayer Tsorig (next to the Demon Ruins bonfire, if you defeated him in Catacombs of Carthus) and Great Swamp Cuculus (in front of the fog door). If the Great Swamp Cuculus survives the fight, go back to the cage in Undead Settlement you found Cornyx in to receive &lt;a href="http://darksouls3.wiki.fextralife.com/Spotted+Whip"&gt;Spotted Whip&lt;/a&gt;&lt;span class="p"&gt; + &lt;/span&gt;&lt;a href="http://darksouls3.wiki.fextralife.com/Cornyx's+Set"&gt;Cornyx's Set&lt;/a&gt;&lt;/li&gt;</t>
  </si>
  <si>
    <t xml:space="preserve">            &lt;li data-id="playthrough_14_36" class="f_boss f_misc"&gt;Defeat the &lt;a href="http://darksouls3.wiki.fextralife.com/Old+Demon+King"&gt;Old Demon King&lt;/a&gt;; receive &lt;a href="http://darksouls3.wiki.fextralife.com/Soul+of+the+Old+Demon+King"&gt;Soul of the Old Demon King&lt;/a&gt;&lt;/li&gt;</t>
  </si>
  <si>
    <t>Irithyll_of_the_Boreal_Valley</t>
  </si>
  <si>
    <t xml:space="preserve"> &lt;li data-id="playthrough_15_1" class="f_npc f_ring f_weap f_miss"&gt;When first arriving in Irithyll, you'll battle one of &lt;a href="http://darksouls3.wiki.fextralife.com/Sulyvahn's+Beast"&gt;Sulyvahn's Beasts&lt;/a&gt;, which drops &lt;a href="http://darksouls3.wiki.fextralife.com/Pontiff's+Right+Eye"&gt;Pontiff's Right Eye&lt;/a&gt;, and then move through a force field to the Central Irithyll bonfire. If you run past the beast, it will despawn and you will encounter it later in a more challenging area. Light the bonfire and return to the middle of the bridge and Sirris' summon sign should be there if you've been following her quest. Activate it and you'll enter her world and have to fight &lt;a href="http://darksouls3.wiki.fextralife.com/Creighton+the+Wanderer"&gt;Creighton the Wanderer&lt;/a&gt;. After defeating the invader, visit Firelink Shrine and she will give you &lt;a href="http://darksouls3.wiki.fextralife.com/Mail+Breaker"&gt;Blessed Mail Breaker&lt;/a&gt;&lt;span class="p"&gt; + &lt;/span&gt;&lt;a href="http://darksouls3.wiki.fextralife.com/Silvercat+Ring"&gt;Silvercat Ring&lt;/a&gt; for the troubles&lt;/li&gt;</t>
  </si>
  <si>
    <t xml:space="preserve">            &lt;li data-id="playthrough_15_2" class="f_misc"&gt;Just before the barrier you will find one &lt;a href="http://darksouls3.wiki.fextralife.com/Homeward+Bone"&gt;Homeward Bone&lt;/a&gt;&lt;/li&gt;</t>
  </si>
  <si>
    <t xml:space="preserve">            &lt;li data-id="playthrough_15_3" class="f_misc"&gt;Around the fountain you can find &lt;a href="http://darksouls3.wiki.fextralife.com/Large+Soul+of+a+Nameless+Soldier"&gt;Large Soul of a Nameless Soldier&lt;/a&gt;, &lt;a href="http://darksouls3.wiki.fextralife.com/Rime-blue+Moss+Clump"&gt;Rime-blue Moss Clump&lt;/a&gt;, and &lt;a href="http://darksouls3.wiki.fextralife.com/Soul+of+a+Weary+Warrior"&gt;Soul of a Weary Warrior&lt;/a&gt;&lt;/li&gt;</t>
  </si>
  <si>
    <t xml:space="preserve">            &lt;li data-id="playthrough_15_4" class="f_misc"&gt;Go up the stairs and to the left on the railing is a &lt;a href="http://darksouls3.wiki.fextralife.com/Soul+of+a+Weary+Warrior"&gt;Soul of a Weary Warrior&lt;/a&gt;&lt;/li&gt;</t>
  </si>
  <si>
    <t xml:space="preserve">            &lt;li data-id="playthrough_15_5" class="f_tit"&gt;Going straight and up the two stairs to the right is a &lt;a href="http://darksouls3.wiki.fextralife.com/Large+Titanite+Shard"&gt;Large Titanite Shard&lt;/a&gt;&lt;/li&gt;</t>
  </si>
  <si>
    <t xml:space="preserve">            &lt;li data-id="playthrough_15_6" class="f_misc"&gt;On the fountain up ahead are &lt;a href="http://darksouls3.wiki.fextralife.com/Budding+Green+Blossom"&gt;Budding Green Blossom&lt;/a&gt; and &lt;a href="http://darksouls3.wiki.fextralife.com/Large+Soul+of+a+Nameless+Soldier"&gt;Large Soul of a Nameless Soldier&lt;/a&gt;&lt;/li&gt;</t>
  </si>
  <si>
    <t xml:space="preserve">            &lt;li data-id="playthrough_15_7" class="f_misc"&gt;A bit farther and to the left next to a tree is &lt;a href="http://darksouls3.wiki.fextralife.com/Rime-blue+Moss+Clump"&gt;Rime-blue Moss Clump&amp;nbsp;x2&lt;/a&gt;&lt;/li&gt;</t>
  </si>
  <si>
    <t xml:space="preserve">            &lt;li data-id="playthrough_15_8" class="f_tit"&gt;Go up to the &lt;a href="http://darksouls3.wiki.fextralife.com/Burning+Stake+Witch"&gt;Fire Witch&lt;/a&gt; to get the &lt;a href="http://darksouls3.wiki.fextralife.com/Large+Titanite+Shard"&gt;Large Titanite Shard&lt;/a&gt;&lt;/li&gt;</t>
  </si>
  <si>
    <t xml:space="preserve">            &lt;li data-id="playthrough_15_9" class="f_tit"&gt;To the left of the main road is a Crystal Lizard who drops a &lt;a href="http://darksouls3.wiki.fextralife.com/Twinkling+Titanite"&gt;Twinkling Titanite&lt;/a&gt;&lt;/li&gt;</t>
  </si>
  <si>
    <t xml:space="preserve">            &lt;li data-id="playthrough_15_10" class="f_tit"&gt;Attack the railing to the right of the lizard to reveal a staircase. Go down and to the right is a &lt;a href="http://darksouls3.wiki.fextralife.com/Large+Titanite+Shard"&gt;Large Titanite Shard&lt;/a&gt;&lt;/li&gt;</t>
  </si>
  <si>
    <t xml:space="preserve">            &lt;li data-id="playthrough_15_11" class="f_mirac"&gt;Kill the Evangelist in the area below for &lt;a href="http://darksouls3.wiki.fextralife.com/Dorhy's+Gnawing"&gt;Dorhys' Gnawing&lt;/a&gt;&lt;/li&gt;</t>
  </si>
  <si>
    <t xml:space="preserve">            &lt;li data-id="playthrough_15_12" class="f_weap"&gt;Pick up the &lt;a href="http://darksouls3.wiki.fextralife.com/Witchtree+Branch"&gt;Witchtree Branch&lt;/a&gt;, open the gate, and go back to where the lizard was&lt;/li&gt;</t>
  </si>
  <si>
    <t xml:space="preserve">            &lt;li data-id="playthrough_15_13" class="f_misc"&gt;Just before the crossroads is a &lt;a href="http://darksouls3.wiki.fextralife.com/Large+Soul+of+a+Nameless+Soldier"&gt;Large Soul of a Nameless Soldier&lt;/a&gt;&lt;/li&gt;</t>
  </si>
  <si>
    <t xml:space="preserve">            &lt;li data-id="playthrough_15_14" class="f_tit"&gt;Take the right here and pick up the &lt;a href="http://darksouls3.wiki.fextralife.com/Large+Titanite+Shard"&gt;Large Titanite Shard&lt;/a&gt; from a corpse&lt;/li&gt;</t>
  </si>
  <si>
    <t xml:space="preserve">            &lt;li data-id="playthrough_15_15" class="f_tit"&gt;Now take the left at the crossroads and before going up to the church is a &lt;a href="http://darksouls3.wiki.fextralife.com/Large+Titanite+Shard"&gt;Large Titanite Shard&lt;/a&gt; to the left&lt;/li&gt;</t>
  </si>
  <si>
    <t xml:space="preserve">            &lt;li data-id="playthrough_15_16" class="f_misc"&gt;Go upstairs and inside, light the Church of Yorshka bonfire, and pick up &lt;a href="http://darksouls3.wiki.fextralife.com/Proof+of+a+Concord+Kept"&gt;Proof of a Concord Kept&lt;/a&gt; from a corpse in the back&lt;/li&gt;</t>
  </si>
  <si>
    <t xml:space="preserve">            &lt;li data-id="playthrough_15_17" class="f_gest f_npc f_ring f_miss"&gt;Anri will be in the same room. Exhaust the dialogue to receive the Quiet Resolve gesture. You will also be given the &lt;a href="http://darksouls3.wiki.fextralife.com/Ring+of+the+Evil+Eye"&gt;Ring of the Evil Eye&lt;/a&gt; if not obtained previously. Next is the major dividing point in Anri's story: From here on out, if you want to follow this quest line to its conclusion, follow Anri A. If you want the Usurpation of Fire ending, follow Anri B&lt;/li&gt;</t>
  </si>
  <si>
    <t xml:space="preserve">            &lt;li data-id="playthrough_15_18" class="f_npc f_sorc f_miss"&gt;Anri A Progress: (Slayer of Aldrich Ending) Look towards the side of the room that has some stone statues. One of these is actually a pilgrim in disguise sent by Yuria. Slash away at the statues until you find him and make sure he's dead. He'll drop the &lt;a href="http://darksouls3.wiki.fextralife.com/Chameleon"&gt;Chameleon&lt;/a&gt; sorcery for you as well&lt;/li&gt;</t>
  </si>
  <si>
    <t xml:space="preserve">            &lt;li data-id="playthrough_15_19" class="f_npc f_miss"&gt;Anri B Progress: (Lord of Hollows Ending) Do nothing in regards to the pilgrim&lt;/li&gt;</t>
  </si>
  <si>
    <t xml:space="preserve">            &lt;li data-id="playthrough_15_20" class="f_misc"&gt;From the bonfire go down the stairs and turn right to find the &lt;a href="http://darksouls3.wiki.fextralife.com/Roster+of+Knights"&gt;Roster of Knights&lt;/a&gt;. Go out onto the graveyard and look for a &lt;a href="http://darksouls3.wiki.fextralife.com/Fading+Soul"&gt;Fading Soul&lt;/a&gt; near the cliff. To the right near a tree is another &lt;a href="http://darksouls3.wiki.fextralife.com/Fading+Soul"&gt;Fading Soul&lt;/a&gt;&lt;/li&gt;</t>
  </si>
  <si>
    <t xml:space="preserve">            &lt;li data-id="playthrough_15_22" class="f_misc"&gt;In front of the large tombstone at the end of this path is &lt;a href="http://darksouls3.wiki.fextralife.com/Homeward+Bone"&gt;Homeward Bone&amp;nbsp;x3&lt;/a&gt;&lt;/li&gt;</t>
  </si>
  <si>
    <t xml:space="preserve">            &lt;li data-id="playthrough_15_21" class="f_npc f_arm f_bone f_weap f_miss"&gt;An &lt;a href="http://darksouls3.wiki.fextralife.com/Undead+Bone+Shard"&gt;Undead Bone Shard&lt;/a&gt; is located behind the grave. If you helped Sirris, &lt;a href="http://darksouls3.wiki.fextralife.com/Creighton+the+Wanderer"&gt;Creighton the Wanderer&lt;/a&gt; will invade you here if you're embered. Killing him will gain you the &lt;a href="http://darksouls3.wiki.fextralife.com/Dragonslayer's+Axe"&gt;Dragonslayer's Axe&lt;/a&gt; and allow you to grab Creighton's &lt;a href="http://darksouls3.wiki.fextralife.com/Mirrah+Chain+Set"&gt;Mirrah Chain Armor Set&lt;/a&gt; on the bridge where you used Sirris' summon sign&lt;/li&gt;</t>
  </si>
  <si>
    <t xml:space="preserve">            &lt;li data-id="playthrough_15_23" class="f_misc"&gt;From the entrance to the graveyard go down the stairs on the left and left again to get to &lt;a href="http://darksouls3.wiki.fextralife.com/Kukri"&gt;Kukri&amp;nbsp;x8&lt;/a&gt; and &lt;a href="http://darksouls3.wiki.fextralife.com/Rusted+Gold+Coin"&gt;Rusted Gold Coin&lt;/a&gt;&lt;/li&gt;</t>
  </si>
  <si>
    <t xml:space="preserve">            &lt;li data-id="playthrough_15_24" class="f_misc"&gt;Now take the other way to get to a dark room. On the ground level of this room is &lt;a href="http://darksouls3.wiki.fextralife.com/Blue+Bug+Pellet"&gt;Blue Bug Pellet&amp;nbsp;x2&lt;/a&gt;&lt;/li&gt;</t>
  </si>
  <si>
    <t xml:space="preserve">            &lt;li data-id="playthrough_15_25" class="f_gem f_weap"&gt;Up on the rafters is a &lt;a href="http://darksouls3.wiki.fextralife.com/Shriving+Stone"&gt;Shriving Stone&lt;/a&gt; and in the chest on the mid level is &lt;a href="http://darksouls3.wiki.fextralife.com/Yorshka's+Spear"&gt;Yorshka's Spear&lt;/a&gt;&lt;/li&gt;</t>
  </si>
  <si>
    <t xml:space="preserve">            &lt;li data-id="playthrough_15_70" class="f_ring s_ng+"&gt;The &lt;a href="https://darksouls3.wiki.fextralife.com/Covetous+Gold+Serpent+Ring"&gt;Covetous Gold Serpent Ring+1&lt;/a&gt; is on a platform below the broken railing outside&lt;/li&gt;</t>
  </si>
  <si>
    <t xml:space="preserve">            &lt;li data-id="playthrough_15_26" class="f_tit"&gt;Go down to the stairs and right just before the lake. The wall in the first right tunnel is an illusory wall with a Crystal Lizard behind it who drops &lt;a href="http://darksouls3.wiki.fextralife.com/Twinkling+Titanite"&gt;Twinkling Titanite&lt;/a&gt;&lt;/li&gt;</t>
  </si>
  <si>
    <t xml:space="preserve">            &lt;li data-id="playthrough_15_27" class="f_gem"&gt;Past the other tunnel and next to the tree is a &lt;a href="http://darksouls3.wiki.fextralife.com/Blood+Gem"&gt;Blood Gem&lt;/a&gt;&lt;/li&gt;</t>
  </si>
  <si>
    <t xml:space="preserve">            &lt;li data-id="playthrough_15_28" class="f_ring"&gt;Jump into the lake from here for a &lt;a href="http://darksouls3.wiki.fextralife.com/Ring+of+Sacrifice"&gt;Ring of Sacrifice&lt;/a&gt;&lt;/li&gt;</t>
  </si>
  <si>
    <t xml:space="preserve">            &lt;li data-id="playthrough_15_29" class="f_misc f_mirac"&gt;In the lake you'll find a bundle of &lt;a href="http://darksouls3.wiki.fextralife.com/Green+Blossom"&gt;Green Blossom&amp;nbsp;x3&lt;/a&gt;, a &lt;a href="http://darksouls3.wiki.fextralife.com/Large+Soul+of+a+Nameless+Soldier"&gt;Large Soul of a Nameless Soldier&lt;/a&gt;, the &lt;a href="http://darksouls3.wiki.fextralife.com/Great+Heal"&gt;Great Heal&lt;/a&gt; miracle (it's on the right side of the lake that is below the entrance to Irithyll), another &lt;a href="http://darksouls3.wiki.fextralife.com/Green+Blossom"&gt;Green Blossom&amp;nbsp;x3&lt;/a&gt; bundle, and finally an individual &lt;a href="http://darksouls3.wiki.fextralife.com/Green+Blossom"&gt;Green Blossom&lt;/a&gt;&lt;/li&gt;</t>
  </si>
  <si>
    <t xml:space="preserve">            &lt;li data-id="playthrough_15_30" class="f_none"&gt;Activate the Distant Manor bonfire while you're here, then head back upstairs&lt;/li&gt;</t>
  </si>
  <si>
    <t xml:space="preserve">            &lt;li data-id="playthrough_15_31" class="f_misc"&gt;Enter the sewers from the lake and pick up two droppings: &lt;a href="http://darksouls3.wiki.fextralife.com/Dung+Pie"&gt;Dung Pie&amp;nbsp;x3&lt;/a&gt; and &lt;a href="http://darksouls3.wiki.fextralife.com/Dung+Pie"&gt;Dung Pie&amp;nbsp;x3&lt;/a&gt;&lt;/li&gt;</t>
  </si>
  <si>
    <t xml:space="preserve">            &lt;li data-id="playthrough_15_32" class="f_ash"&gt;In the corner opposite some stairs are the &lt;a href="http://darksouls3.wiki.fextralife.com/Excrement-covered+Ashes"&gt;Excrement-covered Ashes&lt;/a&gt;&lt;/li&gt;</t>
  </si>
  <si>
    <t xml:space="preserve">            &lt;li data-id="playthrough_15_33" class="f_gest f_mirac f_misc f_npc f_miss"&gt;Head up these stairs and you'll find &lt;a href="http://darksouls3.wiki.fextralife.com/Siegward+of+Catarina"&gt;Siegward of Catarina&lt;/a&gt; hanging out by the fire. Exhaust his dialogue and you'll receive the &lt;a href="http://darksouls3.wiki.fextralife.com/Emit+Force"&gt;Emit Force&lt;/a&gt; miracle, a &lt;a href="http://darksouls3.wiki.fextralife.com/Siegbrau"&gt;Siegbräu&lt;/a&gt;, and any gestures you missed from his first encounter&lt;/li&gt;</t>
  </si>
  <si>
    <t xml:space="preserve">            &lt;li data-id="playthrough_15_34" class="f_misc f_ring f_tit f_weap"&gt;The first Silver Knight you encounter in the next room drops &lt;a href="http://darksouls3.wiki.fextralife.com/Large+Titanite+Shard"&gt;Large Titanite Shard&lt;/a&gt;&lt;span class="p"&gt; + &lt;/span&gt;&lt;a href="http://darksouls3.wiki.fextralife.com/Divine+Blessing"&gt;Divine Blessing&lt;/a&gt;. Head up the stairs on the left to find two more Silver Knights who both drop &lt;a href="http://darksouls3.wiki.fextralife.com/Large+Titanite+Shard"&gt;Large Titanite Shard&amp;nbsp;x2&lt;/a&gt; as well as three chests containing the &lt;a href="http://darksouls3.wiki.fextralife.com/Leo+Ring"&gt;Leo Ring&lt;/a&gt;, &lt;a href="http://darksouls3.wiki.fextralife.com/Smough's+Great+Hammer"&gt;Smough's Great Hammer&lt;/a&gt;, and a &lt;a href="http://darksouls3.wiki.fextralife.com/Divine+Blessing"&gt;Divine Blessing&lt;/a&gt;&lt;/li&gt;</t>
  </si>
  <si>
    <t xml:space="preserve">            &lt;li data-id="playthrough_15_73" class="f_ring s_ng++"&gt;The &lt;a href="https://darksouls3.wiki.fextralife.com/Wood+Grain+Ring"&gt;Wood Grain Ring+2&lt;/a&gt; is outside in an alcove to the right&lt;/li&gt;</t>
  </si>
  <si>
    <t xml:space="preserve">            &lt;li data-id="playthrough_15_35" class="f_arm f_npc f_weap f_miss"&gt;If you are on bad terms with Yuria (healed the Dark Sigil or attacked her or killed the assassin in the Church of Yorshka) and are embered, dark spirit &lt;a href="http://darksouls3.wiki.fextralife.com/Londor+Pale+Shade"&gt;Londor Pale Shade&lt;/a&gt; will invade your world after the Silver Knights' room. (Note: If you are currently eligible for the invasion by &lt;a href="http://darksouls3.wiki.fextralife.com/Creighton+the+Wanderer"&gt;Creighton the Wanderer&lt;/a&gt;, you will have to eliminate that one first to get Londor Pale Shade to spawn.) If this is your first time killing him, you will receive the &lt;a href="http://darksouls3.wiki.fextralife.com/Manikin+Claws"&gt;Manikin Claws&lt;/a&gt;. If you defeated &lt;a href="http://darksouls3.wiki.fextralife.com/Londor+Pale+Shade"&gt;Londor Pale Shade&lt;/a&gt; in both of his invasions, then you can pick up the &lt;a href="http://darksouls3.wiki.fextralife.com/Pale+Shade+Set"&gt;Pale Shade Set&lt;/a&gt; near Yuria's location in Firelink Shrine&lt;/li&gt;</t>
  </si>
  <si>
    <t xml:space="preserve">            &lt;li data-id="playthrough_15_36" class="f_misc f_tit"&gt;Next to the stairs here is a &lt;a href="http://darksouls3.wiki.fextralife.com/Large+Soul+of+a+Nameless+Soldier"&gt;Large Soul of a Nameless Soldier&lt;/a&gt; and farther up on a railing is a &lt;a href="http://darksouls3.wiki.fextralife.com/Large+Titanite+Shard"&gt;Large Titanite Shard&lt;/a&gt;&lt;/li&gt;</t>
  </si>
  <si>
    <t xml:space="preserve">            &lt;li data-id="playthrough_15_37" class="f_none"&gt;You can take the elevator here and open the gate for a shortcut&lt;/li&gt;</t>
  </si>
  <si>
    <t xml:space="preserve">            &lt;li data-id="playthrough_15_38" class="f_misc f_tit"&gt;In the next room up ahead you can find &lt;a href="http://darksouls3.wiki.fextralife.com/Blue+Bug+Pellet"&gt;Blue Bug Pellet&amp;nbsp;x2&lt;/a&gt; on a corpse and if you go down the ladder at the top you can find a &lt;a href="http://darksouls3.wiki.fextralife.com/Large+Titanite+Shard"&gt;Large Titanite Shard&lt;/a&gt;&lt;/li&gt;</t>
  </si>
  <si>
    <t xml:space="preserve">            &lt;li data-id="playthrough_15_39" class="f_misc"&gt;Go outside to find a &lt;a href="http://darksouls3.wiki.fextralife.com/Soul+of+a+Weary+Warrior"&gt;Soul of a Weary Warrior&lt;/a&gt;&lt;/li&gt;</t>
  </si>
  <si>
    <t xml:space="preserve">            &lt;li data-id="playthrough_15_40" class="f_misc"&gt;Go down the left side of the fog door and get the &lt;a href="http://darksouls3.wiki.fextralife.com/Ember"&gt;Ember&lt;/a&gt; from a corpse and open the shortcut&lt;/li&gt;</t>
  </si>
  <si>
    <t xml:space="preserve">            &lt;li data-id="playthrough_15_41" class="f_gem f_ring"&gt;Go up to the fog door again and drop down to the altar for the &lt;a href="http://darksouls3.wiki.fextralife.com/Ring+of+the+Sun's+First+Born"&gt;Ring of the Sun's First Born&lt;/a&gt; and a &lt;a href="http://darksouls3.wiki.fextralife.com/Lightning+Gem"&gt;Lightning Gem&lt;/a&gt;&lt;/li&gt;</t>
  </si>
  <si>
    <t xml:space="preserve">            &lt;li data-id="playthrough_15_71" class="f_ring s_ng+"&gt;The &lt;a href="https://darksouls3.wiki.fextralife.com/Chloranthy+Ring"&gt;Chloranthy Ring+1&lt;/a&gt; is behind the altar&lt;/li&gt;</t>
  </si>
  <si>
    <t xml:space="preserve">            &lt;li data-id="playthrough_15_42" class="f_ring"&gt;The wall to the left of the altar (with your back to it) is an illusory wall with the &lt;a href="http://darksouls3.wiki.fextralife.com/Magic+Clutch+Ring"&gt;Magic Clutch Ring&lt;/a&gt; behind it&lt;/li&gt;</t>
  </si>
  <si>
    <t xml:space="preserve">            &lt;li data-id="playthrough_15_43" class="f_misc"&gt;Turn around and take the exit opposite of you to get the &lt;a href="http://darksouls3.wiki.fextralife.com/Soul+of+a+Weary+Warrior"&gt;Soul of a Weary Warrior&lt;/a&gt; from where the Fire Witch is as well as another &lt;a href="http://darksouls3.wiki.fextralife.com/Soul+of+a+Weary+Warrior"&gt;Soul of a Weary Warrior&lt;/a&gt; above it&lt;/li&gt;</t>
  </si>
  <si>
    <t xml:space="preserve">            &lt;li data-id="playthrough_15_44" class="f_npc f_miss"&gt;Return to Firelink Shrine and talk to &lt;a href="http://darksouls3.wiki.fextralife.com/Greirat+of+the+Undead+Settlement"&gt;Greirat of the Undead Settlement&lt;/a&gt;. He will ask to pillage Irithyll. Only do this after confirming Siegward is in Irithyll OR if Patches still has Siegward's armor. If you have neither, Greirat will perish and his ashes can be found in the sewer area&lt;/li&gt;</t>
  </si>
  <si>
    <t xml:space="preserve">            &lt;li data-id="playthrough_15_45" class="f_npc f_miss"&gt;If you did not purchase Siegward's armor you can send Patches out to rescue Greirat. Refresh Firelink Shrine after sending Greirat out and Patches will ask you where he went. Tell him and Patches will head out to rescue Greirat&lt;/li&gt;</t>
  </si>
  <si>
    <t xml:space="preserve">            &lt;li data-id="playthrough_15_46" class="f_boss f_gest f_miss"&gt;&lt;a href="http://darksouls3.wiki.fextralife.com/Black+Hand+Gotthard"&gt;Black Hand Gotthard&lt;/a&gt; can be summoned for the Pontiff Sulyvahn fight. If this is the first time you've summoned him, you'll receive the By My Sword gesture&lt;/li&gt;</t>
  </si>
  <si>
    <t xml:space="preserve">            &lt;li data-id="playthrough_15_47" class="f_boss f_gest f_npc f_miss"&gt;If you are following the Yoel/Yuria quest line, you can summon the &lt;a href="http://darksouls3.wiki.fextralife.com/Londor+Pale+Shade"&gt;Londor Pale Shade&lt;/a&gt;. If this is the first time you've summoned them, you'll receive the Duel Bow gesture&lt;/li&gt;</t>
  </si>
  <si>
    <t xml:space="preserve">            &lt;li data-id="playthrough_15_48" class="f_boss f_miss"&gt;&lt;a href="http://darksouls3.wiki.fextralife.com/Anri+of+Astora"&gt;Anri of Astora&lt;/a&gt; can also be summoned instead of the Londor Pale Shade&lt;/li&gt;</t>
  </si>
  <si>
    <t xml:space="preserve">            &lt;li data-id="playthrough_15_49" class="f_boss f_misc"&gt;Defeat &lt;a href="http://darksouls3.wiki.fextralife.com/Pontiff+Sulyvahn"&gt;Pontiff Sulyvahn&lt;/a&gt;; receive &lt;a href="http://darksouls3.wiki.fextralife.com/Soul+of+Pontiff+Sulyvahn"&gt;Soul of Pontiff Sulyvahn&lt;/a&gt;&lt;/li&gt;</t>
  </si>
  <si>
    <t xml:space="preserve">            &lt;li data-id="playthrough_15_50" class="f_npc f_miss"&gt;Yuria/Anri B Progress: Head back to Firelink Shrine after defeating Pontiff and talk to Yuria and she'll discuss that the "marriage ceremony" is almost complete&lt;/li&gt;</t>
  </si>
  <si>
    <t xml:space="preserve">            &lt;li data-id="playthrough_15_51" class="f_npc"&gt;Greirat should have also returned from his pillage&lt;/li&gt;</t>
  </si>
  <si>
    <t xml:space="preserve">            &lt;li data-id="playthrough_15_52" class="f_tit"&gt;Go right after exiting from the Pontiff bonfire to find a &lt;a href="http://darksouls3.wiki.fextralife.com/Large+Titanite+Shard"&gt;Large Titanite Shard&lt;/a&gt;&lt;/li&gt;</t>
  </si>
  <si>
    <t xml:space="preserve">            &lt;li data-id="playthrough_15_53" class="f_tit"&gt;In the same area are two Crystal Lizards who drop &lt;a href="http://darksouls3.wiki.fextralife.com/Twinkling+Titanite"&gt;Twinkling Titanite&lt;/a&gt;&lt;/li&gt;</t>
  </si>
  <si>
    <t xml:space="preserve">            &lt;li data-id="playthrough_15_54" class="f_ring"&gt;Go to the left of the courtyard and enter the dark section. At the back you'll find the &lt;a href="http://darksouls3.wiki.fextralife.com/Dark+Stoneplate+Ring"&gt;Dark Stoneplate Ring&lt;/a&gt;&lt;/li&gt;</t>
  </si>
  <si>
    <t xml:space="preserve">            &lt;li data-id="playthrough_15_55" class="f_weap"&gt;Enter the cathedral from the top of the dark section, unlock an elevator shortcut back down to Sulyvahn's room, and cross the bridge to the other side to find a Mimic who has the &lt;a href="http://darksouls3.wiki.fextralife.com/Golden+Ritual+Spear"&gt;Golden Ritual Spear&lt;/a&gt;&lt;/li&gt;</t>
  </si>
  <si>
    <t xml:space="preserve">            &lt;li data-id="playthrough_15_72" class="f_ring s_ng+"&gt;The &lt;a href="https://darksouls3.wiki.fextralife.com/Ring+of+Favor"&gt;Ring of Favor+1&lt;/a&gt; is at the other end&lt;/li&gt;</t>
  </si>
  <si>
    <t xml:space="preserve">            &lt;li data-id="playthrough_15_56" class="f_gem"&gt;Cross the bridge and go around to the other side to find a Crystal Lizard who drops a &lt;a href="http://darksouls3.wiki.fextralife.com/Simple+Gem"&gt;Simple Gem&lt;/a&gt;&lt;/li&gt;</t>
  </si>
  <si>
    <t xml:space="preserve">            &lt;li data-id="playthrough_15_57" class="f_tit"&gt;Exit the same way you entered and go right to find a &lt;a href="http://darksouls3.wiki.fextralife.com/Large+Titanite+Shard"&gt;Large Titanite Shard&lt;/a&gt; on a corpse&lt;/li&gt;</t>
  </si>
  <si>
    <t xml:space="preserve">            &lt;li data-id="playthrough_15_58" class="f_misc f_tit"&gt;On the courtyard itself you can find a &lt;a href="http://darksouls3.wiki.fextralife.com/Soul+of+a+Weary+Warrior"&gt;Soul of a Weary Warrior&lt;/a&gt;, a &lt;a href="http://darksouls3.wiki.fextralife.com/Large+Titanite+Shard"&gt;Large Titanite Shard&lt;/a&gt;, an &lt;a href="http://darksouls3.wiki.fextralife.com/Ember"&gt;Ember&lt;/a&gt;, and another &lt;a href="http://darksouls3.wiki.fextralife.com/Ember"&gt;Ember&lt;/a&gt;&lt;/li&gt;</t>
  </si>
  <si>
    <t xml:space="preserve">            &lt;li data-id="playthrough_15_59" class="f_weap"&gt;At the end of the courtyard are two NPCs and one of them drops the &lt;a href="http://darksouls3.wiki.fextralife.com/Drang+Twinspears"&gt;Drang Twinspears&lt;/a&gt;&lt;/li&gt;</t>
  </si>
  <si>
    <t xml:space="preserve">            &lt;li data-id="playthrough_15_60" class="f_cov f_gem f_misc f_ring"&gt;Once you enter the building after the giant courtyard, there will be an illusory wall on the left side that reveals a long ladder down. Head down and defeat two of &lt;a href="http://darksouls3.wiki.fextralife.com/Sulyvahn's+Beast"&gt;Sulyvahn's Beasts&lt;/a&gt; (killing them grants you the &lt;a href="http://darksouls3.wiki.fextralife.com/Ring+of+Favor"&gt;Ring of Favor&lt;/a&gt;) and interact with &lt;a href="http://darksouls3.wiki.fextralife.com/Archdeacon+McDonnell"&gt;Archdeacon McDonnell&lt;/a&gt; to gain the &lt;a href="http://darksouls3.wiki.fextralife.com/Aldrich+Faithful"&gt;Aldrich Faithful&lt;/a&gt; covenant. You can also find &lt;a href="http://darksouls3.wiki.fextralife.com/Human+Dregs"&gt;Human Dregs&lt;/a&gt;, a &lt;a href="http://darksouls3.wiki.fextralife.com/Deep+Gem"&gt;Deep Gem&lt;/a&gt;, and the Water Reserve bonfire in this room&lt;/li&gt;</t>
  </si>
  <si>
    <t xml:space="preserve">            &lt;li data-id="playthrough_15_61" class="f_tit"&gt;After going up the stairs in the building where the illusory wall was you can find a &lt;a href="http://darksouls3.wiki.fextralife.com/Titanite+Scale"&gt;Titanite Scale&lt;/a&gt; on a corpse in one of the outside corners&lt;/li&gt;</t>
  </si>
  <si>
    <t xml:space="preserve">            &lt;li data-id="playthrough_15_62" class="f_tit"&gt;On the right side of the right tower where you can walk up to the archers is a &lt;a href="http://darksouls3.wiki.fextralife.com/Large+Titanite+Shard"&gt;Large Titanite Shard&lt;/a&gt;&lt;/li&gt;</t>
  </si>
  <si>
    <t xml:space="preserve">            &lt;li data-id="playthrough_15_63" class="f_ash"&gt;As you make your way up the building with the Silver Knight archers, you can drop down to a roof below and find the &lt;a href="http://darksouls3.wiki.fextralife.com/Easterner's+Ashes"&gt;Easterner's Ashes&lt;/a&gt;&lt;/li&gt;</t>
  </si>
  <si>
    <t xml:space="preserve">            &lt;li data-id="playthrough_15_64" class="f_tit"&gt;Before you enter the hallway that leads to the lift turn around and walk down to the lower tower for a &lt;a href="http://darksouls3.wiki.fextralife.com/Large+Titanite+Shard"&gt;Large Titanite Shard&lt;/a&gt; and open the shortcut in the next tower&lt;/li&gt;</t>
  </si>
  <si>
    <t xml:space="preserve">            &lt;li data-id="playthrough_15_65" class="f_misc f_weap"&gt;As you walk back from the shortcut to the hallway you will see &lt;a href="http://darksouls3.wiki.fextralife.com/Dragonslayer+Greatbow"&gt;Dragonslayer Greatbow&lt;/a&gt;&lt;span class="p"&gt; + &lt;/span&gt;&lt;a href="http://darksouls3.wiki.fextralife.com/Dragonslayer+Greatarrow"&gt;Dragonslayer Greatarrow&amp;nbsp;x5&lt;/a&gt; on a lower platform&lt;/li&gt;</t>
  </si>
  <si>
    <t xml:space="preserve">            &lt;li data-id="playthrough_15_66" class="f_arm f_npc f_ring f_sorc f_miss"&gt;Anri B Progress: Before activating the lift to Anor Londo, there is a path that goes down in the room before the lever. Here you'll find the pilgrim waiting for you. He'll give you the &lt;a href="http://darksouls3.wiki.fextralife.com/Sword+of+Avowal"&gt;Sword of Avowal&lt;/a&gt; and tell you Anri is waiting ahead. Head down, picking up the &lt;a href="http://darksouls3.wiki.fextralife.com/Brass+Set"&gt;Brass Set&lt;/a&gt; along the way, to find Anri's body at the altar. Perform the Rite of Avowal and you'll gain 3 Dark Sigils, granting you the total amount of 8 Dark Sigils you need for the Usurpation of Fire ending. To the right of the altar, you will find the &lt;a href="http://darksouls3.wiki.fextralife.com/Reversal+Ring"&gt;Reversal Ring&lt;/a&gt;. Revisit the pilgrim and you will discover he is now dead with the &lt;a href="http://darksouls3.wiki.fextralife.com/Chameleon"&gt;Chameleon&lt;/a&gt; sorcery on his body&lt;/li&gt;</t>
  </si>
  <si>
    <t xml:space="preserve">            &lt;li data-id="playthrough_15_69" class="f_npc f_weap f_miss"&gt;Anri B Progress: You can reload the area and pick up &lt;a href="http://darksouls3.wiki.fextralife.com/Anri's+Straight+Sword"&gt;Anri's Straight Sword&lt;/a&gt; from where Anri was lying&lt;/li&gt;</t>
  </si>
  <si>
    <t xml:space="preserve">            &lt;li data-id="playthrough_15_67" class="f_arm f_ring"&gt;Anri A Progress: You will find an illusory wall where the path down to the altar would be. You can find the &lt;a href="http://darksouls3.wiki.fextralife.com/Brass+Set"&gt;Brass Set&lt;/a&gt; and &lt;a href="http://darksouls3.wiki.fextralife.com/Reversal+Ring"&gt;Reversal Ring&lt;/a&gt; in the same places&lt;/li&gt;</t>
  </si>
  <si>
    <t xml:space="preserve">            &lt;li data-id="playthrough_15_68" class="f_misc"&gt;Before the lift is an &lt;a href="http://darksouls3.wiki.fextralife.com/Ember"&gt;Ember&lt;/a&gt;&lt;/li&gt;</t>
  </si>
  <si>
    <t>Anor Londo</t>
  </si>
  <si>
    <t xml:space="preserve">            &lt;li data-id="playthrough_8_1" class="f_cov"&gt;Use the lift to reach the Anor Londo bonfire. Run back down the stairs and you'll be able to see a tower in the distance. Walk across the sky on an invisible floor (don't worry, you can't fall off at the sides) and continue walking straight until lined up with the tower, then walk towards it. You'll find &lt;a href="http://darksouls3.wiki.fextralife.com/Company+Captain+Yorshka"&gt;Company Captain Yorshka&lt;/a&gt; who will allow you into the &lt;a href="http://darksouls3.wiki.fextralife.com/Blades+of+the+Darkmoon"&gt;Blade of the Darkmoon&lt;/a&gt; covenant if you perform the Darkmoon Loyalty gesture&lt;/li&gt;</t>
  </si>
  <si>
    <t xml:space="preserve">            &lt;li data-id="playthrough_8_2" class="f_arm f_weap"&gt;If you drop down the tower you can find &lt;a href="http://darksouls3.wiki.fextralife.com/Painting+Guardian's+Curved+Sword"&gt;Painting Guardian's Curved Sword&lt;/a&gt; as well as the &lt;a href="http://darksouls3.wiki.fextralife.com/Painting+Guardian+Set"&gt;Painting Guardian Set&lt;/a&gt;. Warp back to the Anor Londo bonfire&lt;/li&gt;</t>
  </si>
  <si>
    <t xml:space="preserve">            &lt;li data-id="playthrough_8_18" class="f_ring s_ng++"&gt;&lt;a href="https://darksouls3.wiki.fextralife.com/Havel's+Ring"&gt;Havel's Ring+2&lt;/a&gt; can also be found in the tower&lt;/li&gt;</t>
  </si>
  <si>
    <t xml:space="preserve">            &lt;li data-id="playthrough_8_3" class="f_npc f_weap f_miss"&gt;Anri B Progress: If you didn't get it before, you can return to where Anri's body was to find &lt;a href="http://darksouls3.wiki.fextralife.com/Anri's+Straight+Sword"&gt;Anri's Straight Sword&lt;/a&gt;&lt;/li&gt;</t>
  </si>
  <si>
    <t xml:space="preserve">            &lt;li data-id="playthrough_8_4" class="f_misc"&gt;On the left after going up the stairs to Anor Londo is a &lt;a href="http://darksouls3.wiki.fextralife.com/Large+Soul+of+a+Weary+Warrior"&gt;Large Soul of a Weary Warrior&lt;/a&gt;&lt;/li&gt;</t>
  </si>
  <si>
    <t xml:space="preserve">            &lt;li data-id="playthrough_8_5" class="f_misc"&gt;On the right platform with the red-eyed knight is a &lt;a href="http://darksouls3.wiki.fextralife.com/Soul+of+a+Crestfallen+Knight"&gt;Soul of a Crestfallen Knight&lt;/a&gt;&lt;/li&gt;</t>
  </si>
  <si>
    <t xml:space="preserve">            &lt;li data-id="playthrough_8_6" class="f_coal"&gt;Head left and you'll find the Giant Blacksmith's corpse with the &lt;a href="http://darksouls3.wiki.fextralife.com/Giant's+Coal"&gt;Giant's Coal&lt;/a&gt; by his body, granting you Lightning, Simple, and Chaos infusions&lt;/li&gt;</t>
  </si>
  <si>
    <t xml:space="preserve">            &lt;li data-id="playthrough_8_7" class="f_misc"&gt;After entering the main hall turn left and next to the Deacons is a &lt;a href="http://darksouls3.wiki.fextralife.com/Proof+of+a+Concord+Kept"&gt;Proof of a Concord Kept&lt;/a&gt;&lt;/li&gt;</t>
  </si>
  <si>
    <t xml:space="preserve">            &lt;li data-id="playthrough_8_8" class="f_misc"&gt;On the other side you can find &lt;a href="http://darksouls3.wiki.fextralife.com/Moonlight+Arrow"&gt;Moonlight Arrow&amp;nbsp;x6&lt;/a&gt;&lt;/li&gt;</t>
  </si>
  <si>
    <t xml:space="preserve">            &lt;li data-id="playthrough_8_9" class="f_ring"&gt;In the main room of the castle, you will be ambushed by a &lt;a href="http://darksouls3.wiki.fextralife.com/Deep+Accursed"&gt;Deep Accursed&lt;/a&gt; enemy. Defeating him will provide you with &lt;a href="http://darksouls3.wiki.fextralife.com/Aldrich's+Ruby"&gt;Aldrich's Ruby&lt;/a&gt;&lt;/li&gt;</t>
  </si>
  <si>
    <t xml:space="preserve">            &lt;li data-id="playthrough_8_10" class="f_estus"&gt;Looking at the fog door you will find a chest on the left side, surrounded by &lt;a href="http://darksouls3.wiki.fextralife.com/Rotten+Flesh+of+Aldrich"&gt;Rotten Flesh of Aldrich&lt;/a&gt; enemies, with an &lt;a href="http://darksouls3.wiki.fextralife.com/Estus+Shard"&gt;Estus Shard&lt;/a&gt; inside&lt;/li&gt;</t>
  </si>
  <si>
    <t xml:space="preserve">            &lt;li data-id="playthrough_8_11" class="f_npc f_miss"&gt;Anri A Progress: If you killed Horace in Smouldering Lake, Anri's summoning sign will appear outside in front of the large, golden doors in Anor Londo. Using this sign will cause you to be summoned as a phantom to help kill Aldrich&lt;/li&gt;</t>
  </si>
  <si>
    <t xml:space="preserve">            &lt;li data-id="playthrough_8_12" class="f_boss f_misc"&gt;Defeat &lt;a href="http://darksouls3.wiki.fextralife.com/Aldrich,+Devourer+of+Gods"&gt;Aldrich, Devourer of Gods&lt;/a&gt;; receive &lt;a href="http://darksouls3.wiki.fextralife.com/Cinders+of+a+Lord"&gt;Cinders of a Lord&lt;/a&gt;&lt;span class="p"&gt; + &lt;/span&gt;&lt;a href="http://darksouls3.wiki.fextralife.com/Soul+of+Aldrich"&gt;Soul of Aldrich&lt;/a&gt;&lt;/li&gt;</t>
  </si>
  <si>
    <t xml:space="preserve">            &lt;li data-id="playthrough_8_13" class="f_ring"&gt;After defeating Aldrich, take the elevator up and you will discover the &lt;a href="http://darksouls3.wiki.fextralife.com/Sun+Princess+Ring"&gt;Sun Princess Ring&lt;/a&gt; in Gwynevere's Chamber&lt;/li&gt;</t>
  </si>
  <si>
    <t xml:space="preserve">            &lt;li data-id="playthrough_8_14" class="f_npc f_weap f_miss"&gt;Anri A Progress: Return to Firelink Shrine and talk to Ludleth who hands you &lt;a href="http://darksouls3.wiki.fextralife.com/Anri's+Straight+Sword"&gt;Anri's Straight Sword&lt;/a&gt;, which was left with him as a thanks to you&lt;/li&gt;</t>
  </si>
  <si>
    <t xml:space="preserve">            &lt;li data-id="playthrough_8_15" class="f_npc f_miss"&gt;Anri A Progress: Anri has also succumbed to the Dark Sigils and become hostile. If you told Anri of Horace's location in Smouldering Lake, go there. If not, go up the first set of stairs from the Cathedral of the Deep bonfire and take a right then follow the path up the hill. Killing Anri allows you to purchase the Elite Knight Armor Set from the Shrine Handmaid&lt;/li&gt;</t>
  </si>
  <si>
    <t xml:space="preserve">            &lt;li data-id="playthrough_8_16" class="f_arm f_cov f_npc f_weap f_miss"&gt;If you are following Sirris' quest and have defeated Aldrich, travel to Undead Settlement via either the Cliff Underside or Dilapidated Bridge bonfire and make your way back to the room before the Curse-rotted Greatwood fight. You will find Sirris' summon sign right before the giant hole that leads to the Pit of Hollows. You'll be summoned to fight &lt;a href="http://darksouls3.wiki.fextralife.com/Holy+Knight+Hodrick"&gt;Holy Knight Hodrick&lt;/a&gt;, who turns out to be Sirris' grandfather. After defeating Holy Knight Hodrick, you will gain the &lt;a href="http://darksouls3.wiki.fextralife.com/Mound-Maker"&gt;Mound-makers&lt;/a&gt; covenant (if not obtained before). The &lt;a href="http://darksouls3.wiki.fextralife.com/Sunset+Armor+Set"&gt;Sunset Armor Set&lt;/a&gt; will be available in the Pit of Hollows bonfire area and you will find the &lt;a href="http://darksouls3.wiki.fextralife.com/Sunset+Shield"&gt;Sunset Shield&lt;/a&gt; on a grave at the cliff outside of Firelink Shrine (from the Iudex Gundyr bonfire go up the first set of stairs, then right)&lt;/li&gt;</t>
  </si>
  <si>
    <t xml:space="preserve">            &lt;li data-id="playthrough_8_17" class="f_npc f_miss"&gt;After defeating &lt;a href="http://darksouls3.wiki.fextralife.com/Holy+Knight+Hodrick"&gt;Holy Knight Hodrick&lt;/a&gt;, Sirris will return to Firelink Shrine and she will ask to be your knight. Agree and she'll be able to be summoned for the final three main boss fights of the game. Refuse and you'll find her hollow in the Pit of Hollows&lt;/li&gt;</t>
  </si>
  <si>
    <t>Irithyll_Dungeon</t>
  </si>
  <si>
    <t xml:space="preserve">     </t>
  </si>
  <si>
    <t xml:space="preserve"> &lt;li data-id="playthrough_16_1" class="f_misc f_tit"&gt;Warp to the Distant Manor bonfire, follow the path down, and drop down immediately for a &lt;a href="http://darksouls3.wiki.fextralife.com/Rusted+Gold+Coin"&gt;Rusted Gold Coin&lt;/a&gt;. Drop farther down to find a &lt;a href="http://darksouls3.wiki.fextralife.com/Large+Titanite+Shard"&gt;Large Titanite Shard&lt;/a&gt; behind a pillar&lt;/li&gt;</t>
  </si>
  <si>
    <t xml:space="preserve">            &lt;li data-id="playthrough_16_2" class="f_weap f_npc f_miss"&gt;When you are outside on a cliffside path, &lt;a href="http://darksouls3.wiki.fextralife.com/Alva,+Seeker+of+the+Spurned"&gt;Alva, Seeker of the Spurned&lt;/a&gt;, will invade if you are embered. He drops the &lt;a href="http://darksouls3.wiki.fextralife.com/Murakumo"&gt;Murakumo&lt;/a&gt; when killed&lt;/li&gt;</t>
  </si>
  <si>
    <t xml:space="preserve">            &lt;li data-id="playthrough_16_3" class="f_misc"&gt;The first cell on the left has a &lt;a href="http://darksouls3.wiki.fextralife.com/Rusted+Coin"&gt;Rusted Coin&lt;/a&gt; in it&lt;/li&gt;</t>
  </si>
  <si>
    <t xml:space="preserve">            &lt;li data-id="playthrough_16_4" class="f_tit"&gt;The second cell on the same side has a &lt;a href="http://darksouls3.wiki.fextralife.com/Large+Titanite+Shard"&gt;Large Titanite Shard&lt;/a&gt;&lt;/li&gt;</t>
  </si>
  <si>
    <t xml:space="preserve">            &lt;li data-id="playthrough_16_5" class="f_misc"&gt;On the outer path is a &lt;a href="http://darksouls3.wiki.fextralife.com/Fading+Soul"&gt;Fading Soul&lt;/a&gt;&lt;/li&gt;</t>
  </si>
  <si>
    <t xml:space="preserve">            &lt;li data-id="playthrough_16_6" class="f_tit"&gt;At the end of the path is a &lt;a href="http://darksouls3.wiki.fextralife.com/Large+Titanite+Shard"&gt;Large Titanite Shard&lt;/a&gt;&lt;/li&gt;</t>
  </si>
  <si>
    <t xml:space="preserve">            &lt;li data-id="playthrough_16_7" class="f_misc"&gt;Drop down to the lower level for a &lt;a href="http://darksouls3.wiki.fextralife.com/Large+Soul+of+a+Nameless+Soldier"&gt;Large Soul of a Nameless Soldier&lt;/a&gt;&lt;/li&gt;</t>
  </si>
  <si>
    <t xml:space="preserve">            &lt;li data-id="playthrough_16_8" class="f_arm"&gt;Continue down this path and in a cell you'll find the &lt;a href="http://darksouls3.wiki.fextralife.com/Old+Sorcerer+Set"&gt;Old Sorcerer Set&lt;/a&gt;&lt;/li&gt;</t>
  </si>
  <si>
    <t xml:space="preserve">            &lt;li data-id="playthrough_16_9" class="f_sorc"&gt;The last cell will contain an enemy who drops &lt;a href="http://darksouls3.wiki.fextralife.com/Great+Magic+Shield"&gt;Great Magic Shield&lt;/a&gt;&lt;/li&gt;</t>
  </si>
  <si>
    <t xml:space="preserve">            &lt;li data-id="playthrough_16_10" class="f_tit"&gt;Go back to the upper level, cross the bridge in the middle, and the last cell on the right contains a &lt;a href="http://darksouls3.wiki.fextralife.com/Large+Titanite+Shard"&gt;Large Titanite Shard&lt;/a&gt;&lt;/li&gt;</t>
  </si>
  <si>
    <t xml:space="preserve">            &lt;li data-id="playthrough_16_11" class="f_misc"&gt;Turn around and enter the next cell to find &lt;a href="http://darksouls3.wiki.fextralife.com/Pale+Pine+Resin"&gt;Pale Pine Resin&amp;nbsp;x2&lt;/a&gt; near the destroyed wall&lt;/li&gt;</t>
  </si>
  <si>
    <t xml:space="preserve">            &lt;li data-id="playthrough_16_12" class="f_misc"&gt;Go through the rooms and enter the last cell on the other side to find &lt;a href="http://darksouls3.wiki.fextralife.com/Jailbreaker's+Key"&gt;Jailbreaker's Key&lt;/a&gt;, then reverse direction and open the shortcut door&lt;/li&gt;</t>
  </si>
  <si>
    <t xml:space="preserve">            &lt;li data-id="playthrough_16_15" class="f_ring"&gt;Cross the bridge back to the other side, head left, and open the window grate at the end of the hallway using your newly acquired key. Drop down the ledge here to find the &lt;a href="http://darksouls3.wiki.fextralife.com/Bellowing+Dragoncrest+Ring"&gt;Bellowing Dragoncrest Ring&lt;/a&gt; on the left&lt;/li&gt;</t>
  </si>
  <si>
    <t xml:space="preserve">            &lt;li data-id="playthrough_16_16" class="f_misc"&gt;After jumping down to the bridge head left for &lt;a href="http://darksouls3.wiki.fextralife.com/Homeward+Bone"&gt;Homeward Bone&amp;nbsp;x2&lt;/a&gt;&lt;/li&gt;</t>
  </si>
  <si>
    <t xml:space="preserve">            &lt;li data-id="playthrough_16_14" class="f_tit"&gt;Re-enter the dungeon via the door here and kill the Crystal Lizard who drops a &lt;a href="http://darksouls3.wiki.fextralife.com/Titanite+Scale"&gt;Titanite Scale&lt;/a&gt;&lt;/li&gt;</t>
  </si>
  <si>
    <t xml:space="preserve">            &lt;li data-id="playthrough_16_13" class="f_gem"&gt;The next room on this hallway holds a &lt;a href="http://darksouls3.wiki.fextralife.com/Simple+Gem"&gt;Simple Gem&lt;/a&gt; in a small side room on the right&lt;/li&gt;</t>
  </si>
  <si>
    <t xml:space="preserve">            &lt;li data-id="playthrough_16_17" class="f_estus"&gt;Retrace your steps all the way outside, then head downstairs and kill the Mimic in the next room for an &lt;a href="http://darksouls3.wiki.fextralife.com/Estus+Shard"&gt;Estus Shard&lt;/a&gt;&lt;/li&gt;</t>
  </si>
  <si>
    <t xml:space="preserve">            &lt;li data-id="playthrough_16_18" class="f_misc"&gt;Go down the hallway in the next room to find a &lt;a href="http://darksouls3.wiki.fextralife.com/Soul+of+a+Weary+Warrior"&gt;Soul of a Weary Warrior&lt;/a&gt;&lt;/li&gt;</t>
  </si>
  <si>
    <t xml:space="preserve">            &lt;li data-id="playthrough_16_19" class="f_misc f_tit"&gt;If you want you can go back to the entrance, jump down the first hole, and quickly take out the Crystal Lizard for a &lt;a href="http://darksouls3.wiki.fextralife.com/Titanite+Chunk"&gt;Titanite Chunk&lt;/a&gt; (the giant only becomes hostile if you attack it, so you can safely take out the lizard). Otherwise wait until you've defeated the giant. If you are patient you can kill the giant right here. In front of the giant is a &lt;a href="http://darksouls3.wiki.fextralife.com/Soul+of+a+Crestfallen+Knight"&gt;Soul of a Crestfallen Knight&lt;/a&gt;&lt;/li&gt;</t>
  </si>
  <si>
    <t xml:space="preserve">            &lt;li data-id="playthrough_16_20" class="f_none"&gt;If you don't want to deal with the giant right now go back to where you found the Soul of a Weary Warrior and drop down the hole&lt;/li&gt;</t>
  </si>
  <si>
    <t xml:space="preserve">            &lt;li data-id="playthrough_16_21" class="f_weap"&gt;Before the gate is a &lt;a href="http://darksouls3.wiki.fextralife.com/Pickaxe"&gt;Pickaxe&lt;/a&gt;&lt;/li&gt;</t>
  </si>
  <si>
    <t xml:space="preserve">            &lt;li data-id="playthrough_16_22" class="f_misc"&gt;Go up the tunnel for a &lt;a href="http://darksouls3.wiki.fextralife.com/Soul+of+a+Weary+Warrior"&gt;Soul of a Weary Warrior&lt;/a&gt;&lt;/li&gt;</t>
  </si>
  <si>
    <t xml:space="preserve">            &lt;li data-id="playthrough_16_23" class="f_npc f_ring f_miss"&gt;You'll find two chests at the end of a hallway. The chest on the left is a Mimic with the &lt;a href="http://darksouls3.wiki.fextralife.com/Dark+Clutch+Ring"&gt;Dark Clutch Ring&lt;/a&gt;. After you have taken the &lt;a href="http://darksouls3.wiki.fextralife.com/Old+Cell+Key"&gt;Old Cell Key&lt;/a&gt; from the right chest, you will be ambushed by several &lt;a href="http://darksouls3.wiki.fextralife.com/Basilisk"&gt;Basilisks&lt;/a&gt;. The Old Cell Key will be used to free Siegward later&lt;/li&gt;</t>
  </si>
  <si>
    <t xml:space="preserve">            &lt;li data-id="playthrough_16_24" class="f_misc"&gt;Turn around, enter the tunnel on the left, and in the next room find &lt;a href="http://darksouls3.wiki.fextralife.com/Dung+Pie"&gt;Dung Pie&amp;nbsp;x4&lt;/a&gt;&lt;/li&gt;</t>
  </si>
  <si>
    <t xml:space="preserve">            &lt;li data-id="playthrough_16_25" class="f_tit"&gt;After entering the big room with the jailers go left for a &lt;a href="http://darksouls3.wiki.fextralife.com/Large+Titanite+Shard"&gt;Large Titanite Shard&lt;/a&gt;&lt;/li&gt;</t>
  </si>
  <si>
    <t xml:space="preserve">            &lt;li data-id="playthrough_16_26" class="f_misc"&gt;Continue through the tunnel and near the lift is a dragon statue that has the &lt;a href="http://darksouls3.wiki.fextralife.com/Dragon+Torso+Stone"&gt;Dragon Torso Stone&lt;/a&gt;. This area will be used later to access the Archdragon Peak once you have the Path of the Dragon gesture&lt;/li&gt;</t>
  </si>
  <si>
    <t xml:space="preserve">            &lt;li data-id="playthrough_16_28" class="f_misc"&gt;Go up the lift and find a &lt;a href="http://darksouls3.wiki.fextralife.com/Large+Soul+of+a+Nameless+Soldier"&gt;Large Soul of a Nameless Soldier&lt;/a&gt; next to the shortcut to the main dungeon&lt;/li&gt;</t>
  </si>
  <si>
    <t xml:space="preserve">            &lt;li data-id="playthrough_16_27" class="f_mirac"&gt;If you jump off the elevator midway, you'll find the &lt;a href="http://darksouls3.wiki.fextralife.com/Lightning+Blade"&gt;Lightning Blade&lt;/a&gt; miracle&lt;/li&gt;</t>
  </si>
  <si>
    <t xml:space="preserve">            &lt;li data-id="playthrough_16_29" class="f_coal"&gt;Return to the room with several Jailers. To the left, you'll discover a cell containing five &lt;a href="http://darksouls3.wiki.fextralife.com/Wretch"&gt;Wretches&lt;/a&gt; and the &lt;a href="http://darksouls3.wiki.fextralife.com/Profaned+Coal"&gt;Profaned Coal&lt;/a&gt;, which grants Dark, Blood, and Hollow infusions&lt;/li&gt;</t>
  </si>
  <si>
    <t xml:space="preserve">            &lt;li data-id="playthrough_16_30" class="f_misc"&gt;In the middle of the room is an &lt;a href="http://darksouls3.wiki.fextralife.com/Ember"&gt;Ember&lt;/a&gt;. On the right side is another &lt;a href="http://darksouls3.wiki.fextralife.com/Ember"&gt;Ember&lt;/a&gt;&lt;/li&gt;</t>
  </si>
  <si>
    <t xml:space="preserve">            &lt;li data-id="playthrough_16_31" class="f_tit"&gt;In the short tunnel on the left is a Mimic with &lt;a href="http://darksouls3.wiki.fextralife.com/Titanite+Scale"&gt;Titanite Scale&amp;nbsp;x2&lt;/a&gt;&lt;/li&gt;</t>
  </si>
  <si>
    <t xml:space="preserve">            &lt;li data-id="playthrough_16_32" class="f_ash f_ring"&gt;In the cell on the far left side, you'll find the &lt;a href="http://darksouls3.wiki.fextralife.com/Xanthous+Ashes"&gt;Xanthous Ashes&lt;/a&gt; and the &lt;a href="http://darksouls3.wiki.fextralife.com/Dusk+Crown+Ring"&gt;Dusk Crown Ring&lt;/a&gt;&lt;/li&gt;</t>
  </si>
  <si>
    <t xml:space="preserve">            &lt;li data-id="playthrough_16_33" class="f_none"&gt;The middle cell on the right holds &lt;a href="http://darksouls3.wiki.fextralife.com/Karla"&gt;Karla&lt;/a&gt;, but is locked. You'll find the &lt;a href="http://darksouls3.wiki.fextralife.com/Jailer's+Key+Ring"&gt;Jailer's Key Ring&lt;/a&gt; in the next zone&lt;/li&gt;</t>
  </si>
  <si>
    <t xml:space="preserve">            &lt;li data-id="playthrough_16_34" class="f_arm f_miss"&gt;In front of Karla's cell, you'll find the &lt;a href="http://darksouls3.wiki.fextralife.com/Alva+Set"&gt;Alva Set&lt;/a&gt; (this set only appears if you have killed Alva at the start of the dungeon)&lt;/li&gt;</t>
  </si>
  <si>
    <t xml:space="preserve">            &lt;li data-id="playthrough_16_35" class="f_misc"&gt;Head outside and before crossing the bridge go left for a &lt;a href="http://darksouls3.wiki.fextralife.com/Large+Soul+of+a+Weary+Warrior"&gt;Large Soul of a Weary Warrior&lt;/a&gt;&lt;/li&gt;</t>
  </si>
  <si>
    <t>Profaned_Capital</t>
  </si>
  <si>
    <t xml:space="preserve">  </t>
  </si>
  <si>
    <t xml:space="preserve">  &lt;li data-id="playthrough_9_1" class="f_bone f_gest"&gt;At the first bonfire you will find poor Laddersmith Gilligan's dead corpse. You'll receive the Stretch Out gesture and an &lt;a href="http://darksouls3.wiki.fextralife.com/Undead+Bone+Shard"&gt;Undead Bone Shard&lt;/a&gt; from examining it&lt;/li&gt;</t>
  </si>
  <si>
    <t xml:space="preserve">            &lt;li data-id="playthrough_9_2" class="f_misc"&gt;Climb back down, go outside using the hole in the wall, and take the ladder to the left to find &lt;a href="http://darksouls3.wiki.fextralife.com/Rusted+Coin"&gt;Rusted Coin&amp;nbsp;x2&lt;/a&gt;&lt;/li&gt;</t>
  </si>
  <si>
    <t xml:space="preserve">            &lt;li data-id="playthrough_9_32" class="f_ring s_ng++"&gt;The &lt;a href="https://darksouls3.wiki.fextralife.com/Magic+Stoneplate+Ring"&gt;Magic Stoneplate Ring+2&lt;/a&gt; is at the end of the broken stairs leading down&lt;/li&gt;</t>
  </si>
  <si>
    <t xml:space="preserve">            &lt;li data-id="playthrough_9_3" class="f_misc f_tit"&gt;Use the plank ramp next to the Gargoyle that ambushes you to enter a room with two Crystal Lizards who drop &lt;a href="http://darksouls3.wiki.fextralife.com/Twinkling+Titanite"&gt;Twinkling Titanite&lt;/a&gt;. In the back left you can find a &lt;a href="http://darksouls3.wiki.fextralife.com/Rusted+Gold+Coin"&gt;Rusted Gold Coin&lt;/a&gt;&lt;/li&gt;</t>
  </si>
  <si>
    <t xml:space="preserve">            &lt;li data-id="playthrough_9_4" class="f_misc"&gt;Go outside onto the planks and on the right side you can find &lt;a href="http://darksouls3.wiki.fextralife.com/Blooming+Purple+Moss+Clump"&gt;Blooming Purple Moss Clump&amp;nbsp;x3&lt;/a&gt;&lt;/li&gt;</t>
  </si>
  <si>
    <t xml:space="preserve">            &lt;li data-id="playthrough_9_5" class="f_gem f_misc f_ring"&gt;In the toxic swamp below you can find the &lt;a href="http://darksouls3.wiki.fextralife.com/Cursebite+Ring"&gt;Cursebite Ring&lt;/a&gt; and a &lt;a href="http://darksouls3.wiki.fextralife.com/Poison+Gem"&gt;Poison Gem&lt;/a&gt; (in the cave behind where you drop down), a &lt;a href="http://darksouls3.wiki.fextralife.com/Purging+Stone"&gt;Purging Stone&lt;/a&gt; (in the open), and a &lt;a href="http://darksouls3.wiki.fextralife.com/Shriving+Stone"&gt;Shriving Stone&lt;/a&gt; (behind the building)&lt;/li&gt;</t>
  </si>
  <si>
    <t xml:space="preserve">            &lt;li data-id="playthrough_9_6" class="f_misc f_weap"&gt;Enter the building on the ground floor to find &lt;a href="http://darksouls3.wiki.fextralife.com/Hand+Ogre"&gt;Hand Ogres&lt;/a&gt; (I recommend using a weapon with bleed effect and/or &lt;a href="http://darksouls3.wiki.fextralife.com/Carthus+Rouge"&gt;Carthus Rouge&lt;/a&gt;). If you kill one, you will receive the &lt;a href="http://darksouls3.wiki.fextralife.com/Eleonora"&gt;Eleonora&lt;/a&gt; axe. In the same room is &lt;a href="http://darksouls3.wiki.fextralife.com/Purging+Stone"&gt;Purging Stone&amp;nbsp;x3&lt;/a&gt;&lt;/li&gt;</t>
  </si>
  <si>
    <t xml:space="preserve">            &lt;li data-id="playthrough_9_7" class="f_tome"&gt;Climb the ladder, take the stairs to the top of the building in this area, and kill the court sorcerer to receive &lt;a href="http://darksouls3.wiki.fextralife.com/Logan's+Scroll"&gt;Logan's Scroll&lt;/a&gt;&lt;/li&gt;</t>
  </si>
  <si>
    <t xml:space="preserve">            &lt;li data-id="playthrough_9_30" class="f_ring s_ng+"&gt;The &lt;a href="https://darksouls3.wiki.fextralife.com/Flame+Stoneplate+Ring"&gt;Flame Stoneplate Ring+1&lt;/a&gt; is down below, on top of the ground floor entrance&lt;/li&gt;</t>
  </si>
  <si>
    <t xml:space="preserve">            &lt;li data-id="playthrough_9_8" class="f_misc"&gt;There is &lt;a href="http://darksouls3.wiki.fextralife.com/Poison+Arrow"&gt;Poison Arrow&amp;nbsp;x18&lt;/a&gt; on the right side of the roof&lt;/li&gt;</t>
  </si>
  <si>
    <t xml:space="preserve">            &lt;li data-id="playthrough_9_9" class="f_mirac"&gt;Fall down from the top of the roof into the building for the &lt;a href="http://darksouls3.wiki.fextralife.com/Wrath+of+the+Gods"&gt;Wrath of the Gods&lt;/a&gt; miracle&lt;/li&gt;</t>
  </si>
  <si>
    <t xml:space="preserve">            &lt;li data-id="playthrough_9_10" class="f_arm f_weap"&gt;In this room, you will find the &lt;a href="http://darksouls3.wiki.fextralife.com/Court+Sorcerer+Set"&gt;Court Sorcerer Set&lt;/a&gt; and a Mimic chest containing the &lt;a href="http://darksouls3.wiki.fextralife.com/Court+Sorcerer's+Staff"&gt;Court Sorcerer's Staff&lt;/a&gt;&lt;/li&gt;</t>
  </si>
  <si>
    <t xml:space="preserve">            &lt;li data-id="playthrough_9_11" class="f_misc"&gt;Go down the stairs here to find some &lt;a href="http://darksouls3.wiki.fextralife.com/Rubbish"&gt;Rubbish&lt;/a&gt;&lt;/li&gt;</t>
  </si>
  <si>
    <t xml:space="preserve">            &lt;li data-id="playthrough_9_12" class="f_npc f_ring f_tit f_miss"&gt;On the roof where you fought the court sorcerer, look torwards the stairs against the wall. You should see an open window which you can jump into. This leads to the cell that Siegward is stuck in. Open it and exhaust his dialogue, he'll give you a &lt;a href="http://darksouls3.wiki.fextralife.com/Titanite+Slab"&gt;Titanite Slab&lt;/a&gt; for saving him. The &lt;a href="http://darksouls3.wiki.fextralife.com/Covetous+Gold+Serpent+Ring"&gt;Covetous Gold Serpent Ring&lt;/a&gt; is in the same room&lt;/li&gt;</t>
  </si>
  <si>
    <t xml:space="preserve">            &lt;li data-id="playthrough_9_13" class="f_misc"&gt;Return to the roof and follow the stairway up. At the top of the stairs, attack into the alcove directly in front of you to unveil two invisible Jailers. At the end of the hall is the &lt;a href="http://darksouls3.wiki.fextralife.com/Jailer's+Key+Ring"&gt;Jailer's Key Ring&lt;/a&gt;, which is used to free Karla&lt;/li&gt;</t>
  </si>
  <si>
    <t xml:space="preserve">            &lt;li data-id="playthrough_9_14" class="f_none"&gt;Exit through the hole in the wall to end up in the giant's cell. If you haven't killed him yet, do so now&lt;/li&gt;</t>
  </si>
  <si>
    <t xml:space="preserve">            &lt;li data-id="playthrough_9_15" class="f_pyro f_tit"&gt;In this room you can also pick up the &lt;a href="http://darksouls3.wiki.fextralife.com/Profaned+Flame"&gt;Profaned Flame&lt;/a&gt; pyromancy, a &lt;a href="http://darksouls3.wiki.fextralife.com/Large+Titanite+Shard"&gt;Large Titanite Shard&lt;/a&gt;, and another &lt;a href="http://darksouls3.wiki.fextralife.com/Large+Titanite+Shard"&gt;Large Titanite Shard&lt;/a&gt;&lt;/li&gt;</t>
  </si>
  <si>
    <t xml:space="preserve">            &lt;li data-id="playthrough_9_16" class="f_none"&gt;Exit the room through the tunnel on the left, go up the elevator, and open the shortcut to the Irithyll Dungeon bonfire&lt;/li&gt;</t>
  </si>
  <si>
    <t xml:space="preserve">            &lt;li data-id="playthrough_9_31" class="f_ring s_ng+"&gt;The &lt;a href="https://darksouls3.wiki.fextralife.com/Covetous+Silver+Serpent+Ring"&gt;Covetous Silver Serpent Ring+1&lt;/a&gt; is on a platform in the elevator shaft&lt;/li&gt;</t>
  </si>
  <si>
    <t xml:space="preserve">            &lt;li data-id="playthrough_9_17" class="f_misc"&gt;Go back to the giant's cell and exit the opposite way for a Mimic chest with &lt;a href="http://darksouls3.wiki.fextralife.com/Dragonslayer+Lightning+Arrow"&gt;Dragonslayer Lightning Arrow&amp;nbsp;x10&lt;/a&gt;&lt;/li&gt;</t>
  </si>
  <si>
    <t xml:space="preserve">            &lt;li data-id="playthrough_9_18" class="f_misc"&gt;Go up the ladder and jump from rafter to rafter for &lt;a href="http://darksouls3.wiki.fextralife.com/Lightning+Bolt"&gt;Lightning Bolt&amp;nbsp;x9&lt;/a&gt;&lt;/li&gt;</t>
  </si>
  <si>
    <t xml:space="preserve">            &lt;li data-id="playthrough_9_19" class="f_misc f_tit"&gt;With the giant dead, take out the Crystal Lizard for a &lt;a href="http://darksouls3.wiki.fextralife.com/Titanite+Chunk"&gt;Titanite Chunk&lt;/a&gt; and pick up a &lt;a href="http://darksouls3.wiki.fextralife.com/Soul+of+a+Crestfallen+Knight"&gt;Soul of a Crestfallen Knight&lt;/a&gt; (if you haven't done so before)&lt;/li&gt;</t>
  </si>
  <si>
    <t xml:space="preserve">            &lt;li data-id="playthrough_9_20" class="f_none"&gt;From here you can also go to where Karla's cell is and send her to Firelink Shrine. Give her the two remaining pyromancy tomes and, with some effort, you can also give her the &lt;a href="http://darksouls3.wiki.fextralife.com/Londor+Braille+Divine+Tome"&gt;Londor Braille Divine Tome&lt;/a&gt; and &lt;a href="http://darksouls3.wiki.fextralife.com/Deep+Braille+Divine+Tome"&gt;Deep Braille Divine Tome&lt;/a&gt; instead of corrupting Irina&lt;/li&gt;</t>
  </si>
  <si>
    <t xml:space="preserve">            &lt;li data-id="playthrough_9_21" class="f_ash f_misc"&gt;Teleport to the Irithyll Dungeon bonfire and open the last cell on the right in the first section for a &lt;a href="http://darksouls3.wiki.fextralife.com/Rusted+Gold+Coin"&gt;Rusted Gold Coin&lt;/a&gt;. Now drop down before the window you opened before, turn around, and open the first cell on the left which contains the &lt;a href="http://darksouls3.wiki.fextralife.com/Prisoner+Chief's+Ashes"&gt;Prisoner Chief's Ashes&lt;/a&gt;&lt;/li&gt;</t>
  </si>
  <si>
    <t xml:space="preserve">            &lt;li data-id="playthrough_9_22" class="f_none"&gt;Go back to the Profaned Capital bonfire&lt;/li&gt;</t>
  </si>
  <si>
    <t xml:space="preserve">            &lt;li data-id="playthrough_9_23" class="f_misc"&gt;Take the ladder on the wall down and cross the bridge for &lt;a href="http://darksouls3.wiki.fextralife.com/Onislayer+Greatarrow"&gt;Onislayer Greatarrow&amp;nbsp;x8&lt;/a&gt; and a &lt;a href="http://darksouls3.wiki.fextralife.com/Large+Soul+of+a+Weary+Warrior"&gt;Large Soul of a Weary Warrior&lt;/a&gt; farther on&lt;/li&gt;</t>
  </si>
  <si>
    <t xml:space="preserve">            &lt;li data-id="playthrough_9_24" class="f_weap"&gt;From the bridge drop down onto the structure below to find a matching &lt;a href="http://darksouls3.wiki.fextralife.com/Onislayer+Greatbow"&gt;Onislayer Greatbow&lt;/a&gt;&lt;/li&gt;</t>
  </si>
  <si>
    <t xml:space="preserve">            &lt;li data-id="playthrough_9_25" class="f_misc"&gt;Drop farther down and loot a &lt;a href="http://darksouls3.wiki.fextralife.com/Rusted+Coin"&gt;Rusted Coin&lt;/a&gt;. At the end of the platform you can find another &lt;a href="http://darksouls3.wiki.fextralife.com/Rusted+Coin"&gt;Rusted Coin&lt;/a&gt;&lt;/li&gt;</t>
  </si>
  <si>
    <t xml:space="preserve">            &lt;li data-id="playthrough_9_26" class="f_misc f_weap"&gt;Before the fog gate go right to find three chests. The leftmost chest is a Mimic with the &lt;a href="http://darksouls3.wiki.fextralife.com/Greatshield+of+Glory"&gt;Greatshield of Glory&lt;/a&gt;. The chest next to it is also a Mimic, with &lt;a href="http://darksouls3.wiki.fextralife.com/Rusted+Gold+Coin"&gt;Rusted Gold Coin&amp;nbsp;x2&lt;/a&gt;. The right chest is real and contains an &lt;a href="http://darksouls3.wiki.fextralife.com/Ember"&gt;Ember&lt;/a&gt;&lt;/li&gt;</t>
  </si>
  <si>
    <t xml:space="preserve">            &lt;li data-id="playthrough_9_27" class="f_boss f_misc f_npc f_miss"&gt;Enter the boss room. If you are following Siegward's quest, a cutscene will show Siegward has come with you to help put his old friend to rest. Defeat &lt;a href="http://darksouls3.wiki.fextralife.com/Yhorm+the+Giant"&gt;Yhorm the Giant&lt;/a&gt;; receive &lt;a href="http://darksouls3.wiki.fextralife.com/Cinders+of+a+Lord"&gt;Cinders of a Lord&lt;/a&gt;&lt;span class="p"&gt; + &lt;/span&gt;&lt;a href="http://darksouls3.wiki.fextralife.com/Soul+of+Yhorm+the+Giant"&gt;Soul of Yhorm the Giant&lt;/a&gt;. Speak to Siegward for a &lt;a href="http://darksouls3.wiki.fextralife.com/Siegbrau"&gt;Siegbräu&lt;/a&gt;&lt;/li&gt;</t>
  </si>
  <si>
    <t xml:space="preserve">            &lt;li data-id="playthrough_9_28" class="f_misc"&gt;Upon defeating Yhorm, you will probably be teleported to &lt;a href="http://darksouls3.wiki.fextralife.com/Emma"&gt;Emma&lt;/a&gt; at the High Wall of Lothric (since this is the third Lord of Cinder). Speak with her to obtain the &lt;a href="http://darksouls3.wiki.fextralife.com/Basin+of+Vows"&gt;Basin of Vows&lt;/a&gt;. Approach the statue of a beheading knight to start the boss fight against the &lt;a href="http://darksouls3.wiki.fextralife.com/Dancer+of+the+Boreal+Valley"&gt;Dancer of the Boreal Valley&lt;/a&gt;&lt;/li&gt;</t>
  </si>
  <si>
    <t xml:space="preserve">            &lt;li data-id="playthrough_9_29" class="f_arm f_npc f_weap f_miss"&gt;If Siegward helped you defeat Yhorm, return to Yhorm's boss room to find Siegward's &lt;a href="http://darksouls3.wiki.fextralife.com/Storm+Ruler"&gt;Storm Ruler&lt;/a&gt;&lt;span class="p"&gt; + &lt;/span&gt;&lt;a href="http://darksouls3.wiki.fextralife.com/Pierce+Shield"&gt;Pierce Shield&lt;/a&gt; as well as his &lt;a href="http://darksouls3.wiki.fextralife.com/Catarina+Set"&gt;Catarina Armor Set&lt;/a&gt;. If Yhorm is your second Lord of Cinder simply walk towards the flame on the outside and Siegward will die, dropping the items&lt;/li&gt;</t>
  </si>
  <si>
    <t>Consumed_Kings_Garden</t>
  </si>
  <si>
    <t>li data-id="playthrough_10_1" class="f_boss f_misc"&gt;Defeat the &lt;a href="http://darksouls3.wiki.fextralife.com/Dancer+of+the+Boreal+Valley"&gt;Dancer of the Boreal Valley&lt;/a&gt;; receive &lt;a href="http://darksouls3.wiki.fextralife.com/Soul+of+the+Dancer"&gt;Soul of the Dancer&lt;/a&gt;&lt;/li&gt;</t>
  </si>
  <si>
    <t xml:space="preserve">            &lt;li data-id="playthrough_10_2" class="f_none"&gt;After defeating the Dancer of the Boreal Valley, you can place the basin and climb the ladder to access Lothric Castle&lt;/li&gt;</t>
  </si>
  <si>
    <t xml:space="preserve">            &lt;li data-id="playthrough_10_3" class="f_misc"&gt;Take the first left to enter the Consumed King's Garden and pick up a &lt;a href="http://darksouls3.wiki.fextralife.com/Soul+of+a+Weary+Warrior"&gt;Soul of a Weary Warrior&lt;/a&gt;&lt;/li&gt;</t>
  </si>
  <si>
    <t xml:space="preserve">            &lt;li data-id="playthrough_10_4" class="f_estus"&gt;Halfway down the elevator, jump off to a platform and then head down the stairs to find an &lt;a href="http://darksouls3.wiki.fextralife.com/Estus+Shard"&gt;Estus Shard&lt;/a&gt; on the right&lt;/li&gt;</t>
  </si>
  <si>
    <t xml:space="preserve">            &lt;li data-id="playthrough_10_5" class="f_tit"&gt;From here go left and drop down to the stairs to find a &lt;a href="http://darksouls3.wiki.fextralife.com/Titanite+Chunk"&gt;Titanite Chunk&lt;/a&gt;&lt;/li&gt;</t>
  </si>
  <si>
    <t xml:space="preserve">            &lt;li data-id="playthrough_10_18" class="f_ring s_ng++"&gt;The &lt;a href="https://darksouls3.wiki.fextralife.com/Sage+Ring"&gt;Sage Ring+2&lt;/a&gt; is on another set of broken stairs&lt;/li&gt;</t>
  </si>
  <si>
    <t xml:space="preserve">            &lt;li data-id="playthrough_10_6" class="f_ring"&gt;To the right of the elevator structure is a &lt;a href="http://darksouls3.wiki.fextralife.com/Ring+of+Sacrifice"&gt;Ring of Sacrifice&lt;/a&gt;&lt;/li&gt;</t>
  </si>
  <si>
    <t xml:space="preserve">            &lt;li data-id="playthrough_10_17" class="f_ring s_ng+"&gt;The &lt;a href="https://darksouls3.wiki.fextralife.com/Wood+Grain+Ring"&gt;Wood Grain Ring+1&lt;/a&gt; is behind the elevator&lt;/li&gt;</t>
  </si>
  <si>
    <t xml:space="preserve">            &lt;li data-id="playthrough_10_7" class="f_arm f_misc f_weap"&gt;Around where the slugs are you can find &lt;a href="http://darksouls3.wiki.fextralife.com/Black+Firebomb"&gt;Black Firebomb&amp;nbsp;x2&lt;/a&gt;, the &lt;a href="http://darksouls3.wiki.fextralife.com/Claw"&gt;Claw&lt;/a&gt;, the &lt;a href="http://darksouls3.wiki.fextralife.com/Shadow+Set"&gt;Shadow Set&lt;/a&gt;, and a &lt;a href="http://darksouls3.wiki.fextralife.com/Human+Pine+Resin"&gt;Human Pine Resin&lt;/a&gt;&lt;/li&gt;</t>
  </si>
  <si>
    <t xml:space="preserve">            &lt;li data-id="playthrough_10_8" class="f_gem f_tit"&gt;Below the stairs on the left is a &lt;a href="http://darksouls3.wiki.fextralife.com/Dark+Gem"&gt;Dark Gem&lt;/a&gt;. Go up the stairs for a &lt;a href="http://darksouls3.wiki.fextralife.com/Titanite+Chunk"&gt;Titanite Chunk&lt;/a&gt;&lt;/li&gt;</t>
  </si>
  <si>
    <t xml:space="preserve">            &lt;li data-id="playthrough_10_9" class="f_misc f_tit"&gt;On the right side you can find &lt;a href="http://darksouls3.wiki.fextralife.com/Human+Pine+Resin"&gt;Human Pine Resin&amp;nbsp;x2&lt;/a&gt; and another &lt;a href="http://darksouls3.wiki.fextralife.com/Titanite+Chunk"&gt;Titanite Chunk&lt;/a&gt;&lt;/li&gt;</t>
  </si>
  <si>
    <t xml:space="preserve">            &lt;li data-id="playthrough_10_10" class="f_tit"&gt;On the right side of the garden is a door with an elevator. Go up and enter the next room to find a &lt;a href="http://darksouls3.wiki.fextralife.com/Titanite+Scale"&gt;Titanite Scale&lt;/a&gt; and a &lt;a href="http://darksouls3.wiki.fextralife.com/Titanite+Chunk"&gt;Titanite Chunk&lt;/a&gt;. Open the shortcut while you're here&lt;/li&gt;</t>
  </si>
  <si>
    <t xml:space="preserve">            &lt;li data-id="playthrough_10_11" class="f_ring"&gt;Take the elevator back down and jump off at the halfway point to find the &lt;a href="http://darksouls3.wiki.fextralife.com/Dragonscale+Ring"&gt;Dragonscale Ring&lt;/a&gt;&lt;/li&gt;</t>
  </si>
  <si>
    <t xml:space="preserve">            &lt;li data-id="playthrough_10_12" class="f_boss f_miss"&gt;You can summon &lt;a href="http://darksouls3.wiki.fextralife.com/Hawkwood"&gt;Hawkwood the Deserter&lt;/a&gt; for assistance if he has left Firelink Shrine. His summon sign is located on the large platform before the two knights&lt;/li&gt;</t>
  </si>
  <si>
    <t xml:space="preserve">            &lt;li data-id="playthrough_10_13" class="f_ring"&gt;Kill the second greatsword-wielding knight outside the boss room to receive the &lt;a href="http://darksouls3.wiki.fextralife.com/Magic+Stoneplate+Ring"&gt;Magic Stoneplate Ring&lt;/a&gt;&lt;/li&gt;</t>
  </si>
  <si>
    <t xml:space="preserve">            &lt;li data-id="playthrough_10_14" class="f_boss f_misc"&gt;Defeat &lt;a href="http://darksouls3.wiki.fextralife.com/Oceiros,+the+Consumed+King"&gt;Oceiros, the Consumed King&lt;/a&gt;; receive &lt;a href="http://darksouls3.wiki.fextralife.com/Soul+of+Consumed+Oceiros"&gt;Soul of Consumed Oceiros&lt;/a&gt;&lt;/li&gt;</t>
  </si>
  <si>
    <t xml:space="preserve">            &lt;li data-id="playthrough_10_15" class="f_gest"&gt;After defeating Oceiros, continue on down and you'll find the Path of the Dragon gesture on a body&lt;/li&gt;</t>
  </si>
  <si>
    <t xml:space="preserve">            &lt;li data-id="playthrough_10_16" class="f_tit"&gt;To the left of the gesture is a chest containing a &lt;a href="http://darksouls3.wiki.fextralife.com/Titanite+Scale"&gt;Titanite Scale&lt;/a&gt;. Further on is a second chest holding another &lt;a href="http://darksouls3.wiki.fextralife.com/Titanite+Scale"&gt;Titanite Scale&lt;/a&gt;. Advance through the illusory wall behind this chest to enter the Untended Graves&lt;/li&gt;</t>
  </si>
  <si>
    <t>Untended_Graves</t>
  </si>
  <si>
    <t xml:space="preserve">  &lt;li data-id="playthrough_11_1" class="f_gem"&gt;From the bonfire go straight to find a &lt;a href="http://darksouls3.wiki.fextralife.com/Shriving+Stone"&gt;Shriving Stone&lt;/a&gt;&lt;/li&gt;</t>
  </si>
  <si>
    <t xml:space="preserve">            &lt;li data-id="playthrough_11_2" class="f_ring"&gt;Collect the &lt;a href="http://darksouls3.wiki.fextralife.com/Ashen+Estus+Ring"&gt;Ashen Estus Ring&lt;/a&gt; located to the left from the bonfire&lt;/li&gt;</t>
  </si>
  <si>
    <t xml:space="preserve">            &lt;li data-id="playthrough_11_3" class="f_misc"&gt;Pick up a &lt;a href="http://darksouls3.wiki.fextralife.com/Soul+of+a+Crestfallen+Knight"&gt;Soul of a Crestfallen Knight&lt;/a&gt; near the square centre&lt;/li&gt;</t>
  </si>
  <si>
    <t xml:space="preserve">            &lt;li data-id="playthrough_11_4" class="f_tit"&gt;Near the left outer wall is a &lt;a href="http://darksouls3.wiki.fextralife.com/Titanite+Chunk"&gt;Titanite Chunk&lt;/a&gt;&lt;/li&gt;</t>
  </si>
  <si>
    <t xml:space="preserve">            &lt;li data-id="playthrough_11_5" class="f_tit"&gt;To the right is another &lt;a href="http://darksouls3.wiki.fextralife.com/Titanite+Chunk"&gt;Titanite Chunk&lt;/a&gt;&lt;/li&gt;</t>
  </si>
  <si>
    <t xml:space="preserve">            &lt;li data-id="playthrough_11_6" class="f_tit"&gt;Kill the two Ravenous Crystal Lizards for four &lt;a href="http://darksouls3.wiki.fextralife.com/Titanite+Scale"&gt;Titanite Scales&lt;/a&gt;&lt;/li&gt;</t>
  </si>
  <si>
    <t xml:space="preserve">            &lt;li data-id="playthrough_11_7" class="f_npc f_miss"&gt;Where the first bonfire was in Cemetery of Ash, you'll be invaded by &lt;a href="http://darksouls3.wiki.fextralife.com/Daughter+of+Crystal+Kriemhild"&gt;Daughter of Crystal Kriemhild&lt;/a&gt; if you're embered&lt;/li&gt;</t>
  </si>
  <si>
    <t xml:space="preserve">            &lt;li data-id="playthrough_11_8" class="f_misc"&gt;Follow the path on the left for a &lt;a href="http://darksouls3.wiki.fextralife.com/Hidden+Blessing"&gt;Hidden Blessing&lt;/a&gt;&lt;/li&gt;</t>
  </si>
  <si>
    <t xml:space="preserve">            &lt;li data-id="playthrough_11_9" class="f_boss f_miss"&gt;&lt;a href="http://darksouls3.wiki.fextralife.com/Sword+Master"&gt;Sword Master&lt;/a&gt; is available to be summoned outside the boss room&lt;/li&gt;</t>
  </si>
  <si>
    <t xml:space="preserve">            &lt;li data-id="playthrough_11_10" class="f_boss f_misc"&gt;Defeat &lt;a href="http://darksouls3.wiki.fextralife.com/Champion+Gundyr"&gt;Champion Gundyr&lt;/a&gt;; receive &lt;a href="http://darksouls3.wiki.fextralife.com/Soul+of+Champion+Gundyr"&gt;Soul of Champion Gundyr&lt;/a&gt;&lt;/li&gt;</t>
  </si>
  <si>
    <t xml:space="preserve">            &lt;li data-id="playthrough_11_11" class="f_weap"&gt;In the arena is also the &lt;a href="http://darksouls3.wiki.fextralife.com/Black+Knight+Glaive"&gt;Black Knight Glaive&lt;/a&gt;&lt;/li&gt;</t>
  </si>
  <si>
    <t xml:space="preserve">            &lt;li data-id="playthrough_11_12" class="f_ring f_weap"&gt;At the very end of the Untended Graves when you reach the alternate version of Firelink Shrine, explore the graves for the &lt;a href="http://darksouls3.wiki.fextralife.com/Hornet+Ring"&gt;Hornet Ring&lt;/a&gt; (on the right where Hawkwood's Shield was) and &lt;a href="http://darksouls3.wiki.fextralife.com/Chaos+Blade"&gt;Chaos Blade&lt;/a&gt; (where Sword Master was)&lt;/li&gt;</t>
  </si>
  <si>
    <t xml:space="preserve">            &lt;li data-id="playthrough_11_13" class="f_misc"&gt;Above the shrine entrance is a &lt;a href="http://darksouls3.wiki.fextralife.com/Soul+of+a+Crestfallen+Knight"&gt;Soul of a Crestfallen Knight&lt;/a&gt;&lt;/li&gt;</t>
  </si>
  <si>
    <t xml:space="preserve">            &lt;li data-id="playthrough_11_14" class="f_misc"&gt;Inside Firelink Shrine, you will discover the &lt;a href="http://darksouls3.wiki.fextralife.com/Coiled+Sword+Fragment"&gt;Coiled Sword Fragment&lt;/a&gt; where the bonfire normally is&lt;/li&gt;</t>
  </si>
  <si>
    <t xml:space="preserve">            &lt;li data-id="playthrough_11_20" class="f_ring s_ng++"&gt;The &lt;a href="https://darksouls3.wiki.fextralife.com/Life+Ring"&gt;Life Ring+3&lt;/a&gt; is behind Lothric's throne&lt;/li&gt;</t>
  </si>
  <si>
    <t xml:space="preserve">            &lt;li data-id="playthrough_11_15" class="f_miss"&gt;There is another Shrine Handmaid here that sells the &lt;a href="http://darksouls3.wiki.fextralife.com/Wolf+Knight+Set"&gt;Wolf Knight Armor Set&lt;/a&gt;, the &lt;a href="http://darksouls3.wiki.fextralife.com/Priestess+Ring"&gt;Priestess Ring&lt;/a&gt;, and other merchandise. Unlike the regular Handmaid, she will not respawn if killed, so be careful&lt;/li&gt;</t>
  </si>
  <si>
    <t xml:space="preserve">            &lt;li data-id="playthrough_11_16" class="f_weap"&gt;Where Andre normally is, you will find the &lt;a href="http://darksouls3.wiki.fextralife.com/Blacksmith+Hammer"&gt;Blacksmith Hammer&lt;/a&gt;&lt;/li&gt;</t>
  </si>
  <si>
    <t xml:space="preserve">            &lt;li data-id="playthrough_11_17" class="f_misc"&gt;Activate the illusory wall to where Irina normally is and you'll find the &lt;a href="http://darksouls3.wiki.fextralife.com/Eyes+of+a+Fire+Keeper"&gt;Eyes of a Fire Keeper&lt;/a&gt;. These can be given to the Fire Keeper to enable the End of Fire ending&lt;/li&gt;</t>
  </si>
  <si>
    <t xml:space="preserve">            &lt;li data-id="playthrough_11_18" class="f_ash f_npc"&gt;If Yuria of Londor did not spawn in your game, you will find &lt;a href="http://darksouls3.wiki.fextralife.com/Hollow's+Ashes"&gt;Hollow's Ashes&lt;/a&gt; where Yoel would normally be&lt;/li&gt;</t>
  </si>
  <si>
    <t xml:space="preserve">            &lt;li data-id="playthrough_11_19" class="f_ring s_ng+"&gt;The &lt;a href="https://darksouls3.wiki.fextralife.com/Ring+of+Steel+Protection"&gt;Ring of Steel Protection+1&lt;/a&gt; is outside next to the tower&lt;/li&gt;</t>
  </si>
  <si>
    <t>Archdragon_Peak</t>
  </si>
  <si>
    <t xml:space="preserve">  &lt;li data-id="playthrough_12_1" class="f_none"&gt;Return to the area in the Irithyll Dungeon with the dragon statue and perform the Path of the Dragon gesture to be teleported to Archdragon Peak&lt;/li&gt;</t>
  </si>
  <si>
    <t xml:space="preserve">            &lt;li data-id="playthrough_12_2" class="f_misc"&gt;From where you spawn head to the tree for a &lt;a href="http://darksouls3.wiki.fextralife.com/Soul+of+a+Weary+Warrior"&gt;Soul of a Weary Warrior&lt;/a&gt;&lt;/li&gt;</t>
  </si>
  <si>
    <t xml:space="preserve">            &lt;li data-id="playthrough_12_3" class="f_gem"&gt;At the top of the big rock farther on is a &lt;a href="http://darksouls3.wiki.fextralife.com/Lightning+Gem"&gt;Lightning Gem&lt;/a&gt;&lt;/li&gt;</t>
  </si>
  <si>
    <t xml:space="preserve">            &lt;li data-id="playthrough_12_4" class="f_misc"&gt;On the left cliff is &lt;a href="http://darksouls3.wiki.fextralife.com/Homeward+Bone"&gt;Homeward Bone&amp;nbsp;x2&lt;/a&gt;&lt;/li&gt;</t>
  </si>
  <si>
    <t xml:space="preserve">            &lt;li data-id="playthrough_12_5" class="f_tit"&gt;A &lt;a href="http://darksouls3.wiki.fextralife.com/Titanite+Chunk"&gt;Titanite Chunk&lt;/a&gt; is behind some rocks a bit farther on&lt;/li&gt;</t>
  </si>
  <si>
    <t xml:space="preserve">            &lt;li data-id="playthrough_12_6" class="f_misc"&gt;Next to the bonfire is an &lt;a href="http://darksouls3.wiki.fextralife.com/Ember"&gt;Ember&lt;/a&gt;&lt;/li&gt;</t>
  </si>
  <si>
    <t xml:space="preserve">            &lt;li data-id="playthrough_12_7" class="f_misc f_tit"&gt;To the right of the structure in front of you is a &lt;a href="http://darksouls3.wiki.fextralife.com/Soul+of+a+Nameless+Soldier"&gt;Soul of a Nameless Soldier&lt;/a&gt; and to the left is a &lt;a href="http://darksouls3.wiki.fextralife.com/Titanite+Chunk"&gt;Titanite Chunk&lt;/a&gt;&lt;/li&gt;</t>
  </si>
  <si>
    <t xml:space="preserve">            &lt;li data-id="playthrough_12_8" class="f_tit f_weap"&gt;On top of the structure is the &lt;a href="http://darksouls3.wiki.fextralife.com/Ancient+Dragon+Greatshield"&gt;Ancient Dragon Greatshield&lt;/a&gt; and in the corner below is another &lt;a href="http://darksouls3.wiki.fextralife.com/Titanite+Chunk"&gt;Titanite Chunk&lt;/a&gt;&lt;/li&gt;</t>
  </si>
  <si>
    <t xml:space="preserve">            &lt;li data-id="playthrough_12_9" class="f_ring"&gt;Follow the path to the left of the gate to obtain the &lt;a href="http://darksouls3.wiki.fextralife.com/Lightning+Clutch+Ring"&gt;Lightning Clutch Ring&lt;/a&gt;&lt;/li&gt;</t>
  </si>
  <si>
    <t xml:space="preserve">            &lt;li data-id="playthrough_12_10" class="f_boss f_misc"&gt;Defeat the &lt;a href="http://darksouls3.wiki.fextralife.com/Ancient+Wyvern"&gt;Ancient Wyvern&lt;/a&gt; boss and you'll receive the &lt;a href="http://darksouls3.wiki.fextralife.com/Dragon+Head+Stone"&gt;Dragon Head Stone&lt;/a&gt;&lt;/li&gt;</t>
  </si>
  <si>
    <t xml:space="preserve">            &lt;li data-id="playthrough_12_11" class="f_none"&gt;After defeating the Ancient Wyvern, you will be transported to the Dragon-Kin Mausoleum bonfire&lt;/li&gt;</t>
  </si>
  <si>
    <t xml:space="preserve">            &lt;li data-id="playthrough_12_12" class="f_none"&gt;Return to the entrance of the Ancient Wyvern boss area&lt;/li&gt;</t>
  </si>
  <si>
    <t xml:space="preserve">            &lt;li data-id="playthrough_12_13" class="f_misc"&gt;In the middle of the arena is a &lt;a href="http://darksouls3.wiki.fextralife.com/Large+Soul+of+a+Weary+Warrior"&gt;Large Soul of a Weary Warrior&lt;/a&gt;&lt;/li&gt;</t>
  </si>
  <si>
    <t xml:space="preserve">            &lt;li data-id="playthrough_12_14" class="f_misc"&gt;Go to the right and pick up &lt;a href="http://darksouls3.wiki.fextralife.com/Stalk+Dung+Pie"&gt;Stalk Dung Pie&amp;nbsp;x6&lt;/a&gt;, an &lt;a href="http://darksouls3.wiki.fextralife.com/Ember"&gt;Ember&lt;/a&gt;, and another &lt;a href="http://darksouls3.wiki.fextralife.com/Ember"&gt;Ember&lt;/a&gt;&lt;/li&gt;</t>
  </si>
  <si>
    <t xml:space="preserve">            &lt;li data-id="playthrough_12_15" class="f_ring"&gt;The railing is broken at the end, allowing you to walk along the edge. At the end of the path is the &lt;a href="http://darksouls3.wiki.fextralife.com/Ring+of+Steel+Protection"&gt;Ring of Steel Protection&lt;/a&gt;&lt;/li&gt;</t>
  </si>
  <si>
    <t xml:space="preserve">            &lt;li data-id="playthrough_12_16" class="f_misc"&gt;Left of the arena middle is a &lt;a href="http://darksouls3.wiki.fextralife.com/Large+Soul+of+a+Nameless+Soldier"&gt;Large Soul of a Nameless Soldier&lt;/a&gt;. Go up the stairs and left for &lt;a href="http://darksouls3.wiki.fextralife.com/Lightning+Urn"&gt;Lightning Urn&amp;nbsp;x4&lt;/a&gt;&lt;/li&gt;</t>
  </si>
  <si>
    <t xml:space="preserve">            &lt;li data-id="playthrough_12_17" class="f_tit"&gt;Continue down the normal path until you can go left into the dome building to find a &lt;a href="http://darksouls3.wiki.fextralife.com/Titanite+Chunk"&gt;Titanite Chunk&lt;/a&gt;&lt;/li&gt;</t>
  </si>
  <si>
    <t xml:space="preserve">            &lt;li data-id="playthrough_12_18" class="f_tit"&gt;Go down the ladder to find &lt;a href="http://darksouls3.wiki.fextralife.com/Twinkling+Titanite"&gt;Twinkling Titanite&amp;nbsp;x2&lt;/a&gt;&lt;/li&gt;</t>
  </si>
  <si>
    <t xml:space="preserve">            &lt;li data-id="playthrough_12_19" class="f_misc"&gt;Go back to the normal path and on the edge of the platform is &lt;a href="http://darksouls3.wiki.fextralife.com/Dung+Pie"&gt;Dung Pie&amp;nbsp;x3&lt;/a&gt;&lt;/li&gt;</t>
  </si>
  <si>
    <t xml:space="preserve">            &lt;li data-id="playthrough_12_20" class="f_misc f_tit"&gt;Go up the stairs and get to the top of this building for &lt;a href="http://darksouls3.wiki.fextralife.com/Titanite+Chunk"&gt;Titanite Chunk&amp;nbsp;x2&lt;/a&gt; and &lt;a href="http://darksouls3.wiki.fextralife.com/Lightning+Bolt"&gt;Lightning Bolt&amp;nbsp;x12&lt;/a&gt;&lt;/li&gt;</t>
  </si>
  <si>
    <t xml:space="preserve">            &lt;li data-id="playthrough_12_21" class="f_tit"&gt;Head to the area where you did the plunging attack, but this time climb up the ladder on the other end for &lt;a href="http://darksouls3.wiki.fextralife.com/Twinkling+Titanite"&gt;Twinkling Titanite&amp;nbsp;x2&lt;/a&gt;&lt;/li&gt;</t>
  </si>
  <si>
    <t xml:space="preserve">            &lt;li data-id="playthrough_12_22" class="f_arm f_weap"&gt;Kill the &lt;a href="http://darksouls3.wiki.fextralife.com/Drakeblood+Knight"&gt;Drakeblood Knight&lt;/a&gt; back at the Dragon-Kin Mausoleum to receive the &lt;a href="http://darksouls3.wiki.fextralife.com/Drakeblood+Greatsword"&gt;Drakeblood Greatsword&lt;/a&gt;. After killing the Drakeblood Knight, return to the Oceiros, the Consumed King bonfire and run up to the altar where you got the Path of the Dragon gesture to find the &lt;a href="http://darksouls3.wiki.fextralife.com/Drakeblood+Set"&gt;Drakeblood Set&lt;/a&gt; waiting for you there&lt;/li&gt;</t>
  </si>
  <si>
    <t xml:space="preserve">            &lt;li data-id="playthrough_12_23" class="f_ring"&gt;Perform the Path of the Dragon gesture in front of the altar in the Dragon-Kin Mausoleum to receive the &lt;a href="http://darksouls3.wiki.fextralife.com/Calamity+Ring"&gt;Calamity Ring&lt;/a&gt;&lt;/li&gt;</t>
  </si>
  <si>
    <t xml:space="preserve">            &lt;li data-id="playthrough_12_24" class="f_tit"&gt;Turn around at the altar and follow the path for a &lt;a href="http://darksouls3.wiki.fextralife.com/Titanite+Scale"&gt;Titanite Scale&lt;/a&gt; as well as another &lt;a href="http://darksouls3.wiki.fextralife.com/Titanite+Scale"&gt;Titanite Scale&lt;/a&gt; further up&lt;/li&gt;</t>
  </si>
  <si>
    <t xml:space="preserve">            &lt;li data-id="playthrough_12_25" class="f_misc"&gt;Entering the altar room you can find a &lt;a href="http://darksouls3.wiki.fextralife.com/Soul+of+a+Crestfallen+Knight"&gt;Soul of a Crestfallen Knight&lt;/a&gt; in the back left&lt;/li&gt;</t>
  </si>
  <si>
    <t xml:space="preserve">            &lt;li data-id="playthrough_12_26" class="f_tit"&gt;On the right side of the top level is an exit to the exterior with a &lt;a href="http://darksouls3.wiki.fextralife.com/Titanite+Scale"&gt;Titanite Scale&lt;/a&gt; on a corpse&lt;/li&gt;</t>
  </si>
  <si>
    <t xml:space="preserve">            &lt;li data-id="playthrough_12_27" class="f_none"&gt;After going back in you can turn left to activate a shortcut&lt;/li&gt;</t>
  </si>
  <si>
    <t xml:space="preserve">            &lt;li data-id="playthrough_12_28" class="f_weap"&gt;Examine the wooden gate to receive the &lt;a href="http://darksouls3.wiki.fextralife.com/Dragonslayer+Spear"&gt;Dragonslayer Spear&lt;/a&gt;&lt;/li&gt;</t>
  </si>
  <si>
    <t xml:space="preserve">            &lt;li data-id="playthrough_12_29" class="f_ring"&gt;Proceed down the stairs, follow the path, and climb the ladder near the scaffolding to receive the &lt;a href="http://darksouls3.wiki.fextralife.com/Thunder+Stoneplate+Ring"&gt;Thunder Stoneplate Ring&lt;/a&gt;&lt;/li&gt;</t>
  </si>
  <si>
    <t xml:space="preserve">            &lt;li data-id="playthrough_12_30" class="f_tit"&gt;Go along the path until you come to a Crystal Lizard who drops &lt;a href="http://darksouls3.wiki.fextralife.com/Twinkling+Titanite"&gt;Twinkling Titanite&amp;nbsp;x3&lt;/a&gt;. The chest in the next room contains &lt;a href="http://darksouls3.wiki.fextralife.com/Titanite+Scale"&gt;Titanite Scale&amp;nbsp;x3&lt;/a&gt;&lt;/li&gt;</t>
  </si>
  <si>
    <t xml:space="preserve">            &lt;li data-id="playthrough_12_31" class="f_misc"&gt;In the former room you can jump on the small stone altar to pick up the &lt;a href="http://darksouls3.wiki.fextralife.com/Soul+of+a+Weary+Warrior"&gt;Soul of a Weary Warrior&lt;/a&gt;&lt;/li&gt;</t>
  </si>
  <si>
    <t xml:space="preserve">            &lt;li data-id="playthrough_12_32" class="f_tit"&gt;As you advance, you will encounter a Wyvern. You can kill this dragon safely by using arrows. Slaying it will reward you with &lt;a href="http://darksouls3.wiki.fextralife.com/Titanite+Chunk"&gt;Titanite Chunk&amp;nbsp;x6&lt;/a&gt;&lt;span class="p"&gt; + &lt;/span&gt;&lt;a href="http://darksouls3.wiki.fextralife.com/Titanite+Scale"&gt;Titanite Scale&amp;nbsp;x3&lt;/a&gt;&lt;span class="p"&gt; + &lt;/span&gt;&lt;a href="http://darksouls3.wiki.fextralife.com/Twinkling+Titanite"&gt;Twinkling Titanite&amp;nbsp;x3&lt;/a&gt; and 50,000 souls&lt;/li&gt;</t>
  </si>
  <si>
    <t xml:space="preserve">            &lt;li data-id="playthrough_12_33" class="f_weap"&gt;In the next building, you should encounter the &lt;a href="http://darksouls3.wiki.fextralife.com/Rapier+Champion"&gt;Rapier Champion&lt;/a&gt;; slay him for &lt;a href="http://darksouls3.wiki.fextralife.com/Ricard's+Rapier"&gt;Ricard's Rapier&lt;/a&gt;. (It's also possible to get a &lt;a href="http://darksouls3.wiki.fextralife.com/Havel+Knight"&gt;Havel Knight&lt;/a&gt;, who drops &lt;a href="http://darksouls3.wiki.fextralife.com/Dragon+Tooth"&gt;Dragon Tooth&lt;/a&gt;&lt;span class="p"&gt; + &lt;/span&gt;&lt;a href="http://darksouls3.wiki.fextralife.com/Havel's+Greatshield"&gt;Havel's Greatshield&lt;/a&gt;)&lt;/li&gt;</t>
  </si>
  <si>
    <t xml:space="preserve">            &lt;li data-id="playthrough_12_34" class="f_miss"&gt;In the following room, you will encounter a bell with a lever. Do not ring this bell until you are finished with this zone&lt;/li&gt;</t>
  </si>
  <si>
    <t xml:space="preserve">            &lt;li data-id="playthrough_12_35" class="f_none"&gt;Advance to discover the Great Belfry bonfire&lt;/li&gt;</t>
  </si>
  <si>
    <t xml:space="preserve">            &lt;li data-id="playthrough_12_36" class="f_misc"&gt;If you go down the stairs you can find a &lt;a href="http://darksouls3.wiki.fextralife.com/Large+Soul+of+a+Crestfallen+Knight"&gt;Large Soul of a Crestfallen Knight&lt;/a&gt; in the middle&lt;/li&gt;</t>
  </si>
  <si>
    <t xml:space="preserve">            &lt;li data-id="playthrough_12_37" class="f_misc f_miss"&gt;If he moved on from Firelink Shrine, you can summon &lt;a href="http://darksouls3.wiki.fextralife.com/Hawkwood"&gt;Hawkwood the Deserter&lt;/a&gt; at the bottom of the stairs outside the the Great Belfry bonfire. He will assist you to get to the top of the stairway with loads of enemies in the path. Use the Path of the Dragon gesture at the altar at the very top of the stairway (Hawkwood will show you where) and you'll get the &lt;a href="http://darksouls3.wiki.fextralife.com/Twinkling+Dragon+Torso+Stone"&gt;Twinkling Dragon Torso Stone&lt;/a&gt;&lt;/li&gt;</t>
  </si>
  <si>
    <t xml:space="preserve">            &lt;li data-id="playthrough_12_38" class="f_ash"&gt;On the way up the hill to get the Twinkling Dragon Torso Stone, you will find the &lt;a href="http://darksouls3.wiki.fextralife.com/Dragon+Chaser's+Ashes"&gt;Dragon Chaser's Ashes&lt;/a&gt; off to the left side&lt;/li&gt;</t>
  </si>
  <si>
    <t xml:space="preserve">            &lt;li data-id="playthrough_12_48" class="f_ring s_ng+"&gt;&lt;a href="https://darksouls3.wiki.fextralife.com/Havel's+Ring"&gt;Havel's Ring+1&lt;/a&gt; is in a corner behind the structure halfway up the hill&lt;/li&gt;</t>
  </si>
  <si>
    <t xml:space="preserve">            &lt;li data-id="playthrough_12_39" class="f_tit"&gt;Go down the hill and through the structure on the left to end up at a ladder. Next to the ladder is a chest with &lt;a href="http://darksouls3.wiki.fextralife.com/Twinkling+Titanite"&gt;Twinkling Titanite&amp;nbsp;x3&lt;/a&gt;&lt;/li&gt;</t>
  </si>
  <si>
    <t xml:space="preserve">            &lt;li data-id="playthrough_12_40" class="f_tit f_weap"&gt;Climb the ladder to discover &lt;a href="http://darksouls3.wiki.fextralife.com/Havel+Knight"&gt;Havel&lt;/a&gt; standing in front of a dead dragon. Kill him for &lt;a href="http://darksouls3.wiki.fextralife.com/Dragon+Tooth"&gt;Dragon Tooth&lt;/a&gt;&lt;span class="p"&gt; + &lt;/span&gt;&lt;a href="http://darksouls3.wiki.fextralife.com/Havel's+Greatshield"&gt;Havel's Greatshield&lt;/a&gt;. Next to the dragon is a &lt;a href="http://darksouls3.wiki.fextralife.com/Titanite+Slab"&gt;Titanite Slab&lt;/a&gt;&lt;/li&gt;</t>
  </si>
  <si>
    <t xml:space="preserve">            &lt;li data-id="playthrough_12_41" class="f_mirac"&gt;To the left of Havel, you can drop down a ledge to find the &lt;a href="http://darksouls3.wiki.fextralife.com/Great+Magic+Barrier"&gt;Great Magic Barrier&lt;/a&gt; miracle&lt;/li&gt;</t>
  </si>
  <si>
    <t xml:space="preserve">            &lt;li data-id="playthrough_12_42" class="f_arm"&gt;After defeating Havel, you can find &lt;a href="http://darksouls3.wiki.fextralife.com/Havel's+Set"&gt;Havel's Set&lt;/a&gt; near the &lt;a href="http://darksouls3.wiki.fextralife.com/Stray+Demon"&gt;Stray Demon&lt;/a&gt; above the Old Wolf of Farron&lt;/li&gt;</t>
  </si>
  <si>
    <t xml:space="preserve">            &lt;li data-id="playthrough_12_43" class="f_misc f_npc"&gt;Head back to Firelink Shrine and talk to Andre. He'll give you a message from Hawkwood asking you to come to the Abyss Watchers bonfire to settle things. Head there and battle &lt;a href="http://darksouls3.wiki.fextralife.com/Hawkwood"&gt;Hawkwood&lt;/a&gt;. If you win, you gain the &lt;a href="http://darksouls3.wiki.fextralife.com/Twinkling+Dragon+Head+Stone"&gt;Twinkling Dragon Head Stone&lt;/a&gt;. If you lose, Hawkwood takes your &lt;a href="http://darksouls3.wiki.fextralife.com/Twinkling+Dragon+Torso+Stone"&gt;Twinkling Dragon Torso Stone&lt;/a&gt;. You can battle him as many times as you like until you beat him&lt;/li&gt;</t>
  </si>
  <si>
    <t xml:space="preserve">            &lt;li data-id="playthrough_12_44" class="f_none"&gt;Ring the bell to unlock the next boss battle&lt;/li&gt;</t>
  </si>
  <si>
    <t xml:space="preserve">            &lt;li data-id="playthrough_12_45" class="f_boss f_misc"&gt;Defeat the &lt;a href="http://darksouls3.wiki.fextralife.com/Nameless+King"&gt;Nameless King&lt;/a&gt;; receive &lt;a href="http://darksouls3.wiki.fextralife.com/Soul+of+the+Nameless+King"&gt;Soul of the Nameless King&lt;/a&gt;&lt;/li&gt;</t>
  </si>
  <si>
    <t xml:space="preserve">            &lt;li data-id="playthrough_12_46" class="f_misc"&gt;After killing the Nameless King turn around and pick up the &lt;a href="http://darksouls3.wiki.fextralife.com/Ember"&gt;Ember&lt;/a&gt; from the corpse in the other room&lt;/li&gt;</t>
  </si>
  <si>
    <t xml:space="preserve">            &lt;li data-id="playthrough_12_47" class="f_arm f_tit"&gt;On the path towards the mausoleum you'll find a &lt;a href="http://darksouls3.wiki.fextralife.com/Titanite+Slab"&gt;Titanite Slab&lt;/a&gt; and farther on the &lt;a href="http://darksouls3.wiki.fextralife.com/Dragonslayer+Set"&gt;Dragonslayer Set&lt;/a&gt;&lt;/li&gt;</t>
  </si>
  <si>
    <t xml:space="preserve">            &lt;li data-id="playthrough_12_49" class="f_ring s_ng++"&gt;The &lt;a href="https://darksouls3.wiki.fextralife.com/Covetous+Gold+Serpent+Ring"&gt;Covetous Gold Serpent Ring+2&lt;/a&gt; is on one of the side stairways&lt;/li&gt;</t>
  </si>
  <si>
    <t>Lothric_Castle"</t>
  </si>
  <si>
    <t xml:space="preserve"> &lt;li data-id="playthrough_13_1" class="f_npc f_miss"&gt;&lt;a href="http://darksouls3.wiki.fextralife.com/Greirat+of+the+Undead+Settlement"&gt;Greirat&lt;/a&gt; will request to pillage Lothric Castle. If you allow him, he will die on this trip as there is no method to saving him. His corpse with &lt;a href="http://darksouls3.wiki.fextralife.com/Greirat's+ashes"&gt;Greirat's Ashes&lt;/a&gt; will be found later in the Grand Archives, enabling all of his wares at the Shrine Handmaiden and unlocking &lt;a href="http://darksouls3.wiki.fextralife.com/Lightning+Urn"&gt;Lightning Urn&lt;/a&gt;, &lt;a href="http://darksouls3.wiki.fextralife.com/Splintering+Bolt"&gt;Splintering Bolt&lt;/a&gt;, and &lt;a href="http://darksouls3.wiki.fextralife.com/Exploding+Bolt"&gt;Exploding Bolt&lt;/a&gt;. If you send him out, talk to &lt;a href="https://darksouls3.wiki.fextralife.com/Unbreakable+Patches"&gt;Unbreakable Patches&lt;/a&gt;, as he will ask where Greirat goes. He will then leave and come back later with a hidden blessing after you defeat a boss&lt;/li&gt;</t>
  </si>
  <si>
    <t xml:space="preserve">            &lt;li data-id="playthrough_13_2" class="f_misc"&gt;Advance past the three Lothric Knights to the Lothric Castle bonfire, picking up the &lt;a href="http://darksouls3.wiki.fextralife.com/Soul+of+a+Crestfallen+Knight"&gt;Soul of a Crestfallen Knight&lt;/a&gt; along the way&lt;/li&gt;</t>
  </si>
  <si>
    <t xml:space="preserve">            &lt;li data-id="playthrough_13_3" class="f_arm"&gt;In the next room, you will find the &lt;a href="http://darksouls3.wiki.fextralife.com/Prayer+Set"&gt;Prayer Set&lt;/a&gt; in a chest&lt;/li&gt;</t>
  </si>
  <si>
    <t xml:space="preserve">            &lt;li data-id="playthrough_13_4" class="f_tit"&gt;On the railing to the left is a &lt;a href="http://darksouls3.wiki.fextralife.com/Titanite+Chunk"&gt;Titanite Chunk&lt;/a&gt;&lt;/li&gt;</t>
  </si>
  <si>
    <t xml:space="preserve">            &lt;li data-id="playthrough_13_5" class="f_arm f_tit f_weap"&gt;Continue outside and enter the room on the right. There will be a Winged Knight with twinaxes and a &lt;a href="http://darksouls3.wiki.fextralife.com/Twinkling+Titanite"&gt;Twinkling Titanite&lt;/a&gt; behind the ladder. Climb the ladder and there will be an illusionary wall to a room with the &lt;a href="http://darksouls3.wiki.fextralife.com/Winged+Knight+Set"&gt;Winged Knight Set&lt;/a&gt; and &lt;a href="http://darksouls3.wiki.fextralife.com/Sacred+Bloom+Shield"&gt;Sacred Bloom Shield&lt;/a&gt;&lt;/li&gt;</t>
  </si>
  <si>
    <t xml:space="preserve">            &lt;li data-id="playthrough_13_6" class="f_tit"&gt;Go outside again and at the fork go left for a &lt;a href="http://darksouls3.wiki.fextralife.com/Titanite+Chunk"&gt;Titanite Chunk&lt;/a&gt;&lt;/li&gt;</t>
  </si>
  <si>
    <t xml:space="preserve">            &lt;li data-id="playthrough_13_7" class="f_misc"&gt;Go up the right stairs, down, and left for a &lt;a href="http://darksouls3.wiki.fextralife.com/Large+Soul+of+a+Weary+Warrior"&gt;Large Soul of a Weary Warrior&lt;/a&gt;&lt;/li&gt;</t>
  </si>
  <si>
    <t xml:space="preserve">            &lt;li data-id="playthrough_13_8" class="f_tit"&gt;On the other side is &lt;a href="http://darksouls3.wiki.fextralife.com/Titanite+Chunk"&gt;Titanite Chunk&amp;nbsp;x2&lt;/a&gt;&lt;/li&gt;</t>
  </si>
  <si>
    <t xml:space="preserve">            &lt;li data-id="playthrough_13_9" class="f_none"&gt;Get back to the main path and in the next area you will find the Dragon Barracks bonfire&lt;/li&gt;</t>
  </si>
  <si>
    <t xml:space="preserve">            &lt;li data-id="playthrough_13_10" class="f_misc"&gt;In a corner by the bonfire is an &lt;a href="http://darksouls3.wiki.fextralife.com/Ember"&gt;Ember&lt;/a&gt;&lt;/li&gt;</t>
  </si>
  <si>
    <t xml:space="preserve">            &lt;li data-id="playthrough_13_11" class="f_weap"&gt;Head up the stairs to the left to find a Lothric Knight and a corpse containing the &lt;a href="http://darksouls3.wiki.fextralife.com/Greatlance"&gt;Greatlance&lt;/a&gt;&lt;/li&gt;</t>
  </si>
  <si>
    <t xml:space="preserve">            &lt;li data-id="playthrough_13_12" class="f_none"&gt;Starting at the Dragon Barracks bonfire, go up the stairs and to the bridge where the two &lt;a href="http://darksouls3.wiki.fextralife.com/Lothric+Wyvern"&gt;Lothric Wyverns&lt;/a&gt; are. You can kill a wyvern using a bow, causing the second to die as well. Additionally, you can target the &lt;a href="http://darksouls3.wiki.fextralife.com/Pus+of+Man"&gt;Pus of Man&lt;/a&gt; at the wyvern's feet, this will cause the Lothric Wyverns to despawn. Alternatively, you can kill these mobs with melee later&lt;/li&gt;</t>
  </si>
  <si>
    <t xml:space="preserve">            &lt;li data-id="playthrough_13_13" class="f_bone"&gt;Run almost all the way across the bridge and drop off at the end. An &lt;a href="http://darksouls3.wiki.fextralife.com/Undead+Bone+Shard"&gt;Undead Bone Shard&lt;/a&gt; is underneath the bridge&lt;/li&gt;</t>
  </si>
  <si>
    <t xml:space="preserve">            &lt;li data-id="playthrough_13_14" class="f_tit"&gt;Drop down and pick up &lt;a href="http://darksouls3.wiki.fextralife.com/Twinkling+Titanite"&gt;Twinkling Titanite&amp;nbsp;x2&lt;/a&gt; (on the left side), a &lt;a href="http://darksouls3.wiki.fextralife.com/Titanite+Chunk"&gt;Titanite Chunk&lt;/a&gt;, and another &lt;a href="http://darksouls3.wiki.fextralife.com/Titanite+Chunk"&gt;Titanite Chunk&lt;/a&gt;&lt;/li&gt;</t>
  </si>
  <si>
    <t xml:space="preserve">            &lt;li data-id="playthrough_13_15" class="f_misc"&gt;Break the barrels and boxes in the next room to reveal &lt;a href="http://darksouls3.wiki.fextralife.com/Lightning+Urn"&gt;Lightning Urn&amp;nbsp;x3&lt;/a&gt;&lt;/li&gt;</t>
  </si>
  <si>
    <t xml:space="preserve">            &lt;li data-id="playthrough_13_16" class="f_tit f_miss"&gt;Kill the Crystal Lizard outside for &lt;a href="http://darksouls3.wiki.fextralife.com/Twinkling+Titanite"&gt;Twinkling Titanite&amp;nbsp;x2&lt;/a&gt;. (Note: If you kill this lizard and then die or reload before killing the second one in this area, that one will disappear permanently)&lt;/li&gt;</t>
  </si>
  <si>
    <t xml:space="preserve">            &lt;li data-id="playthrough_13_17" class="f_misc"&gt;Farther and on the right is a &lt;a href="http://darksouls3.wiki.fextralife.com/Large+Soul+of+a+Nameless+Soldier"&gt;Large Soul of a Nameless Soldier&lt;/a&gt;&lt;/li&gt;</t>
  </si>
  <si>
    <t xml:space="preserve">            &lt;li data-id="playthrough_13_18" class="f_misc f_weap"&gt;Go up the small stairs, kill the Winged Knight, and pick up &lt;a href="http://darksouls3.wiki.fextralife.com/Sniper+Crossbow"&gt;Sniper Crossbow&lt;/a&gt;&lt;span class="p"&gt; + &lt;/span&gt;&lt;a href="http://darksouls3.wiki.fextralife.com/Sniper+Bolt"&gt;Sniper Bolt&amp;nbsp;x11&lt;/a&gt; behind him&lt;/li&gt;</t>
  </si>
  <si>
    <t xml:space="preserve">            &lt;li data-id="playthrough_13_19" class="f_tit"&gt;Circle back to the bridge and drop down at the near end for a &lt;a href="http://darksouls3.wiki.fextralife.com/Titanite+Chunk"&gt;Titanite Chunk&lt;/a&gt;&lt;/li&gt;</t>
  </si>
  <si>
    <t xml:space="preserve">            &lt;li data-id="playthrough_13_20" class="f_gem f_misc"&gt;Continue left until you can enter a room with a &lt;a href="http://darksouls3.wiki.fextralife.com/Large+Soul+of+a+Nameless+Soldier"&gt;Large Soul of a Nameless Soldier&lt;/a&gt; and a &lt;a href="http://darksouls3.wiki.fextralife.com/Raw+Gem"&gt;Raw Gem&lt;/a&gt;&lt;/li&gt;</t>
  </si>
  <si>
    <t xml:space="preserve">            &lt;li data-id="playthrough_13_21" class="f_tit f_weap"&gt;Go downstairs to encounter a &lt;a href="http://darksouls3.wiki.fextralife.com/Boreal+Outrider+Knight"&gt;Boreal Outrider Knight&lt;/a&gt; in a cellar. After killing it, you will receive the &lt;a href="http://darksouls3.wiki.fextralife.com/Irithyll+Rapier"&gt;Irithyll Rapier&lt;/a&gt;. In this room you will also find four chests containing &lt;a href="http://darksouls3.wiki.fextralife.com/Twinkling+Titanite"&gt;Twinkling Titanite&amp;nbsp;x2&lt;/a&gt;, a single &lt;a href="http://darksouls3.wiki.fextralife.com/Twinkling+Titanite"&gt;Twinkling Titanite&lt;/a&gt;, a &lt;a href="http://darksouls3.wiki.fextralife.com/Titanite+Scale"&gt;Titanite Scale&lt;/a&gt;, and the &lt;a href="http://darksouls3.wiki.fextralife.com/Spirit+Tree+Crest+Shield"&gt;Spirit Tree Crest Shield&lt;/a&gt;&lt;/li&gt;</t>
  </si>
  <si>
    <t xml:space="preserve">            &lt;li data-id="playthrough_13_22" class="f_misc"&gt;Take the path right across where the wyverns would spit fire and on the left in the next room is &lt;a href="http://darksouls3.wiki.fextralife.com/Black+Firebomb"&gt;Black Firebomb&amp;nbsp;x3&lt;/a&gt;. Go up the ladder and on the edge is a &lt;a href="http://darksouls3.wiki.fextralife.com/Large+Soul+of+a+Nameless+Soldier"&gt;Large Soul of a Nameless Soldier&lt;/a&gt;&lt;/li&gt;</t>
  </si>
  <si>
    <t xml:space="preserve">            &lt;li data-id="playthrough_13_23" class="f_misc f_tit"&gt;Kill the Pus of Man for &lt;a href="http://darksouls3.wiki.fextralife.com/Titanite+Chunk"&gt;Titanite Chunk&amp;nbsp;x2&lt;/a&gt;&lt;span class="p"&gt; + &lt;/span&gt;&lt;a href="http://darksouls3.wiki.fextralife.com/Ember"&gt;Ember&amp;nbsp;x2&lt;/a&gt;&lt;/li&gt;</t>
  </si>
  <si>
    <t xml:space="preserve">            &lt;li data-id="playthrough_13_24" class="f_tit f_miss"&gt;Turn around and take the exit on the same level to find a &lt;a href="http://darksouls3.wiki.fextralife.com/Titanite+Chunk"&gt;Titanite Chunk&lt;/a&gt;, a Crystal Lizard who drops &lt;a href="http://darksouls3.wiki.fextralife.com/Twinkling+Titanite"&gt;Twinkling Titanite&amp;nbsp;x2&lt;/a&gt;, and a &lt;a href="http://darksouls3.wiki.fextralife.com/Titanite+Scale"&gt;Titanite Scale&lt;/a&gt; at the end. (Note: If you have died or reloaded since killing the first lizard in this area, the second one will have disappeared permanently)&lt;/li&gt;</t>
  </si>
  <si>
    <t xml:space="preserve">            &lt;li data-id="playthrough_13_47" class="f_ring s_ng+"&gt;The &lt;a href="https://darksouls3.wiki.fextralife.com/Life+Ring"&gt;Life Ring+2&lt;/a&gt; is on a ledge below the Titanite Chunk&lt;/li&gt;</t>
  </si>
  <si>
    <t xml:space="preserve">            &lt;li data-id="playthrough_13_25" class="f_gem f_misc"&gt;Now that the wyverns are dead you can pick up these items here in peace: &lt;a href="http://darksouls3.wiki.fextralife.com/Lightning+Urn"&gt;Lightning Urn&amp;nbsp;x6&lt;/a&gt;, a &lt;a href="http://darksouls3.wiki.fextralife.com/Refined+Gem"&gt;Refined Gem&lt;/a&gt;, an &lt;a href="http://darksouls3.wiki.fextralife.com/Ember"&gt;Ember&lt;/a&gt;, and another &lt;a href="http://darksouls3.wiki.fextralife.com/Ember"&gt;Ember&lt;/a&gt;&lt;/li&gt;</t>
  </si>
  <si>
    <t xml:space="preserve">            &lt;li data-id="playthrough_13_26" class="f_misc f_tit"&gt;Enter the room with the ladder again, go up the stairs, and at the top you'll find a Mimic with &lt;a href="http://darksouls3.wiki.fextralife.com/Titanite+Scale"&gt;Titanite Scale&amp;nbsp;x3&lt;/a&gt;. Next to it is a &lt;a href="http://darksouls3.wiki.fextralife.com/Pale+Pine+Resin"&gt;Pale Pine Resin&lt;/a&gt;&lt;/li&gt;</t>
  </si>
  <si>
    <t xml:space="preserve">            &lt;li data-id="playthrough_13_27" class="f_tit"&gt;Exit to the right for another &lt;a href="http://darksouls3.wiki.fextralife.com/Titanite+Scale"&gt;Titanite Scale&lt;/a&gt;&lt;/li&gt;</t>
  </si>
  <si>
    <t xml:space="preserve">            &lt;li data-id="playthrough_13_28" class="f_none"&gt;Continue to the next room for a lever. Pull this lever to open the gate underneath the wyverns&lt;/li&gt;</t>
  </si>
  <si>
    <t xml:space="preserve">            &lt;li data-id="playthrough_13_29" class="f_misc"&gt;On the edge you can find a &lt;a href="http://darksouls3.wiki.fextralife.com/Large+Soul+of+a+Weary+Warrior"&gt;Large Soul of a Weary Warrior&lt;/a&gt;&lt;/li&gt;</t>
  </si>
  <si>
    <t xml:space="preserve">            &lt;li data-id="playthrough_13_30" class="f_misc"&gt;An &lt;a href="http://darksouls3.wiki.fextralife.com/Ember"&gt;Ember&lt;/a&gt; can be found left of the stairs leading up&lt;/li&gt;</t>
  </si>
  <si>
    <t xml:space="preserve">            &lt;li data-id="playthrough_13_31" class="f_none"&gt;After clearing your way to the roof, you will encounter the entrance to the Dragonslayer Armour boss fight. Opposing this entrance, you will find a shortcut elevator to the entrance of Lothric Castle&lt;/li&gt;</t>
  </si>
  <si>
    <t xml:space="preserve">            &lt;li data-id="playthrough_13_32" class="f_misc"&gt;Next to the shortcut is also a &lt;a href="http://darksouls3.wiki.fextralife.com/Sunlight+Medal"&gt;Sunlight Medal&lt;/a&gt;&lt;/li&gt;</t>
  </si>
  <si>
    <t xml:space="preserve">            &lt;li data-id="playthrough_13_33" class="f_misc f_tit"&gt;Facing away from the Dragonslayer Armour bossfight entrance, a doorway lit by torches is to the left. Proceed through the door and up the stairs. On the right is &lt;a href="http://darksouls3.wiki.fextralife.com/Rusted+Coin"&gt;Rusted Coin&amp;nbsp;x2&lt;/a&gt; as well as a chest with a &lt;a href="http://darksouls3.wiki.fextralife.com/Titanite+Scale"&gt;Titanite Scale&lt;/a&gt;&lt;/li&gt;</t>
  </si>
  <si>
    <t xml:space="preserve">            &lt;li data-id="playthrough_13_34" class="f_ring f_weap"&gt;Turn around and exit using the door you can see. You will find the &lt;a href="http://darksouls3.wiki.fextralife.com/Red+Tearstone+Ring"&gt;Red Tearstone Ring&lt;/a&gt; on a body to the right. Drop off the ledge to find &lt;a href="http://darksouls3.wiki.fextralife.com/Caitha's+Chime"&gt;Caitha's Chime&lt;/a&gt;&lt;/li&gt;</t>
  </si>
  <si>
    <t xml:space="preserve">            &lt;li data-id="playthrough_13_49" class="f_ring s_ng++"&gt;The &lt;a href="https://darksouls3.wiki.fextralife.com/Thunder+Stoneplate+Ring"&gt;Thunder Stoneplate Ring+2&lt;/a&gt; is at the back end of the roof slightly above the chime&lt;/li&gt;</t>
  </si>
  <si>
    <t xml:space="preserve">            &lt;li data-id="playthrough_13_35" class="f_misc f_tit"&gt;Facing away from the Dragonslayer Armour bossfight entrance, head to the right and drop off the ledge to kill the &lt;a href="http://darksouls3.wiki.fextralife.com/Pus+of+Man"&gt;Pus of Man&lt;/a&gt; for &lt;a href="http://darksouls3.wiki.fextralife.com/Titanite+Chunk"&gt;Titanite Chunk&amp;nbsp;x2&lt;/a&gt;&lt;span class="p"&gt; + &lt;/span&gt;&lt;a href="http://darksouls3.wiki.fextralife.com/Ember"&gt;Ember&amp;nbsp;x2&lt;/a&gt;. Next to it is a &lt;a href="http://darksouls3.wiki.fextralife.com/Soul+of+a+Crestfallen+Knight"&gt;Soul of a Crestfallen Knight&lt;/a&gt;&lt;/li&gt;</t>
  </si>
  <si>
    <t xml:space="preserve">            &lt;li data-id="playthrough_13_36" class="f_tome f_weap"&gt;Inside the building, you will find a Mimic chest containing the &lt;a href="http://darksouls3.wiki.fextralife.com/Sunlight+Straight+Sword"&gt;Sunlight Straight Sword&lt;/a&gt;. In the same room, you will find a corpse with the &lt;a href="http://darksouls3.wiki.fextralife.com/Braille+Divine+Tome+of+Lothric"&gt;Braille Divine Tome of Lothric&lt;/a&gt;&lt;/li&gt;</t>
  </si>
  <si>
    <t xml:space="preserve">            &lt;li data-id="playthrough_13_48" class="f_ring s_ng+"&gt;The &lt;a href="https://darksouls3.wiki.fextralife.com/Dark+Stoneplate+Ring"&gt;Dark Stoneplate Ring+1&lt;/a&gt; is outside on the balcony&lt;/li&gt;</t>
  </si>
  <si>
    <t xml:space="preserve">            &lt;li data-id="playthrough_13_37" class="f_tit"&gt;Facing away from the Dragonslayer Armour bossfight entrance, head to the right and use the ladder on the building to climb up it. You can find a &lt;a href="http://darksouls3.wiki.fextralife.com/Titanite+Chunk"&gt;Titanite Chunk&lt;/a&gt; on the side facing the fog door&lt;/li&gt;</t>
  </si>
  <si>
    <t xml:space="preserve">            &lt;li data-id="playthrough_13_38" class="f_ring"&gt;Head over the roofs to the windows of an opposite building. Climb down the ladder and you will find the &lt;a href="http://darksouls3.wiki.fextralife.com/Knight's+Ring"&gt;Knight's Ring&lt;/a&gt;&lt;/li&gt;</t>
  </si>
  <si>
    <t xml:space="preserve">            &lt;li data-id="playthrough_13_39" class="f_gest f_tit"&gt;Continue across the bridge to reach the Altar of Sunlight. Pray at it to receive the Praise the Sun gesture and offer &lt;a href="http://darksouls3.wiki.fextralife.com/Sunlight+Medal"&gt;Sunlight Medals&lt;/a&gt; for the &lt;a href="http://darksouls3.wiki.fextralife.com/Warrior+of+Sunlight"&gt;Warrior of Sunlight&lt;/a&gt; covenant. The chest contains &lt;a href="http://darksouls3.wiki.fextralife.com/Titanite+Scale"&gt;Titanite Scale&amp;nbsp;x3&lt;/a&gt;. Open the door revealing a shortcut back to the Dragonslayer Armour area&lt;/li&gt;</t>
  </si>
  <si>
    <t xml:space="preserve">            &lt;li data-id="playthrough_13_40" class="f_boss f_miss"&gt;&lt;a href="http://darksouls3.wiki.fextralife.com/Eygon+of+Carim"&gt;Eygon of Carim&lt;/a&gt; can be summoned for the Dragonslayer Armour fight if you have not purchased any dark miracles from Irina and talked to him in Firelink Shrine so he disappears from there. His summon sign will be available in the chapel to the right of the boss area&lt;/li&gt;</t>
  </si>
  <si>
    <t xml:space="preserve">            &lt;li data-id="playthrough_13_41" class="f_boss f_miss"&gt;&lt;a href="http://darksouls3.wiki.fextralife.com/Sirris+of+the+Sunless+Realms"&gt;Sirris&lt;/a&gt; can be summoned for this fight if you are friendly. Her summon sign is below the second set of stairs&lt;/li&gt;</t>
  </si>
  <si>
    <t xml:space="preserve">            &lt;li data-id="playthrough_13_42" class="f_boss f_misc"&gt;Defeat the &lt;a href="http://darksouls3.wiki.fextralife.com/Dragonslayer+Armour"&gt;Dragonslayer Armour&lt;/a&gt;; receive &lt;a href="http://darksouls3.wiki.fextralife.com/Soul+of+Dragonslayer+Armour"&gt;Soul of Dragonslayer Armour&lt;/a&gt;&lt;/li&gt;</t>
  </si>
  <si>
    <t xml:space="preserve">            &lt;li data-id="playthrough_13_43" class="f_npc f_weap f_miss"&gt;If &lt;a href="http://darksouls3.wiki.fextralife.com/Eygon+of+Carim"&gt;Eygon of Carim&lt;/a&gt; has left Firelink Shrine, his dead body can now be found in Irina's original cell in the Undead Settlement, containing &lt;a href="http://darksouls3.wiki.fextralife.com/Morne's+Great+Hammer"&gt;Morne's Great Hammer&lt;/a&gt;&lt;span class="p"&gt; + &lt;/span&gt;&lt;a href="http://darksouls3.wiki.fextralife.com/Moaning+Shield"&gt;Moaning Shield&lt;/a&gt;. You can then purchase &lt;a href="http://darksouls3.wiki.fextralife.com/Morne's+Set"&gt;Morne's Armor Set&lt;/a&gt; from the Shrine Handmaid&lt;/li&gt;</t>
  </si>
  <si>
    <t xml:space="preserve">            &lt;li data-id="playthrough_13_44" class="f_miss"&gt;There are two ends to Irina's side quest depending on your actions. (Note: If option B didn't happen yet check back after the Twin Princes fight)&lt;/li&gt;</t>
  </si>
  <si>
    <t xml:space="preserve">            &lt;li data-id="playthrough_13_45" class="f_npc f_miss"&gt;Irina A: By giving her just the &lt;a href="http://darksouls3.wiki.fextralife.com/Braille+Divine+Tome+of+Carim"&gt;Braille Divine Tome of Carim&lt;/a&gt; and &lt;a href="http://darksouls3.wiki.fextralife.com/Braille+Divine+Tome+of+Lothric"&gt;Braille Divine Tome of Lothric&lt;/a&gt;, or by giving her all 4 Tomes, but not buying any dark miracles, you can make Irina a Fire Keeper. Just buy all her standard spells, plus Med Heal, Tears of Denial, Force, Bountiful Light, Blessed Weapon, and Magic Barrier. (If you want the Saint's Ring, be sure to purchase it now, as she will no longer offer it later.) She'll move to the bottom of the tower to the left of Firelink Shrine after you refresh the world and will now act as a Fire Keeper. If you did give her the Londor and Deep Tome instead of Karla, they will be on the ground beside her and you can now give them to Karla&lt;/li&gt;</t>
  </si>
  <si>
    <t xml:space="preserve">            &lt;li data-id="playthrough_13_46" class="f_npc f_miss"&gt;Irina B: If you gave Irina the &lt;a href="http://darksouls3.wiki.fextralife.com/Londor+Braille+Divine+Tome"&gt;Londor Braille Divine Tome&lt;/a&gt; or &lt;a href="http://darksouls3.wiki.fextralife.com/Deep+Braille+Divine+Tome"&gt;Deep Braille Divine Tome&lt;/a&gt; and bought ANY of these spells (Deep Protection, Gnaw, Dark Blade, Vow of Silence, or Dead Again), she will have disappeared for you sometime in the game from her normal location in Firelink Shrine. She would then be outside near the Iudex Gundyr fight area with Eygon. Eygon will believe you have killed her and is hostile. Upon killing him, you see that Irina is still actually alive, but the corruption has begun for her. This is an alternate way of Morne's Armor Set being available for purchase. After Irina returns to Firelink Shrine, buying all the dark miracles listed above will fully corrupt her and she'll no longer act as a vendor to you. Equipping Morne's Gauntlets allows her to believe you to be Eygon and she'll ask to be killed. Do so and you can give her ashes to the Shrine Handmaid to sell her miracles&lt;/li&gt;</t>
  </si>
  <si>
    <t>Grand_Archives</t>
  </si>
  <si>
    <t xml:space="preserve">  &lt;li data-id="playthrough_18_58" class="f_tit"&gt;From the Dragonslayer Armour bonfire, facing the Grand Archives go right downstairs to find a &lt;a href="http://darksouls3.wiki.fextralife.com/Titanite+Chunk"&gt;Titanite Chunk&lt;/a&gt;&lt;/li&gt;</t>
  </si>
  <si>
    <t xml:space="preserve">            &lt;li data-id="playthrough_18_1" class="f_misc f_weap"&gt;In the first area, you will find the Grand Archives bonfire with &lt;a href="http://darksouls3.wiki.fextralife.com/Black+Hand+Gotthard"&gt;Black Hand Gotthard&lt;/a&gt;'s corpse nearby, containing &lt;a href="http://darksouls3.wiki.fextralife.com/Grand+Archives+Key"&gt;Grand Archives Key&lt;/a&gt;&lt;span class="p"&gt; + &lt;/span&gt;&lt;a href="http://darksouls3.wiki.fextralife.com/Gotthard+Twinswords"&gt;Gotthard Twinswords&lt;/a&gt;. (Note: This body will only appear once three Lords of Cinder, namely the Abyss Watchers, Aldrich, and Yhorm, have fallen)&lt;/li&gt;</t>
  </si>
  <si>
    <t xml:space="preserve">            &lt;li data-id="playthrough_18_2" class="f_tome"&gt;Once inside the Grand Archives, you will notice a Crystal Sage. Killing him will give you the &lt;a href="http://darksouls3.wiki.fextralife.com/Crystal+Scroll"&gt;Crystal Scroll&lt;/a&gt;&lt;/li&gt;</t>
  </si>
  <si>
    <t xml:space="preserve">            &lt;li data-id="playthrough_18_3" class="f_npc f_miss"&gt;If you have given &lt;a href="http://darksouls3.wiki.fextralife.com/Orbeck+of+Vinheim"&gt;Orbeck of Vinheim&lt;/a&gt; all four scrolls and bought every spell he offers, he will tell you he is departing. You'll now be able to summon him for the Twin Princes fight&lt;/li&gt;</t>
  </si>
  <si>
    <t xml:space="preserve">            &lt;li data-id="playthrough_18_4" class="f_gem f_tit"&gt;On the left side of the archives is a Crystal Lizard who drops &lt;a href="http://darksouls3.wiki.fextralife.com/Crystal+Gem"&gt;Crystal Gem&lt;/a&gt;&lt;span class="p"&gt; + &lt;/span&gt;&lt;a href="http://darksouls3.wiki.fextralife.com/Twinkling+Titanite"&gt;Twinkling Titanite&lt;/a&gt;&lt;/li&gt;</t>
  </si>
  <si>
    <t xml:space="preserve">            &lt;li data-id="playthrough_18_5" class="f_misc"&gt;From the lizard go right, then take the first left for a &lt;a href="http://darksouls3.wiki.fextralife.com/Soul+of+a+Crestfallen+Knight"&gt;Soul of a Crestfallen Knight&lt;/a&gt;&lt;/li&gt;</t>
  </si>
  <si>
    <t xml:space="preserve">            &lt;li data-id="playthrough_18_6" class="f_tit"&gt;Now go up the stairs and right to find a &lt;a href="http://darksouls3.wiki.fextralife.com/Titanite+Chunk"&gt;Titanite Chunk&lt;/a&gt;&lt;/li&gt;</t>
  </si>
  <si>
    <t xml:space="preserve">            &lt;li data-id="playthrough_18_7" class="f_none"&gt;You will encounter an altar with four Scholars. After killing them, you can dunk your head in wax which will temporarily prevent the curse hands from harming you&lt;/li&gt;</t>
  </si>
  <si>
    <t xml:space="preserve">            &lt;li data-id="playthrough_18_8" class="f_weap"&gt;Nearby you will find a Lothric Knight. In the room following him you will find the &lt;a href="http://darksouls3.wiki.fextralife.com/Crystal+Chime"&gt;Crystal Chime&lt;/a&gt;&lt;/li&gt;</t>
  </si>
  <si>
    <t xml:space="preserve">            &lt;li data-id="playthrough_18_9" class="f_tit"&gt;Go back outside. On the left is a &lt;a href="http://darksouls3.wiki.fextralife.com/Titanite+Chunk"&gt;Titanite Chunk&lt;/a&gt;. Then drop down for another &lt;a href="http://darksouls3.wiki.fextralife.com/Titanite+Chunk"&gt;Titanite Chunk&lt;/a&gt;&lt;/li&gt;</t>
  </si>
  <si>
    <t xml:space="preserve">            &lt;li data-id="playthrough_18_10" class="f_tit"&gt;When standing before the altar turn around and on the right you'll see a &lt;a href="http://darksouls3.wiki.fextralife.com/Titanite+Scale"&gt;Titanite Scale&lt;/a&gt; on the bookcases&lt;/li&gt;</t>
  </si>
  <si>
    <t xml:space="preserve">            &lt;li data-id="playthrough_18_11" class="f_gem f_misc f_tit"&gt;Advance into the dark room, which has two Crystal Lizards who drop &lt;a href="http://darksouls3.wiki.fextralife.com/Twinkling+Titanite"&gt;Twinkling Titanite&lt;/a&gt;&lt;span class="p"&gt; + &lt;/span&gt;&lt;a href="http://darksouls3.wiki.fextralife.com/Chaos+Gem"&gt;Chaos Gem&lt;/a&gt; and &lt;a href="http://darksouls3.wiki.fextralife.com/Twinkling+Titanite"&gt;Twinkling Titanite&amp;nbsp;x2&lt;/a&gt; as well as a corpse with a &lt;a href="http://darksouls3.wiki.fextralife.com/Soul+of+a+Nameless+Soldier"&gt;Soul of a Nameless Soldier&lt;/a&gt;&lt;/li&gt;</t>
  </si>
  <si>
    <t xml:space="preserve">            &lt;li data-id="playthrough_18_12" class="f_pyro f_weap"&gt;Against the wall you will find a lever which will unlock a room containing &lt;a href="http://darksouls3.wiki.fextralife.com/Witch's+Locks"&gt;Witch's Locks&lt;/a&gt; and &lt;a href="http://darksouls3.wiki.fextralife.com/Power+Within"&gt;Power Within&lt;/a&gt;&lt;/li&gt;</t>
  </si>
  <si>
    <t xml:space="preserve">            &lt;li data-id="playthrough_18_13" class="f_tit"&gt;On the top level of the dark room is a &lt;a href="http://darksouls3.wiki.fextralife.com/Titanite+Scale"&gt;Titanite Scale&lt;/a&gt;&lt;/li&gt;</t>
  </si>
  <si>
    <t xml:space="preserve">            &lt;li data-id="playthrough_18_14" class="f_none"&gt;Leave the dark room and you will encounter a ladder which you can kick down to open a shortcut to the bottom floor&lt;/li&gt;</t>
  </si>
  <si>
    <t xml:space="preserve">            &lt;li data-id="playthrough_18_15" class="f_tit"&gt;Take a right before the ladder to find a &lt;a href="http://darksouls3.wiki.fextralife.com/Titanite+Chunk"&gt;Titanite Chunk&lt;/a&gt;&lt;/li&gt;</t>
  </si>
  <si>
    <t xml:space="preserve">            &lt;li data-id="playthrough_18_16" class="f_tit"&gt;On the left is a Crystal Lizard who drops &lt;a href="http://darksouls3.wiki.fextralife.com/Twinkling+Titanite"&gt;Twinkling Titanite&amp;nbsp;x2&lt;/a&gt;&lt;/li&gt;</t>
  </si>
  <si>
    <t xml:space="preserve">            &lt;li data-id="playthrough_18_17" class="f_none"&gt;The lever in the middle between the bookcases will unlock a room near the first wax altar containing a Titanite Slab&lt;/li&gt;</t>
  </si>
  <si>
    <t xml:space="preserve">            &lt;li data-id="playthrough_18_18" class="f_misc"&gt;Go outside to find &lt;a href="http://darksouls3.wiki.fextralife.com/Homeward+Bone"&gt;Homeward Bone&amp;nbsp;x3&lt;/a&gt;&lt;/li&gt;</t>
  </si>
  <si>
    <t xml:space="preserve">            &lt;li data-id="playthrough_18_19" class="f_tit"&gt;Inside and up the left stairs is another wax altar and a &lt;a href="http://darksouls3.wiki.fextralife.com/Titanite+Chunk"&gt;Titanite Chunk&lt;/a&gt;&lt;/li&gt;</t>
  </si>
  <si>
    <t xml:space="preserve">            &lt;li data-id="playthrough_18_20" class="f_tit f_weap"&gt;Near the broken railing where a single Scholar is standing, drop down onto the bookshelf below to find a &lt;a href="http://darksouls3.wiki.fextralife.com/Titanite+Scale"&gt;Titanite Scale&lt;/a&gt; and then roll off these onto bookshelves even farther below for the &lt;a href="http://darksouls3.wiki.fextralife.com/Avelyn"&gt;Avelyn&lt;/a&gt;&lt;/li&gt;</t>
  </si>
  <si>
    <t xml:space="preserve">            &lt;li data-id="playthrough_18_21" class="f_tit"&gt;Return to the first wax altar, turn around, and on the back right is now a path that was revealed by pulling the second lever. Grab the &lt;a href="http://darksouls3.wiki.fextralife.com/Titanite+Slab"&gt;Titanite Slab&lt;/a&gt; in the chest&lt;/li&gt;</t>
  </si>
  <si>
    <t xml:space="preserve">            &lt;li data-id="playthrough_18_22" class="f_tit"&gt;Go back to the upper level and continue along. After ending up at the top, go left, and in a corner is a &lt;a href="http://darksouls3.wiki.fextralife.com/Titanite+Scale"&gt;Titanite Scale&lt;/a&gt;&lt;/li&gt;</t>
  </si>
  <si>
    <t xml:space="preserve">            &lt;li data-id="playthrough_18_23" class="f_arm f_sorc"&gt;On the same level is a wall in the back left with gates. Hit it to reveal a room with a &lt;a href="http://darksouls3.wiki.fextralife.com/Boreal+Outrider+Knight"&gt;Boreal Outrider Knight&lt;/a&gt;. Defeat it for the &lt;a href="http://darksouls3.wiki.fextralife.com/Outrider+Knight+Set"&gt;Outrider Knight Set&lt;/a&gt;. Exit through the back for the &lt;a href="http://darksouls3.wiki.fextralife.com/Soul+Stream"&gt;Soul Stream&lt;/a&gt; sorcery&lt;/li&gt;</t>
  </si>
  <si>
    <t xml:space="preserve">            &lt;li data-id="playthrough_18_24" class="f_tit"&gt;Exit the illusory wall room, turn left, and next to the ladder in a corner is a &lt;a href="http://darksouls3.wiki.fextralife.com/Titanite+Scale"&gt;Titanite Scale&lt;/a&gt;&lt;/li&gt;</t>
  </si>
  <si>
    <t xml:space="preserve">            &lt;li data-id="playthrough_18_25" class="f_gem"&gt;Climb down the ladder and you'll see a &lt;a href="http://darksouls3.wiki.fextralife.com/Shriving+Stone"&gt;Shriving Stone&lt;/a&gt; by the railing&lt;/li&gt;</t>
  </si>
  <si>
    <t xml:space="preserve">            &lt;li data-id="playthrough_18_26" class="f_ring"&gt;Before crossing the bridge, pull the lever to the right to open a passage containing the &lt;a href="http://darksouls3.wiki.fextralife.com/Scholar+Ring"&gt;Scholar Ring&lt;/a&gt;&lt;/li&gt;</t>
  </si>
  <si>
    <t xml:space="preserve">            &lt;li data-id="playthrough_18_28" class="f_none"&gt;Cross the bridge and take the elevator to the ground floor. Pull the lever to reveal a shortcut that returns you to the entrance&lt;/li&gt;</t>
  </si>
  <si>
    <t xml:space="preserve">            &lt;li data-id="playthrough_18_59" class="f_npc f_miss"&gt;If you intend to send &lt;a href="http://darksouls3.wiki.fextralife.com/Greirat+of+the+Undead+Settlement"&gt;Greirat of the Undead Settlement&lt;/a&gt; on his final journey, this is a good time to do so. You will be able to pick up his ashes soon&lt;/li&gt;</t>
  </si>
  <si>
    <t xml:space="preserve">            &lt;li data-id="playthrough_18_27" class="f_tit"&gt;Returning to the bridge, there is a broken railing on the right. Drop down to find a Crystal Lizard with &lt;a href="http://darksouls3.wiki.fextralife.com/Titanite+Scale"&gt;Titanite Scale&amp;nbsp;x2&lt;/a&gt;. Use the elevator shortcut to return and then proceed upstairs&lt;/li&gt;</t>
  </si>
  <si>
    <t xml:space="preserve">            &lt;li data-id="playthrough_18_29" class="f_misc f_tit"&gt;In the back of the room with the four Archive Scholars is a &lt;a href="http://darksouls3.wiki.fextralife.com/Large+Soul+of+a+Crestfallen+Knight"&gt;Large Soul of a Crestfallen Knight&lt;/a&gt;. In the chest to the left of the exit is &lt;a href="http://darksouls3.wiki.fextralife.com/Titanite+Scale"&gt;Titanite Scale&amp;nbsp;x3&lt;/a&gt;&lt;/li&gt;</t>
  </si>
  <si>
    <t xml:space="preserve">            &lt;li data-id="playthrough_18_30" class="f_gem f_ring f_tit"&gt;In the next room is a Crystal Lizard with &lt;a href="http://darksouls3.wiki.fextralife.com/Twinkling+Titanite"&gt;Twinkling Titanite&lt;/a&gt;&lt;span class="p"&gt; + &lt;/span&gt;&lt;a href="http://darksouls3.wiki.fextralife.com/Refined+Gem"&gt;Refined Gem&lt;/a&gt;. The &lt;a href="http://darksouls3.wiki.fextralife.com/Fleshbite+Ring"&gt;Fleshbite Ring&lt;/a&gt; will be to the right of it&lt;/li&gt;</t>
  </si>
  <si>
    <t xml:space="preserve">            &lt;li data-id="playthrough_18_31" class="f_tit"&gt;On a rooftop with a landing is a wall with some broken segments and a &lt;a href="http://darksouls3.wiki.fextralife.com/Titanite+Chunk"&gt;Titanite Chunk&lt;/a&gt;&lt;/li&gt;</t>
  </si>
  <si>
    <t xml:space="preserve">            &lt;li data-id="playthrough_18_32" class="f_misc"&gt;Continue along the rooftops and go up the left for a &lt;a href="http://darksouls3.wiki.fextralife.com/Soul+of+a+Weary+Warrior"&gt;Soul of a Weary Warrior&lt;/a&gt;&lt;/li&gt;</t>
  </si>
  <si>
    <t xml:space="preserve">            &lt;li data-id="playthrough_18_33" class="f_gem f_tit"&gt;On the big roof to the left are two Crystal Lizards who drop &lt;a href="http://darksouls3.wiki.fextralife.com/Twinkling+Titanite"&gt;Twinkling Titanite&lt;/a&gt;&lt;span class="p"&gt; + &lt;/span&gt;&lt;a href="http://darksouls3.wiki.fextralife.com/Heavy+Gem"&gt;Heavy Gem&lt;/a&gt; and &lt;a href="http://darksouls3.wiki.fextralife.com/Twinkling+Titanite"&gt;Twinkling Titanite&lt;/a&gt;&lt;span class="p"&gt; + &lt;/span&gt;&lt;a href="http://darksouls3.wiki.fextralife.com/Sharp+Gem"&gt;Sharp Gem&lt;/a&gt;&lt;/li&gt;</t>
  </si>
  <si>
    <t xml:space="preserve">            &lt;li data-id="playthrough_18_34" class="f_gem f_tit"&gt;Drop to the lower platform with the Corvians and go into the small room to the right for a &lt;a href="http://darksouls3.wiki.fextralife.com/Hollow+Gem"&gt;Hollow Gem&lt;/a&gt;. Go outside and to the right for a &lt;a href="http://darksouls3.wiki.fextralife.com/Titanite+Chunk"&gt;Titanite Chunk&lt;/a&gt;&lt;/li&gt;</t>
  </si>
  <si>
    <t xml:space="preserve">            &lt;li data-id="playthrough_18_35" class="f_ash f_npc f_tit"&gt;Go past where the Corvians were and jump to the lower platform for &lt;a href="http://darksouls3.wiki.fextralife.com/Titanite+Scale"&gt;Titanite Scale&amp;nbsp;x3&lt;/a&gt; and &lt;a href="http://darksouls3.wiki.fextralife.com/Greirat's+Ashes"&gt;Greirat Ashes&lt;/a&gt; if you sent him out to scavenge&lt;/li&gt;</t>
  </si>
  <si>
    <t xml:space="preserve">            &lt;li data-id="playthrough_18_36" class="f_tit"&gt;Go back to the roof where the two Crystal Lizards were and stick to the right wall. After dropping down to another roof you will find a &lt;a href="http://darksouls3.wiki.fextralife.com/Titanite+Chunk"&gt;Titanite Chunk&lt;/a&gt;&lt;/li&gt;</t>
  </si>
  <si>
    <t xml:space="preserve">            &lt;li data-id="playthrough_18_37" class="f_bone f_misc"&gt;Continue sticking to the right wall until you get to a broken window you can enter. Inside you'll find the last &lt;a href="http://darksouls3.wiki.fextralife.com/Undead+Bone+Shard"&gt;Undead Bone Shard&lt;/a&gt; and an &lt;a href="http://darksouls3.wiki.fextralife.com/Ember"&gt;Ember&lt;/a&gt;. You can also kick down the ladder here for a shortcut&lt;/li&gt;</t>
  </si>
  <si>
    <t xml:space="preserve">            &lt;li data-id="playthrough_18_38" class="f_tit"&gt;Go all the way to the other side of the archives for &lt;a href="http://darksouls3.wiki.fextralife.com/Titanite+Chunk"&gt;Titanite Chunk&amp;nbsp;x2&lt;/a&gt; on a corpse out on the balcony&lt;/li&gt;</t>
  </si>
  <si>
    <t xml:space="preserve">            &lt;li data-id="playthrough_18_39" class="f_weap"&gt;On the path you probably noticed a door. Step outside and you will encounter three NPCs: &lt;a href="http://darksouls3.wiki.fextralife.com/Black+Hand+Kamui"&gt;Black Hand Kamui&lt;/a&gt;, &lt;a href="http://darksouls3.wiki.fextralife.com/Daughter+of+Crystal+Kriemhild"&gt;Daughter of Crystal Kriemhild&lt;/a&gt;, and &lt;a href="http://darksouls3.wiki.fextralife.com/Lion+Knight+Albert"&gt;Lion Knight Albert&lt;/a&gt;. Killing them will reward you with &lt;a href="http://darksouls3.wiki.fextralife.com/Onikiri+and+Ubadachi"&gt;Onikiri and Ubadachi&lt;/a&gt;, the &lt;a href="http://darksouls3.wiki.fextralife.com/Sage's+Crystal+Staff"&gt;Sage's Crystal Staff&lt;/a&gt;, and the &lt;a href="http://darksouls3.wiki.fextralife.com/Golden+Wing+Crest+Shield"&gt;Golden Wing Crest Shield&lt;/a&gt;, respectively&lt;/li&gt;</t>
  </si>
  <si>
    <t xml:space="preserve">            &lt;li data-id="playthrough_18_40" class="f_misc"&gt;On the stairs is a &lt;a href="http://darksouls3.wiki.fextralife.com/Large+Soul+of+a+Crestfallen+Knight"&gt;Large Soul of a Crestfallen Knight&lt;/a&gt;&lt;/li&gt;</t>
  </si>
  <si>
    <t xml:space="preserve">            &lt;li data-id="playthrough_18_41" class="f_none"&gt;Continue up the stairs and you will find an elevator shortcut to the Grand Archives bonfire&lt;/li&gt;</t>
  </si>
  <si>
    <t xml:space="preserve">            &lt;li data-id="playthrough_18_42" class="f_misc"&gt;At the very top of the Grand Archives, you will see a series of barricades leading to the Twin Princes fight. Turn around and go up the stairs. On the railing around the left is a &lt;a href="http://darksouls3.wiki.fextralife.com/Soul+of+a+Crestfallen+Knight"&gt;Soul of a Crestfallen Knight&lt;/a&gt;&lt;/li&gt;</t>
  </si>
  <si>
    <t xml:space="preserve">            &lt;li data-id="playthrough_18_43" class="f_estus"&gt;Go up the other roof where the three Gertrude's Knights are. You'll find the last &lt;a href="http://darksouls3.wiki.fextralife.com/Estus+Shard "&gt;Estus Shard&lt;/a&gt; on the very back of this roof&lt;/li&gt;</t>
  </si>
  <si>
    <t xml:space="preserve">            &lt;li data-id="playthrough_18_44" class="f_tit"&gt;Killing all the knights on the roof awards you a &lt;a href="http://darksouls3.wiki.fextralife.com/Titanite+Slab"&gt;Titanite Slab&lt;/a&gt;, but only once&lt;/li&gt;</t>
  </si>
  <si>
    <t xml:space="preserve">            &lt;li data-id="playthrough_18_45" class="f_ring"&gt;At the top of the tower you will find the &lt;a href="http://darksouls3.wiki.fextralife.com/Hunter's+Ring"&gt;Hunter's Ring&lt;/a&gt;&lt;/li&gt;</t>
  </si>
  <si>
    <t xml:space="preserve">            &lt;li data-id="playthrough_18_61" class="f_ring s_ng++"&gt;The &lt;a href="https://darksouls3.wiki.fextralife.com/Lingering+Dragoncrest+Ring"&gt;Lingering Dragoncrest Ring+2&lt;/a&gt; is in an alcove on the side opposite the ladder&lt;/li&gt;</t>
  </si>
  <si>
    <t xml:space="preserve">            &lt;li data-id="playthrough_18_46" class="f_mirac"&gt;Enter the lower entrance to the building and drop into the cage to receive the &lt;a href="http://darksouls3.wiki.fextralife.com/Divine+Pillars+of+Light"&gt;Divine Pillars of Light&lt;/a&gt; miracle&lt;/li&gt;</t>
  </si>
  <si>
    <t xml:space="preserve">            &lt;li data-id="playthrough_18_47" class="f_gem"&gt;Exit the cage and on the rafters is a &lt;a href="http://darksouls3.wiki.fextralife.com/Blessed+Gem"&gt;Blessed Gem&lt;/a&gt;&lt;/li&gt;</t>
  </si>
  <si>
    <t xml:space="preserve">            &lt;li data-id="playthrough_18_60" class="f_ring s_ng+"&gt;The &lt;a href="https://darksouls3.wiki.fextralife.com/Sage+Ring"&gt;Sage Ring+1&lt;/a&gt; is on the lower rafters&lt;/li&gt;</t>
  </si>
  <si>
    <t xml:space="preserve">            &lt;li data-id="playthrough_18_48" class="f_misc f_tit"&gt;Drop down to the stone rafters and climb down the ladder on the side with the Man-grub. Down here are two chests containing a &lt;a href="http://darksouls3.wiki.fextralife.com/Divine+Blessing"&gt;Divine Blessing&lt;/a&gt; and &lt;a href="http://darksouls3.wiki.fextralife.com/Twinkling+Titanite"&gt;Twinkling Titanite&amp;nbsp;x3&lt;/a&gt;&lt;/li&gt;</t>
  </si>
  <si>
    <t xml:space="preserve">            &lt;li data-id="playthrough_18_49" class="f_none"&gt;Return to the barricades and fight your way to the top. You will find an elevator shortcut leading to Lothric Castle's Dragonslayer Armour courtyard&lt;/li&gt;</t>
  </si>
  <si>
    <t xml:space="preserve">            &lt;li data-id="playthrough_18_50" class="f_tit"&gt;This elevator has a second elevator underneath it. Send the elevator up and take the second elevator down to claim a &lt;a href="http://darksouls3.wiki.fextralife.com/Titanite+Slab"&gt;Titanite Slab&lt;/a&gt;&lt;/li&gt;</t>
  </si>
  <si>
    <t xml:space="preserve">            &lt;li data-id="playthrough_18_51" class="f_boss f_miss"&gt;&lt;a href="http://darksouls3.wiki.fextralife.com/Orbeck+of+Vinheim"&gt;Orbeck of Vinheim&lt;/a&gt; will be available to be summoned near the large metal door if you gave him all four sorcery scrolls and purchased all available spells&lt;/li&gt;</t>
  </si>
  <si>
    <t xml:space="preserve">            &lt;li data-id="playthrough_18_52" class="f_boss f_miss"&gt;&lt;a href="http://darksouls3.wiki.fextralife.com/Sirris+of+the+Sunless+Realms"&gt;Sirris&lt;/a&gt; will be available to be summoned at the fog door if you are on friendly terms&lt;/li&gt;</t>
  </si>
  <si>
    <t xml:space="preserve">            &lt;li data-id="playthrough_18_53" class="f_boss f_misc"&gt;Defeat the &lt;a href="http://darksouls3.wiki.fextralife.com/Lothric,+Younger+Prince"&gt;Twin Princes&lt;/a&gt;; receive &lt;a href="http://darksouls3.wiki.fextralife.com/Cinders+of+a+Lord"&gt;Cinders of a Lord&lt;/a&gt;&lt;span class="p"&gt; + &lt;/span&gt;&lt;a href="http://darksouls3.wiki.fextralife.com/Soul+of+the+Twin+Princes"&gt;Soul of the Twin Princes&lt;/a&gt;&lt;/li&gt;</t>
  </si>
  <si>
    <t xml:space="preserve">            &lt;li data-id="playthrough_18_54" class="f_ash f_npc f_weap f_miss"&gt;After beating the Twin Princes, you can find &lt;a href="http://darksouls3.wiki.fextralife.com/Orbeck's+Ashes"&gt;Orbeck's Ashes&lt;/a&gt; on his body in the Grand Archives if he departed from your Firelink Shrine after you bought all his spells. His corpse will be in a chair up the shortcut elevator inside the archives, on the large wooden balcony just before the stairs that lead to the outside. If Yuria assigned you to assassinate Orbeck, give his ashes to her in exchange for the &lt;a href="http://darksouls3.wiki.fextralife.com/Morion+Blade"&gt;Morion Blade&lt;/a&gt;. This also adds Orbeck's &lt;a href="http://darksouls3.wiki.fextralife.com/Clandestine+Coat"&gt;Clandestine Coat&lt;/a&gt; to the Shrine Handmaid's inventory&lt;/li&gt;</t>
  </si>
  <si>
    <t xml:space="preserve">            &lt;li data-id="playthrough_18_55" class="f_npc f_weap f_miss"&gt;Return to Sirris' grandfather's grave in Firelink Shrine after the Twin Princes fight and you'll find her body with the &lt;a href="http://darksouls3.wiki.fextralife.com/Sunless+Talisman"&gt;Sunless Talisman&lt;/a&gt; on it. You can also now buy Sirris' &lt;a href="http://darksouls3.wiki.fextralife.com/Sunless+Set"&gt;Sunless Armor Set&lt;/a&gt; from the Shrine Handmaid&lt;/li&gt;</t>
  </si>
  <si>
    <t xml:space="preserve">            &lt;li data-id="playthrough_18_56" class="f_misc f_npc f_miss"&gt;With Sirris' side quest complete, you are now free to finally continue &lt;a href="http://darksouls3.wiki.fextralife.com/Leonhard"&gt;Leonhard's&lt;/a&gt;. Head to the Rosaria's Bed Chamber bonfire (you might find a Man-grub in here which drops &lt;a href="http://darksouls3.wiki.fextralife.com/Heysel+Pick"&gt;Heysel Pick&lt;/a&gt;&lt;span class="p"&gt; + &lt;/span&gt;&lt;a href="http://darksouls3.wiki.fextralife.com/Xanthous+Crown"&gt;Xanthous Crown&lt;/a&gt;) and give her a Pale Tongue. Leonhard should now appear in this room. If not, refresh the world. Exhaust his dialogue, refresh the world again and Rosaria will now be dead with a &lt;a href="http://darksouls3.wiki.fextralife.com/Black+Eye+Orb"&gt;Black Eye Orb&lt;/a&gt; on her body&lt;/li&gt;</t>
  </si>
  <si>
    <t xml:space="preserve">            &lt;li data-id="playthrough_18_57" class="f_arm f_misc f_npc f_weap f_miss"&gt;Head to the Aldrich, Devourer of Gods bonfire and take either of the lifts in the room up. The &lt;a href="http://darksouls3.wiki.fextralife.com/Black+Eye+Orb"&gt;Black Eye Orb&lt;/a&gt; will react to this room. Use it and you'll invade Leonhard's world. Kill him for &lt;a href="http://darksouls3.wiki.fextralife.com/Soul+of+Rosaria"&gt;Soul of Rosaria&lt;/a&gt;&lt;span class="p"&gt; + &lt;/span&gt;&lt;a href="http://darksouls3.wiki.fextralife.com/Crescent+Moon+Sword"&gt;Crescent Moon Sword&lt;/a&gt;&lt;span class="p"&gt; + &lt;/span&gt;&lt;a href="http://darksouls3.wiki.fextralife.com/Silver+Mask"&gt;Silver Mask&lt;/a&gt;. You can also now buy &lt;a href="http://darksouls3.wiki.fextralife.com/Leonhard's+Set"&gt;Leonhard's Armor Set&lt;/a&gt; from the Shrine Handmaid. You can give the &lt;a href="http://darksouls3.wiki.fextralife.com/Soul+of+Rosaria"&gt;Soul of Rosaria&lt;/a&gt; to Ludleth for the &lt;a href="http://darksouls3.wiki.fextralife.com/Bountiful+Sunlight"&gt;Bountiful Sunlight&lt;/a&gt; miracle. There is no benefit to restoring Rosaria using her soul, as her being dead does not prevent you from offering pale tongues, redistributing attributes, or changing appearance&lt;/li&gt;</t>
  </si>
  <si>
    <t>tag</t>
  </si>
  <si>
    <t>new tag</t>
  </si>
  <si>
    <t>f_misc</t>
  </si>
  <si>
    <t>f_estus</t>
  </si>
  <si>
    <t>f_ring</t>
  </si>
  <si>
    <t>f_gest</t>
  </si>
  <si>
    <t>f_tit</t>
  </si>
  <si>
    <t>f_boss</t>
  </si>
  <si>
    <t>f_weap</t>
  </si>
  <si>
    <t>f_arm</t>
  </si>
  <si>
    <t>f_miss</t>
  </si>
  <si>
    <t>area</t>
  </si>
  <si>
    <t>NEW GAME - ALEXANDRIA STEEPLE</t>
  </si>
  <si>
    <t>Immediately configure your settings under the Config menu:</t>
  </si>
  <si>
    <t>CURSOR &gt; MEMORY</t>
  </si>
  <si>
    <t>ATB &gt; WAIT</t>
  </si>
  <si>
    <t>MOVEMENT &gt; RUN</t>
  </si>
  <si>
    <t>BATTLE SPEED &gt; MAX</t>
  </si>
  <si>
    <t>FIELD MESSAGE &gt; MAX</t>
  </si>
  <si>
    <t>TARGET WINDOW &gt; ALWAYS</t>
  </si>
  <si>
    <t>CAMERA &gt; FIXED</t>
  </si>
  <si>
    <t>Pick up the 2 treasures in the back of the room, then light the candle.</t>
  </si>
  <si>
    <t>Masked man: Have everyone Steal once; reset if you don't get the Mage Masher. Once you get the Mage Masher, simply have everyone attack themselves to end the battle; you won't get a Game Over.</t>
  </si>
  <si>
    <t>Reply that you are kidnapping Princess Garnet; it takes 3 extra minutes to trigger the secret scene with Ruby and it's just regular dialogue.</t>
  </si>
  <si>
    <t>As Vivi, search the house to the right, then head up the street.</t>
  </si>
  <si>
    <t>Search the item shop, but skip the pub; you'll search it on Disc 3.</t>
  </si>
  <si>
    <t>When you arrive at the square, head right and search the shops; do not approach the ticket booth just yet. Also, don't forget the Phoenix Pinion to the left of the main gate.</t>
  </si>
  <si>
    <t>Leave the square by way of the bottom left exit and head toward the docks;enter the house ONLY if you see a girl run OUT of it, otherwise keep going. There are 2 treasures in this house, but you can pick them up on Disc 3.</t>
  </si>
  <si>
    <t>Speak with the boy behind the steeple, reply "Yes" and head all the way back to where you first gained control of Vivi.</t>
  </si>
  <si>
    <t>Head down, search the square and speak to the cat near the bottom of the screen. Now go to the ticket booth and show the ticket master your ticket.</t>
  </si>
  <si>
    <t>Then, enter the alley once again and choose the first answer to every question asked.</t>
  </si>
  <si>
    <t>Speak to Tom behind the steeple to claim your reward for finding the cat, a Bomb Card.</t>
  </si>
  <si>
    <t>Follow the Rat Boy into the steeple, search it and then attempt to climb the ladder.</t>
  </si>
  <si>
    <t>Pick up Kupo's letter for delivery and save your game.</t>
  </si>
  <si>
    <t>You can do some jump rope now but you can wait until after Excalibur II with little impact - see guide for details.</t>
  </si>
  <si>
    <t>Target time: 00:08:25</t>
  </si>
  <si>
    <t>ALEXANDRIA STEEPLE - ALEXANDRIA CASTLE GUARDHOUSE</t>
  </si>
  <si>
    <t>Climb the ladder and follow Rat Boy over the rooftops; don't forget tosearch all the bird nests for Gil.</t>
  </si>
  <si>
    <t>You don't need to press any buttons during the play - the dialogue advances automatically.</t>
  </si>
  <si>
    <t>BATTLE: KING LEO, BENERO, ZENERO</t>
  </si>
  <si>
    <t>• Attack Benero and Zenero once each with anyone except Cinna in order to minimize the amount of fake magic animations you have to watch.</t>
  </si>
  <si>
    <t>• If they attack with magic before your ATB is full, then don't bother with them and begin attacking King Leo, since they will most likely switch to quick physical attacks for the next round anyway.</t>
  </si>
  <si>
    <t>• Attack King Leo 5 to 6 times to end the battle.</t>
  </si>
  <si>
    <t>IMPRESSING ALL 100 NOBLES - You need to do this for the missable and unique Moonstone which you are later given as a reward. The 10,000 Gil also comes in VERY handy.</t>
  </si>
  <si>
    <t>When you encounter Garnet on the stairs, choose whatever option you want.</t>
  </si>
  <si>
    <t>As Steiner, run up the stairs, through the lower exit and speak to Queen Brahne to claim your well-deserved Moonstone.</t>
  </si>
  <si>
    <t>Run down the stairs, to the right and save your game with Mosh the moogle.</t>
  </si>
  <si>
    <t>TARGET TIME : 00:17:32 (+ 9:08)</t>
  </si>
  <si>
    <t>ALEXANDRIA CASTLE GUARDHOUSE - PRIMA VISTA CRASH SITE</t>
  </si>
  <si>
    <t>Enter the door under the walkway and catch the Pluto Knight running on the balcony.</t>
  </si>
  <si>
    <t>Enter the right chamber on the second floor and speak to the Pluto Knight.</t>
  </si>
  <si>
    <t>Go back and down the stairs to the first floor, and then enter the left room to find yet another Pluto Knight.</t>
  </si>
  <si>
    <t>Exit the library and leave the castle.</t>
  </si>
  <si>
    <t>Talk to the Pluto Knight by the water, then head left and talk to the Pluto Knight by the tower entrance.</t>
  </si>
  <si>
    <t>Optional: Head right and talk to the disguised Marcus. He doesn't count towards the total, but Steiner will make a comment about there having been an extra knight in his count when getting the Elixir.</t>
  </si>
  <si>
    <t>Enter and climb the tower.</t>
  </si>
  <si>
    <t>Speak with the final Pluto Knight on the stairway to receive an Elixir, then continue to the top of the tower.</t>
  </si>
  <si>
    <t>Optimize Zidane and follow the princess.</t>
  </si>
  <si>
    <t>Once in the boiler room, turn the lever both ways to make 2 treasure chests fall from the ceiling; open them and go through the door.</t>
  </si>
  <si>
    <t>BATTLE: STEINER</t>
  </si>
  <si>
    <t>• 1st fight: Have Zidane attack and Blank and Cinna Steal a Leather Hat (and a Silk Shirt if you like).</t>
  </si>
  <si>
    <t>• 2nd fight: Knock out everyone except Garnet.</t>
  </si>
  <si>
    <t>• 3rd fight: Knock out everyone except Garnet.</t>
  </si>
  <si>
    <t>At the crash site, watch the ATE and save your game.</t>
  </si>
  <si>
    <t>TARGET TIME : 00:31:33 (+14:01)</t>
  </si>
  <si>
    <t>EVIL FOREST SPRING - GUNITAS BASIN</t>
  </si>
  <si>
    <t>Head deeper into the forest to find Garnet.</t>
  </si>
  <si>
    <t>BATTLE: PLANT BRAIN</t>
  </si>
  <si>
    <t>• Have Zidane knock himself out to make Blank appear and push the fight into the second and final phase.</t>
  </si>
  <si>
    <t>• Vivi and Steiner should have full or nearly full ATB gauges by the time Blank shows up, so use Fire, Fire Sword and Blank's physical attack all at once to finish the battle in a single round.</t>
  </si>
  <si>
    <t>• If you're very lucky, Plant Brain may not even get a single turn.</t>
  </si>
  <si>
    <t>• Don't waste your time stealing anything; it's not worth it.</t>
  </si>
  <si>
    <t>Unequip Blank and replace his Iron Sword with a Broadsword, then continue onward.</t>
  </si>
  <si>
    <t>BATTLE: PLANT SPIDER x 2</t>
  </si>
  <si>
    <t>• If there are more than 2 Plant Spiders, RESET THE GAME and try again.</t>
  </si>
  <si>
    <t>• Use a spreaded Fire spell or two physical attacks to win the battle; make sure everyone survives to keep your party at Lv 1.</t>
  </si>
  <si>
    <t>• Do NOT have Blank absorb all the EXP, as that will make Amarant join the party at Lv 3. You have been warned.</t>
  </si>
  <si>
    <t>BASE STATS: You can let Steiner absorb all of the forced EXP here, regardless of how many Plant Spiders appear.</t>
  </si>
  <si>
    <t>Skip the tutorial by choosing "Nothing".</t>
  </si>
  <si>
    <t>On the World Map, head south while the nameplate is displayed to avoid random battles and enter Ice Cavern.</t>
  </si>
  <si>
    <t>Exit immediately after the scenes and save your game.</t>
  </si>
  <si>
    <t>TARGET TIME : 00:50:33 (+ 7:50) | TARGET GIL : 12,013 | ENCOUNTERS : 0 |</t>
  </si>
  <si>
    <t>GUNITAS BASIN - ICE CAVERN CAVE</t>
  </si>
  <si>
    <t>This is a pretty straightforward area, just search every screen.</t>
  </si>
  <si>
    <t>Never make contact with the white wind as touching it instantly throws you into a random battle. Wait for it to die down or turn dark; that's when it's safe to pass through.</t>
  </si>
  <si>
    <t>Although it's still not exactly easy, you can make it through the entire area without any encounters by changing screens a bit more often than otherwise necessary - changing screens resets the encounter check.</t>
  </si>
  <si>
    <t>On the screen with the Potion and the Ether, pick up only one per trip, backtracking to the previous screen after getting each, and then getting past the screen on a third entry. You may want to start with the Potion since it's the harder to grab without a battle.</t>
  </si>
  <si>
    <t>On the screen after that, get both of the chests on the right, then move on to the next area and immediately backtrack to defrost the wall and loot the third chest.</t>
  </si>
  <si>
    <t>In the final area, grab the Phoenix Down and continue onward.</t>
  </si>
  <si>
    <t>Head left at the fork, defrost Mois the moogle, skip the tutorial, accept the letter for Gumo, and finally save.</t>
  </si>
  <si>
    <t>Now backtrack to the previous area, defrost the wall, and pick up the Leather Wrist in the chest at the end of the tunnel.</t>
  </si>
  <si>
    <t>Make sure Zidane is equipped with the Mage Masher, Leather Hat, Leather Wrist, Leather Shirt, and Moonstone.</t>
  </si>
  <si>
    <t>Optimize everyone else and activate Steiner's Bird Killer ability.</t>
  </si>
  <si>
    <t>Return to the fork and save again with Mois.</t>
  </si>
  <si>
    <t>[TARGET TIME: 00:54:48]</t>
  </si>
  <si>
    <t>Move onward to confront...</t>
  </si>
  <si>
    <t>BATTLE: BLACK WALTZ #1 &amp; SEALION</t>
  </si>
  <si>
    <t>• Alternate between attacking Black Waltz #1 and using a Potion.</t>
  </si>
  <si>
    <t>• Once Black Waltz #1 is defeated, begin Stealing from Sealion.</t>
  </si>
  <si>
    <t>• Use a Potion when needed and wait for the Trance gauge to fill.</t>
  </si>
  <si>
    <t>• Reset if you don't steal the Mythril Dagger; if you steal it and have extra turns left, make sure you get his Ether as well.</t>
  </si>
  <si>
    <t>• Once Zidane reaches Trance, use a physical attack followed by Tidal Flame to end the battle. |</t>
  </si>
  <si>
    <t>Z | Protect Girls 8/35</t>
  </si>
  <si>
    <t>Go chill with Mois again after the battle :P (yes, pun intended)</t>
  </si>
  <si>
    <t>TARGET TIME : 01:02:14 (+11:41) | TARGET GIL : 12,352 | ENCOUNTERS : 0</t>
  </si>
  <si>
    <t>ICE CAVERN CAVE - DALI STORAGE AREA</t>
  </si>
  <si>
    <t>Say goodbye to Ice Cavern and run across Nolrich Heights to enter Dali.</t>
  </si>
  <si>
    <t>Leave the inn, head upwards and right to enter a farm plot, then go back to enter and exit the pub, and then enter and exit the windmill.</t>
  </si>
  <si>
    <t>Speak with Vivi, then go to the shop across from the inn; Garnet should be there now.</t>
  </si>
  <si>
    <t>After the conversation, sell all your Phoenix Pinion and buy the following:</t>
  </si>
  <si>
    <t>: 97 Wrist            12,610</t>
  </si>
  <si>
    <t>:  5 Feather Hat       1,000</t>
  </si>
  <si>
    <t>:  3 Leather Shirt       810</t>
  </si>
  <si>
    <t>Now return to the inn and deliver Mois's letter to Gumo, then go to your room and talk to Garnet.</t>
  </si>
  <si>
    <t>After the scenes, head back to where you spoke with Vivi earlier, and then enter the windmill and go down the hatch.</t>
  </si>
  <si>
    <t>Make your way through the screens until you reunite with Vivi, picking up all the items except the Iron Helm, which you should grab on the way back to the barrel with Kumop.</t>
  </si>
  <si>
    <t>Find Kumop in the barrel, take his letter to Mogki and save your game.</t>
  </si>
  <si>
    <t>TARGET TIME : 01:14:22 (+12:08) | TARGET GIL :  1,108  | ENCOUNTERS : 0 |</t>
  </si>
  <si>
    <t>DALI STORAGE AREA - LINDBLUM INN</t>
  </si>
  <si>
    <t>Proceed onward, then examine and choose to open the large door; run from the resulting battle with Flee or, if you're lucky, L1+R1 escape. Since the save point is so close, I would reset if you get stuck watching too many spell animations before running away.</t>
  </si>
  <si>
    <t>Open all 3 chests in the Mist room, then continue to the end of the area.</t>
  </si>
  <si>
    <t>Optimize Zidane and Vivi and activate Zidane's Bandit ability.</t>
  </si>
  <si>
    <t>Don't bother healing or reviving anyone as you will be fully healed prior to the upcoming boss fight.</t>
  </si>
  <si>
    <t>Steiner should be equipped with the Iron Sword, Bronze Helm, Bronze Gloves and Bronze Armor, with the Bird Killer ability activated; if not, make the necessary adjustments now.</t>
  </si>
  <si>
    <t>Head down the mountain, pick up both treasures at the base, enter Morrid's house and stand still; this often makes him come inside immediately.</t>
  </si>
  <si>
    <t>Talk to Morrid, then leave Observatory Mountain.</t>
  </si>
  <si>
    <t>Choose the second option when examining the barrel.</t>
  </si>
  <si>
    <t>BATTLE: BLACK WALTZ #2</t>
  </si>
  <si>
    <t>• Don't enter any commands until Black Waltz #2 makes his first move.</t>
  </si>
  <si>
    <t>• Make both Steiner and Zidane attack (Fire Sword if Vivi survives the boss's first attack), and keep Vivi and Garnet on stand-by. Don't heal any damage yet.</t>
  </si>
  <si>
    <t>• Wait for Black Waltz #2's second attack to connect, then have Vivi attack whoever was targeted by this move. If it was him and he was knocked out then the boss did this step for you.</t>
  </si>
  <si>
    <t>• Next, make Steiner and Zidane attack again.</t>
  </si>
  <si>
    <t>• Finally, have Garnet throw a Potion on Steiner or Zidane if they're no longer at full HP.</t>
  </si>
  <si>
    <t>• Black Waltz #2's Fira counter should be neutralized and so his third attack will now be another single-target one.</t>
  </si>
  <si>
    <t>• Have Steiner and Zidane attack to win the battle; you can use Fire Sword if Vivi hasn't been knocked out.</t>
  </si>
  <si>
    <t>• If you didn't Steal an Ether from Sealion, then make sure Black Waltz #2 drops 2 of them.</t>
  </si>
  <si>
    <t>Choose to depart immediately after Garnet corrects her speech.</t>
  </si>
  <si>
    <t>On the airship, climb the ladder in the back of the engine room and head into the cockpit.</t>
  </si>
  <si>
    <t>BATTLE: BLACK WALTZ #3</t>
  </si>
  <si>
    <t>• This battle is very easy because it always follows the same pattern.</t>
  </si>
  <si>
    <t>• For the first round, have Zidane attack, Steiner use Fire Sword and Vivi cast Fire x 2.</t>
  </si>
  <si>
    <t>• For the second round, let Zidane Steal once, then use Fire Sword and Dbl Fire again to win the battle.</t>
  </si>
  <si>
    <t>In Lindblum, remove everyone's equipment before boarding the lift with Minister Artania.</t>
  </si>
  <si>
    <t>Once you regain control of Zidane at the inn, skip the last tutorial, enter the neighboring room and read the letter from Ruby; save your game.</t>
  </si>
  <si>
    <t>TARGET TIME : 01:35:48 (+21:26) | TARGET GIL : 1,779 | ENCOUNTERS : 0</t>
  </si>
  <si>
    <t>LINDBLUM INN - LINDBLUM CASTLE GUEST ROOM</t>
  </si>
  <si>
    <t>Head downstairs, pick up the Gil near the entrance and exit the building.</t>
  </si>
  <si>
    <t>Go upwards to the market square, search the left street area and the house between the two streets.</t>
  </si>
  <si>
    <t>Head down the right alley and enter Dragoos' Weapon Shop. Auto-arrange your inventory if you like.</t>
  </si>
  <si>
    <t>You will need a minimum of 15,120 Gil to make the following purchases. You should be able to make at least the following transactions:</t>
  </si>
  <si>
    <t>SELL</t>
  </si>
  <si>
    <t xml:space="preserve"> : 5 Hi-Potion 500</t>
  </si>
  <si>
    <t xml:space="preserve"> : 10 Ether 10,000</t>
  </si>
  <si>
    <t xml:space="preserve"> : 3 Remedy 450</t>
  </si>
  <si>
    <t xml:space="preserve"> : 2 Eye Drops 50</t>
  </si>
  <si>
    <t xml:space="preserve"> : 1 Echo Screen 25</t>
  </si>
  <si>
    <t xml:space="preserve"> : 1 Phoenix Pinion 1,000</t>
  </si>
  <si>
    <t xml:space="preserve"> : 1 Rubber Helm 125</t>
  </si>
  <si>
    <t xml:space="preserve"> : 2 Silk Shirt 400</t>
  </si>
  <si>
    <t xml:space="preserve"> : 1 Bronze Armor 325</t>
  </si>
  <si>
    <t xml:space="preserve"> : 2 Tent 800</t>
  </si>
  <si>
    <t>BUY</t>
  </si>
  <si>
    <t>: 12 Steepled Hat 3,120</t>
  </si>
  <si>
    <t>: 12 Cotton Robe 12,000</t>
  </si>
  <si>
    <t>You can basically sell all copies of the above items, except for Tent. If you're planning to have Zidane win the Festival of the Hunt (read the next section for a detailed explanation) then you should leave at least 1 Tent in your inventory, preferably 2. If you plan to have Freya win then you can just sell all your Tent.</t>
  </si>
  <si>
    <t>Now do business as follows:</t>
  </si>
  <si>
    <t>SELL:</t>
  </si>
  <si>
    <t>: 12 Cotton Robe 24,000</t>
  </si>
  <si>
    <t>: 19 Steepled Hat 4,940</t>
  </si>
  <si>
    <t>: 19 Cotton Robe 19,000</t>
  </si>
  <si>
    <t>: 19 Cotton Robe</t>
  </si>
  <si>
    <t>: 30 Steepled Hat 7,800</t>
  </si>
  <si>
    <t>: 30 Cotton Robe 30,000</t>
  </si>
  <si>
    <t>: 30 Cotton Robe 60,000</t>
  </si>
  <si>
    <t>: 1 Dagger 320</t>
  </si>
  <si>
    <t>: 2 Mage Masher 1,000</t>
  </si>
  <si>
    <t>: 1 Javelin 880</t>
  </si>
  <si>
    <t>: 43 Steepled Hat 11,180</t>
  </si>
  <si>
    <t>: 1 Butterfly Sword 300</t>
  </si>
  <si>
    <t>: 1 The Ogre 700</t>
  </si>
  <si>
    <t>: 38 Cotton Robe 38,000</t>
  </si>
  <si>
    <t>: 4 Desert Boots 1,200</t>
  </si>
  <si>
    <t>: 4 Yellow Scarf 1,600</t>
  </si>
  <si>
    <t>Return to the aircab terminal opposite the Lindblum inn and commute to the Industrial District.</t>
  </si>
  <si>
    <t>Loot the place, then fly to the Theater District and head to the Tantalus hideout.</t>
  </si>
  <si>
    <t>Pick up all the treasures in the hideout, then head down the stairs outside.</t>
  </si>
  <si>
    <t>Speak with the crowd, then follow the "moogle" to Artist Michael's studio.</t>
  </si>
  <si>
    <t>Take the Moogle Suit, the Autograph and the Ore, then take an aircab to Lindblum Castle.</t>
  </si>
  <si>
    <t>Enter the guest room, speak with Steiner and then attempt to take the lift.</t>
  </si>
  <si>
    <t>Speak to the sleeping guard outside the guest room, then take the lift and find Garnet at the overlook.</t>
  </si>
  <si>
    <t>Find all 6 areas with the telescope.</t>
  </si>
  <si>
    <t>Back in the guest room, open both chests, deliver Kumop's letter, take the letter for Atla and save your game.</t>
  </si>
  <si>
    <t>TARGET TIME : 01:51:20 (+15:32) | TARGET GIL : 6,151 | ENCOUNTERS : 0 |</t>
  </si>
  <si>
    <t>Use FAQ to decide who you want to win the festival</t>
  </si>
  <si>
    <t>Head straight for the aircab dock - you'll have plenty of time for all other preparations once the festival timer starts.</t>
  </si>
  <si>
    <t>Equip Zidane with The Ogre, Steepled Hat, Leather Wrist, Bronze Vest and Yellow Scarf; activate his Beast Killer ability; put him in the back row.</t>
  </si>
  <si>
    <t>If you want Zidane or Vivi to win, then just wait in the Business District shopping area to fight Zaghnol.</t>
  </si>
  <si>
    <t>Avoid the Trick Sparrow outside the station by hugging the right side of the screen (the Mu only appears after battling the Trick Sparrow so don't worry about it). Doing this also leaves you with the most possible options for monsters to fight after Zaghnol if you want a specific number of points for Zidane.</t>
  </si>
  <si>
    <t>If you want Freya to be the victor, then engage one of the Fangs in the Business District. Either the one standing on the left or the one chasing Vivi will do.</t>
  </si>
  <si>
    <t>Simply have Zidane remain idle and get beat up by the Fang to fill up his Trance gauge. Use a Potion whenever needed and knock out the Fang once you're 1 or 2 hits away from reaching Trance.</t>
  </si>
  <si>
    <t>Wait until the clock reads 4:30 or less, then go to the square to fight...</t>
  </si>
  <si>
    <t>BATTLE: ZAGHNOL (ZIDANE)</t>
  </si>
  <si>
    <t>• Have Zidane and Freya throw Tent until it connects.</t>
  </si>
  <si>
    <t xml:space="preserve">• Then make Freya Jump each round and Zidane Steal. Use a Potion if Heave connects and have Zidane begin attacking once you've stolen the Needle Fork. </t>
  </si>
  <si>
    <t xml:space="preserve">• Zaghnol has 1,574 HP; keep track of it with a calculator and make sure Zidane deals the finishing blow. </t>
  </si>
  <si>
    <t xml:space="preserve">BATTLE: ZAGHNOL (FREYA) </t>
  </si>
  <si>
    <t xml:space="preserve">• Make Zidane Steal and keep Freya on stand-by to administer Potion. </t>
  </si>
  <si>
    <t xml:space="preserve">• You will most likely need to get the Needle Fork within 2 attempts. </t>
  </si>
  <si>
    <t xml:space="preserve">• Zidane should enter Trance within 1 or 2 attacks from Zaghnol; once he does and you have the Needle Fork, simply use Shift Break and have Freya Jump to end the battle with her dealing the finishing blow. </t>
  </si>
  <si>
    <t xml:space="preserve">BATTLE: ZAGHNOL (VIVI) </t>
  </si>
  <si>
    <t xml:space="preserve">• Have Zidane Steal until he grabs the Needle Fork and keep Freya on stand-by to administer Potion or Phoenix Down if needed. </t>
  </si>
  <si>
    <t xml:space="preserve">• Knock out both of them once you have the Needle Fork. </t>
  </si>
  <si>
    <t>If you want Zidane to win then after the battle you will still have the time left on the clock to seek out the necessary monster(s) for any remaining points. If you want to get 100 then it should be possible for almost all values awarded for Zaghnol; check the tables.</t>
  </si>
  <si>
    <t>Don't forget to heal Zidane and equip The Ogre.</t>
  </si>
  <si>
    <t>Some luck is involved as you never have more than a 1 out of 3 chance of getting the desired value, but these are rather good odds compared to some other things in this challenge.</t>
  </si>
  <si>
    <t>After the scenes, take the lift to the base level station, ride to and open the chest at the Serpent's Gate and then ride straight to the Dragon's Gate.</t>
  </si>
  <si>
    <t>Read the letter Moodon received from Stiltzkin, then save your game.</t>
  </si>
  <si>
    <t>TARGET TIME : 02:07:43 (+16:23) | TARGET GIL :  11,151 | ENCOUNTERS : 0</t>
  </si>
  <si>
    <t>LINDBLUM CASTLE GUEST ROOM - LINDBLUM DRAGON'S GATE</t>
  </si>
  <si>
    <t xml:space="preserve">   .=================.=================.=================.=================.</t>
  </si>
  <si>
    <t xml:space="preserve">    &gt;----------------+-----------------+-----------------+----------------&lt;</t>
  </si>
  <si>
    <t>Data</t>
  </si>
  <si>
    <t>VIVI: Mage Staff, Steepled Hat, Leather Wrist, Cotton Robe, Yellow Scarf</t>
  </si>
  <si>
    <t>ZIDANE: Butterfly Sword, Steepled Hat, Glass Armlet, Leather Shirt, Yellow Scarf</t>
  </si>
  <si>
    <t>FREYA: Javelin, Iron Helm, Bronze Gloves, Linen Cuirass, Yellow Scarf</t>
  </si>
  <si>
    <t>QUINA: Needle Fork, Feather Hat, Leather Wrist, Bronze Vest, Yellow Scarf, Add Status, Millionaire</t>
  </si>
  <si>
    <t>Pick up the Tent behind the platform, then head out into the Mist.</t>
  </si>
  <si>
    <t>Cross the wetlands to Qu's Marsh, head to the pond and catch a frog for Quina (the huge one in the top right corner of the marsh is easy to catch).</t>
  </si>
  <si>
    <t>BASE STATS: You can let Freya absorb any EXP you might come across once Quina has joined the party. (Hint: Type A x 2)                                  |</t>
  </si>
  <si>
    <t>Equip your party as follows:</t>
  </si>
  <si>
    <t>Make sure only Zidane and Freya are in the front row.</t>
  </si>
  <si>
    <t>Leave Qu's Marsh by way of the right path to avoid the frog-catching mini-game and head to Gizamaluke's Grotto.</t>
  </si>
  <si>
    <t>Enter, pick up the first Gizamaluke Bell, then exit and save right outsidethe entrance.</t>
  </si>
  <si>
    <t>[TARGET TIME: 02:12:37]</t>
  </si>
  <si>
    <t>Now enter the main cavern to initiate your first and worst forced EXP encounter :)</t>
  </si>
  <si>
    <t>BATTLE: TYPE A x 2</t>
  </si>
  <si>
    <t xml:space="preserve"> • The goal is to Petrify both Type A's with the Needle Fork. </t>
  </si>
  <si>
    <t xml:space="preserve"> • Ideally, you would Petrify them both with only 2 hits total, but the probability of this is only 1%. A more reasonable target would be to Petrify both within 4 or less hits - that's a 5% (1/20) chance. </t>
  </si>
  <si>
    <t xml:space="preserve"> • Have Quina attack non-stop and everyone else Defend, only using a Potion on themselves or Quina if they get low on HP. </t>
  </si>
  <si>
    <t xml:space="preserve"> • Keep in mind that the Type A's have 398 HP, so you may need to heal them as well, although chances are the battle will already have dragged on a bit too long if it comes to that. </t>
  </si>
  <si>
    <t>|   Z   | Protect Girls 12/35 |                     |                     |</t>
  </si>
  <si>
    <t>|   F   | Bird Killer    2/30 | Dragon Killer  2/70 | Cover          2/30 |</t>
  </si>
  <si>
    <t>After the battle, backtrack out of the grotto once again and head east to Chocobo's Forest.</t>
  </si>
  <si>
    <t>Save a few steps outside the grotto.</t>
  </si>
  <si>
    <t>[TARGET TIME: 02:15:28]</t>
  </si>
  <si>
    <t xml:space="preserve">Enter Chocobo's Forest, then exit, call Choco, and return to play a game ofChocobo Hot&amp;Cold. </t>
  </si>
  <si>
    <t>If you don't unearth the "Stone with Patterns" during your first game, reset and try again.</t>
  </si>
  <si>
    <t xml:space="preserve">The "Stone with Patterns" will always be the "Streamside" Chocograph, so don't bother replaying in hopes of getting anything else. Once you have it, leave and save the game. </t>
  </si>
  <si>
    <t xml:space="preserve">Now play another game of Hot&amp;Cold. Reset until you find a Chocograph. </t>
  </si>
  <si>
    <t>When you do, exit and ride to South Gate; grab the two items, then leave and save your game on another save file.</t>
  </si>
  <si>
    <t xml:space="preserve">Check which Chocograph you got. You'll need both "Healing Shore" and "Small Beach", so reload the earlier save if you didn't get either. </t>
  </si>
  <si>
    <t xml:space="preserve">Return and play 1 more game in hopes of getting the other Chocograph! </t>
  </si>
  <si>
    <t>Be sure to purchase Gysahl Greens before leaving so that you have at least 6 in your inventory.</t>
  </si>
  <si>
    <t xml:space="preserve">Equip Zidane with the Mage Masher and use Phoenix Down if needed. </t>
  </si>
  <si>
    <t>Save your game near the forest by the river.</t>
  </si>
  <si>
    <t>PATH C &amp; COMBINED - See FAQ for details</t>
  </si>
  <si>
    <t>[TARGET TIME: 02:22:55]</t>
  </si>
  <si>
    <t>Head to the wild forest near the river and encounter a group of Mandragora.</t>
  </si>
  <si>
    <t>Choose 1 Mandragora and have Vivi use Fire, Freya attack physically, and Quina use Eat to learn the almighty Limit Glove :)</t>
  </si>
  <si>
    <t>Alternatively, have Zidane and Freya attack and Quina use Eat. This method also works if you get a pre-emptive strike!</t>
  </si>
  <si>
    <t>Once you've done this, make either Vivi or Freya attack Quina to knock him/her out and then have Zidane use Flee to escape the battle without EXP.</t>
  </si>
  <si>
    <t>Mount Choco and ride back to Gizamaluke's Grotto; place everyone in the back row and save your game outside.</t>
  </si>
  <si>
    <t>| TARGET TIME : 02:24:30 (+16:47) | TARGET GIL :  10,372 | ENCOUNTERS : 0 |</t>
  </si>
  <si>
    <t>LINDBLUM DRAGON'S GATE - EUNORUS PLAINS</t>
  </si>
  <si>
    <t>Re-enter Gizamaluke's Grotto and check the soldier's body for another Gizamaluke Bell.</t>
  </si>
  <si>
    <t>Go to the main chamber and run straight for the steps; you should be able to evade the Black Mage in that area by heading for the left railing and then quickly onto the steps. There isn't much strategy to this, just practice a bit if you're having trouble. The important thing is not to stop before reaching the steps.</t>
  </si>
  <si>
    <t>At the top, go through the middle door and approach the bell to initiate some scenes.</t>
  </si>
  <si>
    <t>Grab the Gizamaluke Bell from the chest and return to the previous area.</t>
  </si>
  <si>
    <t>Open the door on the left and get a Gizamaluke Bell from the wounded soldier at the end of the path.</t>
  </si>
  <si>
    <t>Return to the area with the big bell and enter the moogles' room.</t>
  </si>
  <si>
    <t>Tell Moguta that you like Kupo Nuts, read the letter Mogmi received from Moodon and save your game.</t>
  </si>
  <si>
    <t>[TARGET TIME: 02:26:47]</t>
  </si>
  <si>
    <t>Revive Quina and reset until he/she is revived with exactly 1 HP; revive Vivi and Freya as well, if needed.</t>
  </si>
  <si>
    <t>Exit the room and enter the opposite door to face...</t>
  </si>
  <si>
    <t>BATTLE: GIZAMALUKE</t>
  </si>
  <si>
    <t xml:space="preserve">• If Zidane's turn comes up before Quina's then you can try to Steal once if you like - the 256/256 Elixir certainly won't hurt. </t>
  </si>
  <si>
    <t>• Use Quina's Limit Glove!</t>
  </si>
  <si>
    <t xml:space="preserve">  |   Z   | Protect Girls 22/35 |                     |                     |</t>
  </si>
  <si>
    <t xml:space="preserve">  |   F   | Bird Killer    7/30 | Dragon Killer  7/70 | Cover          7/30 |</t>
  </si>
  <si>
    <t>As Steiner, speak to the guards by the gate.</t>
  </si>
  <si>
    <t>Take the Multina Racket from the chest to the left of the gate, then speak to Part-time Worker Mary and choose whichever option you like.</t>
  </si>
  <si>
    <t>Next speak with the guy "repairing" the left gate and choose what you want here, too.</t>
  </si>
  <si>
    <t>Finally, talk to the guy on the far right and then make your way to the passageway.</t>
  </si>
  <si>
    <t>Open the chest for a Potion, take Grimo's letter to Nazna and board the cable car.</t>
  </si>
  <si>
    <t>Run about halfway towards Cleyra and save your game.</t>
  </si>
  <si>
    <t xml:space="preserve">  | TARGET TIME : 02:33:43 (+ 9:13) | TARGET GIL :  11,572 | ENCOUNTERS : 0 |</t>
  </si>
  <si>
    <t>EUNORUS PLAINS - DAINES-HORSE BASIN</t>
  </si>
  <si>
    <t>Make your way to the coast. You may need to save again on the way, depending on how far you made it before your previous save.</t>
  </si>
  <si>
    <t>Call Choco, open the Chocograph menu and select "Healing Shore".</t>
  </si>
  <si>
    <t>Dig up the Chocograph to get the Reef transformation.</t>
  </si>
  <si>
    <t>After getting the transformation, head back to Gizamaluke's Grotto and save outside.</t>
  </si>
  <si>
    <t>Go through the grotto, still evading the Black Mage, then run a little in the direction of Chocobo's Forest and save.</t>
  </si>
  <si>
    <t>Make your way to the Chocobo tracks outside Chocobo's Forest; call Choco.</t>
  </si>
  <si>
    <t>Unearth the "Streamside" (it's along the way and quite profitable) and the "Small Beach" Chocographs.</t>
  </si>
  <si>
    <t>Return to Gizamaluke's Grotto, equip Vivi with your newly-acquired Oak Staff and save.</t>
  </si>
  <si>
    <t>Go through the grotto one last time and save about halfway to Burmecia.</t>
  </si>
  <si>
    <t>The last Black Mage can be fought on Disc 4 so can be left for now.</t>
  </si>
  <si>
    <t xml:space="preserve">  | TARGET TIME : 02:39:43 (+ 6:00) | TARGET GIL :  11,572 | ENCOUNTERS : 0 |</t>
  </si>
  <si>
    <t>OAK STAFF DETOUR</t>
  </si>
  <si>
    <t>DAINES-HORSE BASIN - START OF DISC 2</t>
  </si>
  <si>
    <t>Ignore all items in Burmecia unless otherwise noted.</t>
  </si>
  <si>
    <t xml:space="preserve">You need to have Quina knocked out before reaching the save point so use the Needle Fork only for the first Type A. Once one of them is Stopped or Petrified have Quina knocked out and use Stop for the win. </t>
  </si>
  <si>
    <t>You should aim to finish this battle within 4 Stop/Petrify attempts.</t>
  </si>
  <si>
    <t xml:space="preserve">If the battle doesn't go that well, don't reset. Finish and try to complete this segment without returning to the world map. If you make it to the end without encounters then the time you lost with a sub-par battle will be made up for by not having backtracked. </t>
  </si>
  <si>
    <t xml:space="preserve">  |   Z   | Protect Girls 26/35 |                     |                     |</t>
  </si>
  <si>
    <t xml:space="preserve">  |   F   | Bird Killer    9/30 | Dragon Killer  9/70 | Cover          9/30 |</t>
  </si>
  <si>
    <t>If your battle went very well then you should save again.</t>
  </si>
  <si>
    <t xml:space="preserve">  [TARGET TIME: 02:42:22]</t>
  </si>
  <si>
    <t>Run up the stairs to the right and head left until you reach a building with balconies inside.</t>
  </si>
  <si>
    <t>WALK across the plank to the chest with the Germinas Boots, then RUN back to make the plank fall to the level below.</t>
  </si>
  <si>
    <t>Return to where you fought the Type A's and go through the door on the left.</t>
  </si>
  <si>
    <t>Go upstairs, through the door and jump across the balconies on the outside.</t>
  </si>
  <si>
    <t>Speak to the dying soldier, then pick up the Protection Bell from behind the bed and the Ether from behind the cabinet.</t>
  </si>
  <si>
    <t>Now make your way back to the terrace with the locked door which you passed going to the Germinas Boots.</t>
  </si>
  <si>
    <t>Open and go through the door, then go up the stairs.</t>
  </si>
  <si>
    <t>Enter the doorway below the walkway, then return and take that walkway to the left door after the scene.</t>
  </si>
  <si>
    <t>Go through the next door to appear in a courtyard; enter the left door.</t>
  </si>
  <si>
    <t>Exit and enter the right door.</t>
  </si>
  <si>
    <t>Remove everyone's equipment.</t>
  </si>
  <si>
    <t>Open the chest in the back of the room, buy Stiltzkin's deal, deliver the letter to Atla, accept the letter to Monev and finally save your game.</t>
  </si>
  <si>
    <t>Revive Quina and reset until he/she is revived with exactly 1 HP; revive Vivi and Freya as well if needed.</t>
  </si>
  <si>
    <t>Go outside and up the steps.</t>
  </si>
  <si>
    <t>Choose to leave Freya alone.</t>
  </si>
  <si>
    <t>BATTLE: Beatrix 1</t>
  </si>
  <si>
    <t>TARGET TIME : 02:51:05 (+11:22) | TARGET GIL :  11,239 | ENCOUNTERS : 0</t>
  </si>
  <si>
    <t>CONGRATULATIONS! YOU'VE FINISHED DISC 1!</t>
  </si>
  <si>
    <t xml:space="preserve">   -----------------------------------</t>
  </si>
  <si>
    <t>shopping</t>
  </si>
  <si>
    <t>:  8 Ether             8,000</t>
  </si>
  <si>
    <t>:  4 Remedy              600</t>
  </si>
  <si>
    <t>:  2 Eye Drops            50</t>
  </si>
  <si>
    <t>:  1 Annoyntment          75</t>
  </si>
  <si>
    <t>:  8 Rising Sun        2,000</t>
  </si>
  <si>
    <t>:  1 Mythril Spear       550</t>
  </si>
  <si>
    <t>:  2 Leather Wrist       200</t>
  </si>
  <si>
    <t>:  2 Bronze Gloves       480</t>
  </si>
  <si>
    <t>:  1 Rubber Helm         125</t>
  </si>
  <si>
    <t>:  1 Bronze Vest         335</t>
  </si>
  <si>
    <t>: 38 Cotton Robe      76,000</t>
  </si>
  <si>
    <t>:  4 Desert Boots      3,000</t>
  </si>
  <si>
    <t>:  3 Germinas Boots    6,000</t>
  </si>
  <si>
    <t>BUY :  3 Silver Gloves     2,160</t>
  </si>
  <si>
    <t>: 97 Steepled Hat     25,220</t>
  </si>
  <si>
    <t>:  2 Iron Helm           900</t>
  </si>
  <si>
    <t/>
  </si>
  <si>
    <t>Enter Summit Station and get ready to do some shopping again!</t>
  </si>
  <si>
    <t xml:space="preserve">SELL </t>
  </si>
  <si>
    <t>:  4 Hi-Potion           400</t>
  </si>
  <si>
    <t>:  2 Tent                800  * Sell all but 1 Tent.</t>
  </si>
  <si>
    <t>:  1 Mythril Gloves      980  * Buy 1 Mythril Gloves if you didn't Steal it from Zaghnol.</t>
  </si>
  <si>
    <t>: 10 Potion              500  * Top up your supply of Potion to 20</t>
  </si>
  <si>
    <t>:  5 Phoenix Down        750  * Top up your supply of Phoenix Down to 10</t>
  </si>
  <si>
    <t>Optimize both Garnet and Steiner, but give Garnet the Feather Hat and also activate Steiner's Man Eater ability.</t>
  </si>
  <si>
    <t>Speak with the attendant between the exits and head outside, picking up the Phoenix Down from the chest.</t>
  </si>
  <si>
    <t>Re-enter the station after overhearing the conversation and speak to either Marcus or Cinna, and then to Steiner.</t>
  </si>
  <si>
    <t>Deliver Grimo's letter, accept Nazna's letter for Mochos and save your game.</t>
  </si>
  <si>
    <t>Leave the station and board the cable car.</t>
  </si>
  <si>
    <t xml:space="preserve">BATTLE: BLACK WALTZ #3 </t>
  </si>
  <si>
    <t xml:space="preserve"> • If you didn't get the Coral Ring from the Festival of the Hunt then you'll need to Steal the Lightning Staff (64/256 = 1/4).</t>
  </si>
  <si>
    <t xml:space="preserve"> • Attack physically with everyone, including Garnet.</t>
  </si>
  <si>
    <t xml:space="preserve"> • Don't heal or revive anyone since Black Waltz #3 will damage himself every other turn once Steiner and Marcus are knocked out. </t>
  </si>
  <si>
    <t xml:space="preserve"> • It's impossible to lose this battle unless you attack yourself, since Black Waltz #3 will never attack Garnet.</t>
  </si>
  <si>
    <t>At the fork, head LEFT, in the direction of Dali.</t>
  </si>
  <si>
    <t>Save in the middle of Nolrich Heights, then enter Dali.</t>
  </si>
  <si>
    <t>[TARGET TIME: 02:58:00]</t>
  </si>
  <si>
    <t>Revisit the shop and buy another 99 Wrist, as well as a Rod if you didn't get the Coral Ring during the Festival of the Hunt.</t>
  </si>
  <si>
    <t>Head to the farm plot to finally loot that elusive chest for an Elixir, and exit by way of the path to the right.</t>
  </si>
  <si>
    <t>Return to South Gate, then take the right path at the fork.</t>
  </si>
  <si>
    <t>Open the chest for 1,610 Gil, then make your way out of South Gate.</t>
  </si>
  <si>
    <t>Save the moment it gets completely dark on Bentini Heights.</t>
  </si>
  <si>
    <t>TARGET TIME : 03:00:05 (+ 9:00) | TARGET GIL :  68,818 | ENCOUNTERS : 0 |</t>
  </si>
  <si>
    <t>START OF DISC 2 - BENTINI HEIGHTS</t>
  </si>
  <si>
    <t>Enter Treno and watch the ATE "Treno Tradition" (press X when the ! appears to have him steal only 500 Gil as opposed to 1,000) and go down the left stairway.</t>
  </si>
  <si>
    <t>Go down the next set of stairs and enter the building across from the cafe.</t>
  </si>
  <si>
    <t>Speak to the Four-Armed Man to claim your Power Belt, then continue into the synthesis shop.</t>
  </si>
  <si>
    <t>Synthesize as many Cotton Robe as you can afford.</t>
  </si>
  <si>
    <t>Return outside and head past the Card Stadium.</t>
  </si>
  <si>
    <t>Enter the little tower to make Mogrich appear; run after him and read the letter he received from Stiltzkin, then save your game.</t>
  </si>
  <si>
    <t>Now go into the weapon shop, sell all the Cotton Robe you just bought and buy the following equipment:</t>
  </si>
  <si>
    <t xml:space="preserve"> BUY :5 Mythril Sword 6,500</t>
  </si>
  <si>
    <t xml:space="preserve"> :5 Air Racket2,000</t>
  </si>
  <si>
    <t xml:space="preserve"> :2 Bone Wrist660</t>
  </si>
  <si>
    <t xml:space="preserve"> :1 Magus Hat 400</t>
  </si>
  <si>
    <t xml:space="preserve"> :9 Bandana 4,500</t>
  </si>
  <si>
    <t xml:space="preserve"> :2 Barbut1,200</t>
  </si>
  <si>
    <t xml:space="preserve"> :1 Linen Cuirass 800</t>
  </si>
  <si>
    <t xml:space="preserve"> : 14 Chain Mail 16,800</t>
  </si>
  <si>
    <t>Next, optimize Steiner and activate MP Attack, Bird Killer and Counter.</t>
  </si>
  <si>
    <t>Challenge Griffin; use a Tent on him and then just attack physically. If the Tent is unsuccessful, reset and try again. The battle can go very fast if Steiner gets the first turn and Counter activates at some point.</t>
  </si>
  <si>
    <t>After the battle, return outside, watch the ATE "Unexpected Visitor", and save your game once more.</t>
  </si>
  <si>
    <t>[TARGET TIME: 03:04:07]</t>
  </si>
  <si>
    <t>Enter the Auction House to reunite with Garnet, then go back inside.</t>
  </si>
  <si>
    <t xml:space="preserve"> * You need to win the Magician Robe, Madain's Ring, and Reflect Ring. </t>
  </si>
  <si>
    <t xml:space="preserve"> * Although it's possible for all three to appear in a single auction, it's very rare, and then you still need to win them at a reasonable price, so I suggest you plan two auctions and save in between.</t>
  </si>
  <si>
    <t xml:space="preserve"> * You should also bid on Griffin's Heart, Doga's Artifact and Une's Mirror; you can turn a nice profit by selling them to the nobles in front of the synthesis shop for 10,000, 10,000 and 15,000 Gil, respectively! So make sure you win them at lower prices, obviously. </t>
  </si>
  <si>
    <t xml:space="preserve"> * The table below shows the price ranges for the items as listed in the Ultimania, as well as their resell values; you should aim to win the items at no more than the average price, and for the items you don't need or have already won, bid the average value to hopefully push the auction to its final stages faster. </t>
  </si>
  <si>
    <t xml:space="preserve"> * The Mini-Cid has a narrow price range, so bidding 2,000 to 2,400 Gil should finish the auction fast without you actually buying the item. You should avoid buying it because it's the easiest item to skip and you will have to do this many times when buying all the Promist Ring later on Disc 3.</t>
  </si>
  <si>
    <t xml:space="preserve"> * Keep in mind that only the total Gil spent matters, so you can spend a bit more on some items if you get others much cheaper. In total, you should aim to spend no more than around 65,000 Gil (including the key items which you should sell for a profit).</t>
  </si>
  <si>
    <t xml:space="preserve"> * Exiting and re-entering takes around 7 seconds, so it's OK if you do it once or twice per attempt if needed. </t>
  </si>
  <si>
    <t xml:space="preserve"> - Mini-Cid: PRICE RANGE 1,500 - 4,500 : AVERAGE 3,000: VALUE0</t>
  </si>
  <si>
    <t xml:space="preserve"> - Griffin's Heart : PRICE RANGE 3,000 - 9,000 : AVERAGE 6,000: VALUE 10,000</t>
  </si>
  <si>
    <t xml:space="preserve"> - Magician Robe : PRICE RANGE 3,500 - 10,500 : AVERAGE 7,000: VALUE 4,000</t>
  </si>
  <si>
    <t xml:space="preserve"> - Doga's Artifact : PRICE RANGE 4,000 - 12,000 : AVERAGE 8,000: VALUE 10,000</t>
  </si>
  <si>
    <t xml:space="preserve"> - Fairy Earrings: PRICE RANGE 4,000 - 12,000 : AVERAGE 8,000: VALUE 3,000</t>
  </si>
  <si>
    <t xml:space="preserve"> - Une's Mirror: PRICE RANGE 6,000 - 18,000 : AVERAGE 12,000: VALUE 15,000</t>
  </si>
  <si>
    <t xml:space="preserve"> - Madain's Ring : PRICE RANGE 3,500 - 10,500 : AVERAGE 7,000: VALUE 3,750</t>
  </si>
  <si>
    <t xml:space="preserve"> - Reflect Ring: PRICE RANGE 6,000 - 18,000 : AVERAGE 12,000: VALUE 3,500</t>
  </si>
  <si>
    <t xml:space="preserve"> - Pearl Rouge : PRICE RANGE 7,000 - 21,000 : AVERAGE 14,000: VALUE 2,000</t>
  </si>
  <si>
    <t xml:space="preserve"> * COMBINED: You will also need to win the Pearl Rouge; Freya will need it when absorbing unavoidable EXP in the future.</t>
  </si>
  <si>
    <t>[TARGET TIME: 03:08:07]</t>
  </si>
  <si>
    <t>Head back to the synthesis shop and speak with the Adventurer, Nobleman and Scholar on the way to (hopefully) turn a nice profit on your goods.</t>
  </si>
  <si>
    <t xml:space="preserve"> BUY : 31 Cotton Robe 31,000 Buy as many Cotton Robe as you can!</t>
  </si>
  <si>
    <t xml:space="preserve"> :2 Coral Ring 2,400</t>
  </si>
  <si>
    <t xml:space="preserve"> :1 Gold Choker 1,300</t>
  </si>
  <si>
    <t>Now head over to the Treno inn and speak with Marcus.</t>
  </si>
  <si>
    <t>Go down toward the dock and speak to Baku; ignore Steiner completely or you won't make it to the bottom.</t>
  </si>
  <si>
    <t>After the attempted robbery, leave Treno and save midway to South Gate.</t>
  </si>
  <si>
    <t>[TARGET TIME: 03:12:03]</t>
  </si>
  <si>
    <t>Head back to Dali and purchase another 99 Wrist.</t>
  </si>
  <si>
    <t>It's possible to reach the town without saving. Save on Nolrich Heights after you leave, and then try to make it to Treno without any more saves.</t>
  </si>
  <si>
    <t>Upon returning, go to Doctor Tot's tower and pick up the Mythril Dagger from the chest by the entrance.</t>
  </si>
  <si>
    <t>Speak with Doctor Tot once Marcus grabs the Supersoft, then climb the ladders and go down the hatch.</t>
  </si>
  <si>
    <t>Deliver Nazna's letter to Mochos and save your game.</t>
  </si>
  <si>
    <t xml:space="preserve">TARGET TIME : 03:17:19 (+17:14)TARGET GIL :38,513ENCOUNTERS : 0 </t>
  </si>
  <si>
    <t>BENTINI HEIGHTS - GARGAN ROO</t>
  </si>
  <si>
    <t>Merged.2</t>
  </si>
  <si>
    <t>GARNET: Multina Racket, Feather Hat, -, -, -: ,,</t>
  </si>
  <si>
    <t>STEINER: Mythril Sword, Barbut, Silver Gloves, Chain Mail, Power Belt: HP+10%,MP Attack,Counter</t>
  </si>
  <si>
    <t>MARCUS: Mythril Sword, Bandana, Wrist, Leather Plate, Yellow Scarf: ,,</t>
  </si>
  <si>
    <t>Column10</t>
  </si>
  <si>
    <t>ZIDANE: Butterfly Sword, Bandana, Glass Armlet, Leather Shirt, Gold Choker: ,-,-</t>
  </si>
  <si>
    <t>VIVI: Oak Staff, Bandana, Leather Wrist, Magician Robe, Madain's Ring: ,-,-</t>
  </si>
  <si>
    <t>FREYA: Javelin, Barbut, Mythril Gloves, Chain Mail, Reflect Ring: ,-,-</t>
  </si>
  <si>
    <t>QUINA: Needle Fork, -, -, -, Yellow Scarf: Millionaire,,</t>
  </si>
  <si>
    <t>o Go down the left passage, flip the switch and open both chests. Then return to Mochos and head down the right passage.</t>
  </si>
  <si>
    <t>Go up, pull the lever and then return to the entrance of the right platform and go near the switch on the wall.</t>
  </si>
  <si>
    <t>Equip Garnet with a Feather Hat and give Steiner the Silver Gloves. Exchange Steiner's Bird Killer ability for HP+10%, then heal him. Equip Marcus too.</t>
  </si>
  <si>
    <t>Press the button once you're ready for the upcoming boss fight.</t>
  </si>
  <si>
    <t>BATTLE: RALVURAHVA|</t>
  </si>
  <si>
    <t xml:space="preserve"> • Just attack with everyone and hope for a quick battle in terms of starting ATB gauges, Counterattacks, etc. Not much strategy involved. |</t>
  </si>
  <si>
    <t>Save midway to the sandstorm.</t>
  </si>
  <si>
    <t xml:space="preserve"> [TARGET TIME: 03:22:40]</t>
  </si>
  <si>
    <t>Enter the sandstorm, flip the switch and go through the door which opens.</t>
  </si>
  <si>
    <t>Open the chest and continue onward.</t>
  </si>
  <si>
    <t>Loot both chests in this chamber; there is a hidden one behind the branch in the middle.</t>
  </si>
  <si>
    <t>Go all the way up the walkway outside, enter the top cave and choose to put Zidane's hand into the hole in the wall.</t>
  </si>
  <si>
    <t>Pick up the Ether from the chest, return outside and enter the ornate entrance by climbing the vines.</t>
  </si>
  <si>
    <t>Head into the tunnel-like passage and open both chests in the next area.</t>
  </si>
  <si>
    <t>Deliver Atla's letter to Monev and save your game.</t>
  </si>
  <si>
    <t>[TARGET TIME: 03:24:56]</t>
  </si>
  <si>
    <t>Equip your party as follows and place everyone in the back row:</t>
  </si>
  <si>
    <t>Equipping Zidane and then optimizing Vivi and Freya seems to give the best results with the least need for changes afterwards.</t>
  </si>
  <si>
    <t>Continue your ascent up the tree trunk, grabbing the Flame Staff and Potion.</t>
  </si>
  <si>
    <t>Once you reach Cleyra, refuse Oracle Kildea's tour and head to the inn area, picking up the Phoenix Pinion and Ore along the way.</t>
  </si>
  <si>
    <t>Do a little shopping with Burmecian Soldier Dan:</t>
  </si>
  <si>
    <t xml:space="preserve"> BUY :1 Mythril Rod 560</t>
  </si>
  <si>
    <t xml:space="preserve"> :2 Mage's Hat 1,200</t>
  </si>
  <si>
    <t xml:space="preserve"> :2 Mythril Helm 2,000</t>
  </si>
  <si>
    <t>Watch the ATE "No Yummie-Yummies!" and go up behind the inn, taking the Remedy on the stairs.</t>
  </si>
  <si>
    <t>In the next screen, watch the ATE "There a Mushroom!" and continue upwards to the cathedral.</t>
  </si>
  <si>
    <t>Speak with Tree Oracle Wylan and pick up the Yellow Scarf next to the entrance, then head back to the entrance of the settlement.</t>
  </si>
  <si>
    <t>Go right to the Antlion's sandpit, take the 970 Gil and speak to Quina.</t>
  </si>
  <si>
    <t>Open the 2 chests on the branch, jump down and go to Monev to save.</t>
  </si>
  <si>
    <t>| TARGET TIME : 03:29:03 (+11:44) | TARGET GIL :35,723 | ENCOUNTERS : 0 |</t>
  </si>
  <si>
    <t>GARGAN ROO - CLEYRA'S TRUNK</t>
  </si>
  <si>
    <t xml:space="preserve">   '-----------------'-----------------'-----------------'-----------------'</t>
  </si>
  <si>
    <t>ZIDANE: Dagger, Bandana, Glass Armlet, Mythril Vest, Madain's Ring: Man Eater,,</t>
  </si>
  <si>
    <t>VIVI: Oak Staff, Mage's Hat, Bone Wrist, Magician Robe, Gold Choker: ,,</t>
  </si>
  <si>
    <t>QUINA: Needle Fork, Mage's Hat, Bone Wrist, Silk Robe, Yellow Scarf: Add Status,,</t>
  </si>
  <si>
    <t>FREYA: Javelin, Barbut, Silver Gloves, Chain Mail, Reflect Ring: HP+10%,Distract,</t>
  </si>
  <si>
    <t>Make your way to the entrance of Cleyra and equip your party as follows:</t>
  </si>
  <si>
    <t>Head down the trunk, picking up the 4 treasures you skipped earlier.</t>
  </si>
  <si>
    <t>BATTLE: SOLDIER x 2</t>
  </si>
  <si>
    <t xml:space="preserve"> • Simply have Vivi cast a multi-target Bio spell; it will usually deal enough damage to make all the Soldiers escape.</t>
  </si>
  <si>
    <t xml:space="preserve"> • Keep Zidane's Attack menu open once Vivi's animation begins. If a Soldier becomes Poisoned, she may die from the Poison damage before she can escape. Keeping the menu open prevents this while still allowing the Soldiers to escape.</t>
  </si>
  <si>
    <t xml:space="preserve"> • If Bio doesn't deal sufficient damage, one attack from Zidane will finish the job. </t>
  </si>
  <si>
    <t xml:space="preserve">BATTLE: SOLDIER x 2 </t>
  </si>
  <si>
    <t xml:space="preserve"> • Same as above.</t>
  </si>
  <si>
    <t>Use an Elixir on Vivi after this second battle.</t>
  </si>
  <si>
    <t xml:space="preserve"> • Same as above. </t>
  </si>
  <si>
    <t xml:space="preserve">BATTLE: TYPE B </t>
  </si>
  <si>
    <t xml:space="preserve"> • Have Quina attack with the Needle Fork and Vivi cast Stop.</t>
  </si>
  <si>
    <t xml:space="preserve"> • You should have enough MP for 3 castings of Stop, which should be enough to finish this battle.</t>
  </si>
  <si>
    <t xml:space="preserve">  |   Z   | Man Eater      6/25 | Insomniac      6/30 | Auto-Potion    6/30 | Body Temp      1/25 |</t>
  </si>
  <si>
    <t xml:space="preserve">  |   F   | Distract       6/25 | Bird Killer   15/30 | Dragon Killer 21/70 |</t>
  </si>
  <si>
    <t xml:space="preserve">  |   V   | Auto-Potion    7/10 |                     |                     |</t>
  </si>
  <si>
    <t>After the battles, run into the sinkhole area, revive and heal your party if necessary, accept Mopli's letter to Serino and save your game.</t>
  </si>
  <si>
    <t xml:space="preserve">  | TARGET TIME : 03:46:07 (+ 6:10) | TARGET GIL :  39,853 | ENCOUNTERS : 0 |</t>
  </si>
  <si>
    <t>Return to Cleyra, picking up all the treasure you skipped earlier, except the 2 chests by the sinkholes, the Elixir and the chest behind the ladder to the settlement.</t>
  </si>
  <si>
    <t>In the chamber after the bridge, I suggest going for the Remedy first, then continuing on through the little passage above the Remedy, which takes you to the exit at the top of the screen. Pick up the Mythril Gloves and return to the previous screen. Then, pick up the Mythril Vest and the Desert Boots and continue onward.</t>
  </si>
  <si>
    <t>Note that there is no need to manipulate the switch found at the end of the path with the Mythril Gloves. You will still be able to get the Elixir when going down the trunk as the sand will have stopped by itself by then.</t>
  </si>
  <si>
    <t>Loot the inn, read the letter from Ruby and save your game.</t>
  </si>
  <si>
    <t>[TARGET TIME: 03:31:15]</t>
  </si>
  <si>
    <t>Head straight to the Antlion's sinkhole to fight none other than...</t>
  </si>
  <si>
    <t>BATTLE: ANTLION</t>
  </si>
  <si>
    <t xml:space="preserve"> • Your aim here is to get Quina down to 1 HP and use Limit Glove. </t>
  </si>
  <si>
    <t xml:space="preserve"> • It requires a fair bit of luck, but the simplest and fastest way of getting this done is letting Antlion do it for you with his Sandstorm attack. </t>
  </si>
  <si>
    <t xml:space="preserve"> • You can let Zidane Steal - all of the items can be sold for some Gil. </t>
  </si>
  <si>
    <t xml:space="preserve">  |   Z   | Man Eater      5/25 | Insomniac      5/30 | Protect Girls * * * | Auto-Potion    5/30</t>
  </si>
  <si>
    <t xml:space="preserve">  |   F   | Distract       5/25 | Bird Killer   14/30 | Dragon Killer 19/70 |</t>
  </si>
  <si>
    <t xml:space="preserve">  |   V   | Auto-Potion    5/10 | Insomniac      5/25 |                     |</t>
  </si>
  <si>
    <t>Skip all the dialogue that follows and choose whichever answers you want to the prompts.</t>
  </si>
  <si>
    <t>As Freya, go to the Cathedral and collect all the items inside; don't forget to speak to the High Priest to get an Emerald.</t>
  </si>
  <si>
    <t>Return to the inn, buy Stiltzkin's new deal, read the letter from Monev and save your game.</t>
  </si>
  <si>
    <t xml:space="preserve">  | TARGET TIME : 03:39:57 (+10:54) | TARGET GIL :  38,953 | ENCOUNTERS : 0 |</t>
  </si>
  <si>
    <t>CLEYRA's TRUNK - CLEYRA INN</t>
  </si>
  <si>
    <t>CLEYRA INN - CLEYRA SANDPIT</t>
  </si>
  <si>
    <t>ZIDANE: Mythril Dagger, Leather Hat, Bone Wrist, Mythril Vest, Yellow Scarf: Auto-Potion,Bandit,</t>
  </si>
  <si>
    <t>VIVI: Oak Staff, Feather Hat, Leather Wrist, Magician Robe, Coral Ring: ,,</t>
  </si>
  <si>
    <t>QUINA: Fork, -, -, -, -: ,,</t>
  </si>
  <si>
    <t>FREYA: Javelin, Mythril Helm, Silver Gloves, Linen Cuirass, -: Cover,Insomniac,</t>
  </si>
  <si>
    <t>Leave the sinkhole area and attempt to go up the steps.</t>
  </si>
  <si>
    <t xml:space="preserve">BATTLE: SOLDIER x 3 </t>
  </si>
  <si>
    <t xml:space="preserve"> • If Vivi ends this battle with less than 8 MP then you'll need to use an Elixir first thing during the next battle. </t>
  </si>
  <si>
    <t xml:space="preserve"> • It's preferable to use it here if you get the chance, i.e. if not all of the Soldiers escape at once have Freya or Quina use the Elixir before Zidane attacks. </t>
  </si>
  <si>
    <t>BATTLE: TYPE B x 2</t>
  </si>
  <si>
    <t xml:space="preserve"> • Since this battle is so close to the save point, you shouldn't settle for any more than 4 castings of Stop. </t>
  </si>
  <si>
    <t xml:space="preserve">  |   Z   | Man Eater      7/25 | Insomniac      7/30 | Auto-Potion    7/30 | Body Temp      2/25 </t>
  </si>
  <si>
    <t xml:space="preserve">  |   F   | Distract       7/25 | Bird Killer   16/30 | Dragon Killer 23/70 |</t>
  </si>
  <si>
    <t xml:space="preserve">  |   V   | Auto-Potion    9/10 |                     |                     |</t>
  </si>
  <si>
    <t>Tell the Cleyran Oracles to head RIGHT when prompted.</t>
  </si>
  <si>
    <t>Before moving on, take a moment to revive and heal any hurt party members; Vivi needs at least 26 MP for the next battle, but preferably more.</t>
  </si>
  <si>
    <t>Tell Dan's wife and children to head to the left.</t>
  </si>
  <si>
    <t>BATTLE: SOLDIER x 2 &amp; TYPE B</t>
  </si>
  <si>
    <t xml:space="preserve"> • Your first priority is to use Bio to get rid of the Soldiers. </t>
  </si>
  <si>
    <t xml:space="preserve"> • Have Quina attack the Type B in hopes of Petrifying it, but make sure it has enough HP to absorb the hit; if Vivi cast Bio, then have Freya use a Hi-Potion on it before Quina attacks, or immediately afterwards if Vivi hasn't cast yet.</t>
  </si>
  <si>
    <t xml:space="preserve"> • Of course, also cast Stop once the Soldiers are gone. </t>
  </si>
  <si>
    <t xml:space="preserve">  |   Z   | Man Eater      9/25 | Insomniac      9/30 | Auto-Potion    9/30 | Body Temp      4/25 |                     |                     |</t>
  </si>
  <si>
    <t xml:space="preserve">  |   F   | Distract       9/25 | Bird Killer   18/30 | Dragon Killer 27/70 |</t>
  </si>
  <si>
    <t xml:space="preserve">  |   V   | Auto-Potion   * * * |                     |                     |</t>
  </si>
  <si>
    <t>Tell Dan's wife and children to head LEFT when prompted.</t>
  </si>
  <si>
    <t xml:space="preserve"> • Quina must be knocked out in this battle, so don't cast Bio before having done so! </t>
  </si>
  <si>
    <t xml:space="preserve"> • Hopefully everyone survived all the battles and gained AP as above. </t>
  </si>
  <si>
    <t>After Beatrix runs off, claim your rewards from all 7 survivors, accept the letter to Serino if you haven't yet and save your game.</t>
  </si>
  <si>
    <t>[TARGET TIME: 03:54:35]</t>
  </si>
  <si>
    <t>Make the following changes to your equipment:</t>
  </si>
  <si>
    <t>Revive Quina and reset until he/she is revived with 1 HP, then run out of the cathedral and...</t>
  </si>
  <si>
    <t>BATTLE: BEATRIX 2</t>
  </si>
  <si>
    <t xml:space="preserve"> • ...smack Beatrix with Limit Glove!</t>
  </si>
  <si>
    <t>Follow Freya and Vivi after overhearing Brahne on the airship, then immediately return to the previous screen to find Serino the moogle.</t>
  </si>
  <si>
    <t>Deliver the letter from Mopli, take the one from Serino and save your game once more.</t>
  </si>
  <si>
    <t xml:space="preserve">  | TARGET TIME : 04:00:48 (+14:41) | TARGET GIL :  39,853 | ENCOUNTERS : 0 |</t>
  </si>
  <si>
    <t>CLEYRA SANDPIT - RED ROSE CABIN</t>
  </si>
  <si>
    <t>Return to the teleport pods and enter them by speaking to Vivi.</t>
  </si>
  <si>
    <t>Break out from the cage.</t>
  </si>
  <si>
    <t>You'll want to get through this area without a battle.</t>
  </si>
  <si>
    <t>It takes practice, but you can evade the soldiers by running straight towards them and then turning sharply just before you collide.</t>
  </si>
  <si>
    <t>Alternatively, you can try opening the disc cover or ejecting the disc tray while this screen is loading to create some choppiness and put the game into slow motion; the correct moment for opening the disc cover or ejecting the disc tray here is when you hear Steiner's armor clanking, but before the screen has been fully rendered.</t>
  </si>
  <si>
    <t>Hug the railing to make the guards run next to it, then evade them when they get close to you. You can also use the columns on the wall to get the guards stuck in them and then run by.</t>
  </si>
  <si>
    <t>Another method you may want to try, courtesy of AtmaChild, is using the PAUSE button. Pause whenever you get close to a guard, then make directional decisions by tilting the analog stick and resuming the game. Repeating this multiple times per guard could help you evade them.</t>
  </si>
  <si>
    <t>Unequip Marcus before going onward after climbing the ladder! Give him the Iron Sword or Broadsword to replace the Mythril Sword if you equipped him with it earlier!</t>
  </si>
  <si>
    <t>After joining up with the rest of the party, run to where you first gained control of Steiner on Disc 1 and enter the door on the upper floor. Then, run straight and enter the center door to find the Queen's chamber.</t>
  </si>
  <si>
    <t>Pull the purple lamp and enter the secret passage.</t>
  </si>
  <si>
    <t>Open both chests before proceeding further and equip Steiner with the Ice Brand, Bronze Helm, Mythril Gloves, Chain Mail and Power Belt; activate his Man Eater, MP Attack and Counter abilities.</t>
  </si>
  <si>
    <t>Place Steiner and Zidane in the front row, and Freya and Vivi in the back row.</t>
  </si>
  <si>
    <t xml:space="preserve">Run all the way to the bottom of the pit and enter the chapel. </t>
  </si>
  <si>
    <t>BATTLE: ZORN &amp; THORN</t>
  </si>
  <si>
    <t xml:space="preserve"> • Have Steiner attack Thorn, Freya attack whichever one gets the power up, and then Vivi cast a multi-target Blizzard spell on the party, in that order. </t>
  </si>
  <si>
    <t xml:space="preserve"> • The Blizzard spell should bring Steiner, Zidane and Vivi to critical HP, in preparation for the upcoming battle against Beatrix. </t>
  </si>
  <si>
    <t xml:space="preserve"> • Finish the battle with another attack from Steiner against Thorn. </t>
  </si>
  <si>
    <t xml:space="preserve"> • You can have Zidane Steal when he gets a chance, but you don't really need any of their items.</t>
  </si>
  <si>
    <t>You should reach Garnet by 26:00.</t>
  </si>
  <si>
    <t>Exchange Zidane's Leather Hat for a Bandana and activate his Man Eater ability.</t>
  </si>
  <si>
    <t>Read the letter Mosh received from Kupo and save your game.</t>
  </si>
  <si>
    <t xml:space="preserve">  | TARGET TIME : 04:07:59 (+ 7:11) | TARGET GIL :  39,853 | ENCOUNTERS : 0 |</t>
  </si>
  <si>
    <t>RED ROSE CABIN - ALEXANDRIA CHAPEL</t>
  </si>
  <si>
    <t>ZIDANE: Mythril Dagger, Bandana, Bone Wrist, Mythril Vest, Reflect Ring: Auto-Reflect,Auto-Potion,</t>
  </si>
  <si>
    <t>STEINER: Ice Brand, Mythril Helm, Silver Gloves, Chain Mail, Coral Ring: HP+10%,Insomniac,</t>
  </si>
  <si>
    <t>VIVI: Oak Staff, Mage's Hat, Bone Wrist, Magician Robe, Madain's Ring: Auto-Potion,,</t>
  </si>
  <si>
    <t>GARNET: Mythril Rod, Mage's Hat, Glass Armlet, Silk Robe, Gold Choker: Auto-Potion,,</t>
  </si>
  <si>
    <t>Run all the way back to the Queen's chamber to confront Beatrix.</t>
  </si>
  <si>
    <t xml:space="preserve">BATTLE: BEATRIX 3 </t>
  </si>
  <si>
    <t xml:space="preserve"> • Have Steiner attack, Zidane attack, and Vivi use a Phoenix Down to revive Freya as necessary.</t>
  </si>
  <si>
    <t xml:space="preserve"> • Rinse and repeat. </t>
  </si>
  <si>
    <t xml:space="preserve"> • You can also Steal once or twice, but none of the items are needed.</t>
  </si>
  <si>
    <t>BATTLE: BANDERSNATCH</t>
  </si>
  <si>
    <t xml:space="preserve"> • Simply have Freya attack physically, then wait until she is knocked out somehow (either by herself or the enemy) before using Climhazzard to win the battle (Beatrix is fully healed before the next battle she'll be in, so you can afford to use Climhazzard here). </t>
  </si>
  <si>
    <t xml:space="preserve"> • If Beatrix is knocked out, just use a Phoenix Down; Bandersnatch can only target 1 character per turn, so it will eventually take care of Freya for you, letting you defeat it with Beatrix.</t>
  </si>
  <si>
    <t>After the battle, place everyone in the back row and make some changes to your party's equipment:</t>
  </si>
  <si>
    <t>Continue down the steps and get ready for the biggest Stop-fest in the game.</t>
  </si>
  <si>
    <t>BATTLE: TYPE C x 3</t>
  </si>
  <si>
    <t xml:space="preserve"> • Cast Stop non-stop &gt;__&gt; </t>
  </si>
  <si>
    <t xml:space="preserve"> • Have Garnet cast multi-target Silence on all the Type C's until they are all either Stopped or Silenced. </t>
  </si>
  <si>
    <t xml:space="preserve"> • Zidane can Steal to grab some Potion and/or Tent, and Steiner should Defend and throw Phoenix Down, Potion and/or Elixir if necessary. </t>
  </si>
  <si>
    <t xml:space="preserve"> • Concentrate your efforts on the Type C at the top of the list - for some reason it's stronger than the other two. </t>
  </si>
  <si>
    <t xml:space="preserve"> • Rejoice if you manage to finish without having to use an Elixir!</t>
  </si>
  <si>
    <t>Replace Vivi's Madain's Ring with the second Coral Ring and activate his</t>
  </si>
  <si>
    <t xml:space="preserve"> Insomniac ability. Also remove Steiner's Silver Gloves.</t>
  </si>
  <si>
    <t>Revive and heal anyone that needs it, use an Elixir on Vivi if he has no</t>
  </si>
  <si>
    <t xml:space="preserve"> MP left, and continue down the stairs.</t>
  </si>
  <si>
    <t xml:space="preserve">BATTLE: BANDERSNATCH x 2 </t>
  </si>
  <si>
    <t xml:space="preserve"> • You're pretty much invincible so just spam Stop until the battle ends.</t>
  </si>
  <si>
    <t xml:space="preserve"> • Again, you can Steal to get back some Potion and also Tent. </t>
  </si>
  <si>
    <t>Once the battle is over, REVIVE AND HEAL STEINER before continuing down the</t>
  </si>
  <si>
    <t xml:space="preserve"> stairs!</t>
  </si>
  <si>
    <t xml:space="preserve"> • If you make it past this battle having used only 1 (or even none!) Elixir on Vivi up to this point then you've had a very good run!</t>
  </si>
  <si>
    <t xml:space="preserve"> • Below is a summary of relevant AP gains for this series of battles:</t>
  </si>
  <si>
    <t xml:space="preserve">  |   Z   | Auto-Reflect   6/95 | Distract       6/30 | Man Eater     15/25 | Insomniac     15/30 | Auto-Potion   15/30 |                     |</t>
  </si>
  <si>
    <t xml:space="preserve">  |   V   | Insomniac      4/25 |   </t>
  </si>
  <si>
    <t>After this point, there's nothing you can do from a survival standpoint except hope that luck is on your side.</t>
  </si>
  <si>
    <t>Everything you accomplished so far will now depend on how full Beatrix's and Steiner's ATB gauges will be at the start of the upcoming battles.</t>
  </si>
  <si>
    <t>BATTLE: BANDERSNATCH x 2</t>
  </si>
  <si>
    <t xml:space="preserve"> • Use Climhazzard as quickly as possible. </t>
  </si>
  <si>
    <t xml:space="preserve"> • Have Steiner use an Elixir on Beatrix as soon as possible, then wait for him to get knocked out somehow (either by himself or an enemy) before using Climhazzard to end this last battle. </t>
  </si>
  <si>
    <t xml:space="preserve"> • If Beatrix is knocked out, don't reset - just use a Phoenix Down. Steiner won't go down as quickly as it may seem if he's got the Coral Ring and is in the back row.</t>
  </si>
  <si>
    <t xml:space="preserve"> • If Steiner is knocking himself out, open Beatrix's Seiken menu the moment he acts and wait to see whether he is successful as you wouldn't want to redo all of this if he happens to survive or miss! This also stops the Bandersnatches' ATB gauges from filling up during the animation. Use Climhazzard once you see that Steiner is in fact knocked out.</t>
  </si>
  <si>
    <t>As if all this wasn't enough, you can still run into a random battle after regaining control of Zidane's group. Don't move before you equip him with the Dagger, then head for the chapel.</t>
  </si>
  <si>
    <t>If you do get a battle, just use Flee as soon as possible; don't reset, as the 30-45 seconds a battle would take is little compared to how much time you could lose due to bad luck with Stop - not to mention real-life time.</t>
  </si>
  <si>
    <t>Accept the letter for Monty, then finally save your game!</t>
  </si>
  <si>
    <t xml:space="preserve">  | TARGET TIME : 04:24:34 (+16:35) | TARGET GIL :  41,588 | ENCOUNTERS : 0 |</t>
  </si>
  <si>
    <t>ALEXANDRIA RESCUE</t>
  </si>
  <si>
    <t>Equip Zidane with the Mythril Dagger, then remove Garnet's Silk Robe and Gold Choker; give the robe to Vivi and also equip him with the Ice Staff and Magus Hat; activate his Ability Up ability and Zidane's Bandit.</t>
  </si>
  <si>
    <t xml:space="preserve">Head for the Gargant platform. </t>
  </si>
  <si>
    <t xml:space="preserve"> BATTLE: RALVUIMAGO </t>
  </si>
  <si>
    <t xml:space="preserve"> • The boss will coil up, but will not attack while in this state. </t>
  </si>
  <si>
    <t xml:space="preserve"> • It takes 3 Blizzara spells to win. </t>
  </si>
  <si>
    <t xml:space="preserve"> Z Auto-Reflect 13/95 Distract 13/30 Man Eater 22/25 Insomniac 22/30 Auto-Potion 22/30 </t>
  </si>
  <si>
    <t xml:space="preserve"> V Insomniac 18/25 </t>
  </si>
  <si>
    <t>Once you gain control of Garnet, head straight back to the crash site to find the ending of the Hero's Tale.</t>
  </si>
  <si>
    <t>Return and run leftwards on the top path to find another piece of the story.</t>
  </si>
  <si>
    <t>Deliver Mosh's letter to Monty and save your game.</t>
  </si>
  <si>
    <t xml:space="preserve"> [TARGET TIME: 04:32:54]</t>
  </si>
  <si>
    <t>Pinnacle Rocks is theoretically skippable, but since you're collecting all the treasure, you may as well get the story pieces; they're right next to the chests, after all.</t>
  </si>
  <si>
    <t>Open the chest at the bottom of the slope, then find another segment of the story below the top path in a little cove.</t>
  </si>
  <si>
    <t>Go left and approach the chest to find yet another part, and open the chest afterwards.</t>
  </si>
  <si>
    <t>Go up the branch and around to jump down to the chest below; find the fifth piece of the story near this chest.</t>
  </si>
  <si>
    <t>Return and go past the point where you jumped to meet Ramuh. Recite the story with the ending you wish and attempt to leave Pinnacle Rocks.</t>
  </si>
  <si>
    <t>When given the choice to jump off from the ledge, choose NOT to and return to Monty to read the letter he received from Stiltzkin, save, and then leave Pinnacle Rocks. Monty is unreachable on Disc 4, meaning it won't be visible whether you read this letter or not, so if you don't care about it then you can jump off and save about a minute.</t>
  </si>
  <si>
    <t>In Lindblum, enter the inn, deliver Serino's letter, accept Moodon's letter and read the letter from Ruby; save if you wish.</t>
  </si>
  <si>
    <t>Exit the inn and head to the market square, taking care not to trigger the scene with the crowd around the black mage. Do this by walking as close as possible to the left side of the screen.</t>
  </si>
  <si>
    <t>At the square, search Card Freak Gon's house and the rubble to the left of it, then head to the shopping area to initiate some scenes.</t>
  </si>
  <si>
    <t>You'll find yourself in the shopping area afterwards, so drop by the synthesis shop and buy an Exploda.</t>
  </si>
  <si>
    <t>Take an aircab to the Theater District, and loot Artist Michael's studio and the Tantalus hideout. Then, speak to Lowell outside the hideout to recruit him into Ruby's theater in Alexandria.</t>
  </si>
  <si>
    <t>Return to the Business District and tell the man that you're ready to leave.</t>
  </si>
  <si>
    <t>Deliver Moodon's letter to Moonte at the Dragon's Gate, then save.</t>
  </si>
  <si>
    <t xml:space="preserve"> TARGET TIME : 04:43:21 (+18:47) TARGET GIL : 46,587 ENCOUNTERS : 0 </t>
  </si>
  <si>
    <t>ALEXANDRIA CHAPEL - EUNORUS PLAINS</t>
  </si>
  <si>
    <t xml:space="preserve"> • Have Vivi cast Blizzara, Zidane Steal and Garnet attack physically, in that order. </t>
  </si>
  <si>
    <t xml:space="preserve"> • While he is coiled up, have Zidane Steal. Wait for the boss to uncoil then rinse and repeat the attack pattern. </t>
  </si>
  <si>
    <t xml:space="preserve"> • You can also skip Garnet's attack during the first round and hope the boss doesn't use Thundara - this saves a round of coiling. </t>
  </si>
  <si>
    <t xml:space="preserve"> • Make sure you Steal the Adaman Vest (64/256) - you will soon need it for fighting Lani.</t>
  </si>
  <si>
    <t>Pick up the Bandana from behind the platform and head out into the Mist.</t>
  </si>
  <si>
    <t>You may want to make a short detour to Gizamaluke's Grotto and give Moguta a Kupo Nut. The first one you give him on Disc 2 is rewarded with an Elixir, which, while not quite a unique treasure, IS a unique reward from Moguta.</t>
  </si>
  <si>
    <t>Use a Gysahl Greens to call Choco and ride to Gizamaluke's Grotto.</t>
  </si>
  <si>
    <t>Head inside, give Moguta the Kupo Nut, and head back out.</t>
  </si>
  <si>
    <t>ZIDANE: Exploda, -, -, Adaman Vest</t>
  </si>
  <si>
    <t>VIVI: Flame Staff, Magus Hat, Mythril Armlet, -, Coral Ring</t>
  </si>
  <si>
    <t>GARNET: Mythril Rod, Mage's Hat, Glass Armlet, Magician Robe, Power Belt</t>
  </si>
  <si>
    <t>Save outside Qu's Marsh.</t>
  </si>
  <si>
    <t>[TARGET TIME: 04:45:22]</t>
  </si>
  <si>
    <t>Enter the marsh and find Quina by the pond.</t>
  </si>
  <si>
    <t>Take the right path from Quale's hut to find the entrance to Fossil Roo.</t>
  </si>
  <si>
    <t>Enter and run from Armodullahan; run along the upper side in the first area, the lower side in the second and once again along the upper side in the last area to ensure that it doesn't catch up to you.</t>
  </si>
  <si>
    <t>BATTLE: LANI</t>
  </si>
  <si>
    <t xml:space="preserve"> • Simply have Vivi attack Zidane for a guaranteed 18 damage, then fire off with Lucky Seven to (with some luck) promptly end the battle! </t>
  </si>
  <si>
    <t>Now comes the "hard" part: run all the way back to the entrance to get the Elixir from Armodullahan's cage and return to go on.</t>
  </si>
  <si>
    <t>This takes 7 minutes so is a good place to save some time if you don't mind skipping it.</t>
  </si>
  <si>
    <t>Before you go to fetch the Elixir, revive your party, optimize Zidane, and equip him with the Dagger and Vivi with the Ice Staff and Silk Robe. Then optimize the others' equipment and activate everyone's Insomniac abilities (from Bandana or Coral Ring) as well as Vivi's Loudmouth.</t>
  </si>
  <si>
    <t>The 3-part path with the swinging blades actually counts as one long screen and so it is virtually impossible to make it to the Elixir and back with no random battles. The target times assume 5 encounters, but it's possible to make it through with just 4, and acceptable if you get 6.</t>
  </si>
  <si>
    <t>You need Quina to learn Night along the way, so encounter a party of 2 Abomination. Cast Blizzara on 1 of them to be able to Eat it successfully. You should do this while getting the Elixir to make the most of the battles you'll have. You can also learn Night by Eating a Seeker Bat, but it's easier to learn it from Abomination.</t>
  </si>
  <si>
    <t>Go down the steps where you fought Lani once you get the Elixir.</t>
  </si>
  <si>
    <t>Pick the flowers and call the Gargant to get to a larger cavern with moogles and a treasure hunter.</t>
  </si>
  <si>
    <t>Unequip Quina's gear, buy Stiltzkin's latest deal, read the letter Mogki received, and save.</t>
  </si>
  <si>
    <t xml:space="preserve"> TARGET TIME : 04:55:41 (+12:20)  TARGET GIL :45,725  ENCOUNTERS : 5 </t>
  </si>
  <si>
    <t>EUNORUS PLAINS - FOSSIL ROO CAVERN</t>
  </si>
  <si>
    <t xml:space="preserve">Take the bottom path, ride the Gargant, grab the Fairy Earrings from the chest and return to the chamber with the moogles. </t>
  </si>
  <si>
    <t>Take the top path by the treasure hunter and ride the Gargant.</t>
  </si>
  <si>
    <t>Flip Switch #1, ride the Gargant and take the top path to a chest with an Ether inside.</t>
  </si>
  <si>
    <t>Return to the previous screen and follow the lower path to reach Switch #2; flip the switch and ride the Gargant back to Switch #1.</t>
  </si>
  <si>
    <t>Flip Switch #1 and ride the Gargant once more to return to the cavern with the moogles; save your game.</t>
  </si>
  <si>
    <t>[TARGET TIME: 04:59:11]</t>
  </si>
  <si>
    <t>Take the bottom path, ride the Gargant and climb the stairs to which it takes you.</t>
  </si>
  <si>
    <t>Flip Switch #4, then go right and ride the Gargant to another chest.</t>
  </si>
  <si>
    <t>Ride the Gargant back, flip Switch #4 again and ride the Gargant once more to arrive at a chamber with vines.</t>
  </si>
  <si>
    <t>Climb the vines to the lower ledge on the right side of the chamber and enter the doorway. Move along the bottom of the vines to (hopefully) avoid any water washing you down into the pond.</t>
  </si>
  <si>
    <t>Take the wooden walkway near the bottom of the screen to a storage area where you will find a Survival Vest.</t>
  </si>
  <si>
    <t>Return to the excavation chamber, speak with the treasure hunter and give him a Potion to borrow his pick-axe.</t>
  </si>
  <si>
    <t>Repeatedly hit the back wall on the upper level to free Kuppo.</t>
  </si>
  <si>
    <t>Pick up Kuppo's letter to Kupo and save your game.</t>
  </si>
  <si>
    <t>[TARGET TIME: 05:02:17]</t>
  </si>
  <si>
    <t>Return the pick-axe, go back to the chamber with the vines and make your way to the ledge with Switch #3.</t>
  </si>
  <si>
    <t>Flip the switch and go under any of the spouts to get thrown into the water.</t>
  </si>
  <si>
    <t>Surface and go through the right doorway, pick the flowers and ride the Gargant at the end of the path to the exit of Fossil Roo.</t>
  </si>
  <si>
    <t>Run to the Chocobo tracks near Qu's Marsh and call Choco. There are no random encounters while the nameplate is displayed, so it's possible to make it to the tracks without an encounter, but you may wish to save along the way if it isn't working.</t>
  </si>
  <si>
    <t>Dismount outside Conde Petie and enter.</t>
  </si>
  <si>
    <t>Pick up the Gil near the entrance, then head right to the grocery store; pick up the Phoenix Pinion and the letter to Suzuna, then go upstairs.</t>
  </si>
  <si>
    <t>Speak with Vivi, then follow him back down the stairs.</t>
  </si>
  <si>
    <t>Leave Conde Petie and ride Choco to the Black Mage Village; dismount and save outside.</t>
  </si>
  <si>
    <t xml:space="preserve"> TARGET TIME : 05:06:24 (+10:43)TARGET GIL :48,425ENCOUNTERS : 0 </t>
  </si>
  <si>
    <t>FOSSIL ROO CAVERN - MAGDALENE FOREST</t>
  </si>
  <si>
    <t>:  4 Tent              1,600</t>
  </si>
  <si>
    <t>:  1 Leather Wrist       100</t>
  </si>
  <si>
    <t>Enter the forest and head right twice, left twice, and then right again to reach the Black Mage Village. This is actually faster than doing it the "right" way.</t>
  </si>
  <si>
    <t>Although highly unlikely, it IS possible to make it through this screen with no random battles. The target times assume you accept one here, though.</t>
  </si>
  <si>
    <t>Once inside, it's time to hit the equipment shop!</t>
  </si>
  <si>
    <t>SELL :9 Ether 9,000</t>
  </si>
  <si>
    <t>:4 Remedy 600</t>
  </si>
  <si>
    <t>:1 Annoyntment 50</t>
  </si>
  <si>
    <t>:7 Phoenix Pinion 7,000</t>
  </si>
  <si>
    <t>:4 Tent 1,600</t>
  </si>
  <si>
    <t>:1 Butterfly Sword 650</t>
  </si>
  <si>
    <t>:2 The Ogre 1,700</t>
  </si>
  <si>
    <t>:2 Iron Sword 660</t>
  </si>
  <si>
    <t>:1 Mage Staff 160</t>
  </si>
  <si>
    <t>:1 Leather Wrist 100</t>
  </si>
  <si>
    <t>:1 Leather Hat 75</t>
  </si>
  <si>
    <t>:2 Feather Hat 200</t>
  </si>
  <si>
    <t>: 31 Cotton Robe 62,000</t>
  </si>
  <si>
    <t>:1 Mythril Armor 915</t>
  </si>
  <si>
    <t>:1 Desert Boots 750</t>
  </si>
  <si>
    <t>:2 Magician Shoes 7,500</t>
  </si>
  <si>
    <t>:4 Yellow Scarf 3,600</t>
  </si>
  <si>
    <t>:1 Fairy Earrings 3,000</t>
  </si>
  <si>
    <t>BUY : 99 Steepled Hat 25,740</t>
  </si>
  <si>
    <t>You can also sell any optional Steals you got from bosses, such as Gold Helm, Partisan, Ice Brand, an extra Oak Staff, etc.</t>
  </si>
  <si>
    <t>Head right to find Mogryo; take the letter addressed to Mocchi.</t>
  </si>
  <si>
    <t>Return to the entrance of the village and take a left. Open the ATE menu and watch "Different Language", then go left until Vivi runs the other way.</t>
  </si>
  <si>
    <t>Now go to the inn, talk to Vivi and choose "Rest" to go to sleep.</t>
  </si>
  <si>
    <t>In the morning, head over to Mogryo to read the letter he received from Stiltzkin. He got it overnight, but will no longer have his letter for Mocchi in the morning (I guess Artemicion beat you to it when delivering Stiltzkin's letter!).</t>
  </si>
  <si>
    <t>Visit the synthesis shop (pick up the 2,000 Gil there):</t>
  </si>
  <si>
    <t xml:space="preserve"> BUY : 99 Cotton Robe 99,000</t>
  </si>
  <si>
    <t xml:space="preserve"> :1 Barette 1,800</t>
  </si>
  <si>
    <t>Next, climb the ladder and overhear the brief conversation below. Then go back down and enter the item shop.</t>
  </si>
  <si>
    <t>Pick up the Ether, then cash in on the 99 Cotton Robes you just synthesized, and buy 10 Potion and 5 Soft.</t>
  </si>
  <si>
    <t>Tell the shopkeeper you want "the usual", then climb the ladder behind the counter and grab the Black Belt from the chest hanging from the ceiling!</t>
  </si>
  <si>
    <t>The shopping isn't over! Make your way back to the equipment shop:</t>
  </si>
  <si>
    <t xml:space="preserve"> BUY :1 Magic Armlet 1,000</t>
  </si>
  <si>
    <t xml:space="preserve"> : 99 Steepled Hat 25,740 </t>
  </si>
  <si>
    <t xml:space="preserve"> :1 Headgear 330</t>
  </si>
  <si>
    <t xml:space="preserve"> :3 Ritual Hat 3,000</t>
  </si>
  <si>
    <t xml:space="preserve"> :1 Leather Plate 530</t>
  </si>
  <si>
    <t xml:space="preserve"> :2 Chain Plate 1,620</t>
  </si>
  <si>
    <t xml:space="preserve"> :8 Mythril Vest 9,440</t>
  </si>
  <si>
    <t>Once you're finally done shopping, leave the Black Mage Village and head straight to Conde Petie.</t>
  </si>
  <si>
    <t>Pick up the Gil behind one of the beds in the inn, then head up the stairs. and climb onto the boat to find a Diamond.</t>
  </si>
  <si>
    <t>Talk to the dwarf blocking the top right exit, then go to the corridor outside the inn and speak to Father Heavenguard.</t>
  </si>
  <si>
    <t>After the ceremony, you may choose to let Quina and Vivi get married. It only takes an extra 15 seconds so I'd do it :)</t>
  </si>
  <si>
    <t>Either way, save near the grocery shop.</t>
  </si>
  <si>
    <t>| TARGET TIME : 05:15:44 (+ 9:20) | TARGET GIL : 180,585 | ENCOUNTERS : 1 |</t>
  </si>
  <si>
    <t>MAGDALENE FOREST - CONDE PETIE</t>
  </si>
  <si>
    <t>Go past the weapon shop and onto the Conde Petie Mountain Path.</t>
  </si>
  <si>
    <t>Eiko will join your party at Lv 1.</t>
  </si>
  <si>
    <t>After meeting Eiko, head further along the path until you spot a group of Oglops; catch one and return to Conde Petie.</t>
  </si>
  <si>
    <t>Go to the young boy behind the grocery shop, tell him your favorite dish (he likes Seasoned Oglops) and give him the Oglop for the Oglop Card.</t>
  </si>
  <si>
    <t>Save in the grocery store.</t>
  </si>
  <si>
    <t>Return to the Mountain Path and get the rest of the treasure, then keep going until you find Stiltzkin and Suzuna.</t>
  </si>
  <si>
    <t>Make sure your party is equipped as follows:</t>
  </si>
  <si>
    <t>ZIDANE: Exploda, Bandana, -, Adaman Vest, Gold Choker: Man Eater</t>
  </si>
  <si>
    <t>GARNET: Mythril Rod, Lamia's Tiara, Magic Armlet, Magician Robe, Madain's Ring</t>
  </si>
  <si>
    <t>VIVI: Flame Staff, Bandana, Mythril Armlet, -, Coral Ring</t>
  </si>
  <si>
    <t>EIKO: Air Racket, Feather Hat, Glass Armlet, Silk Shirt</t>
  </si>
  <si>
    <t>Buy Stiltzkin's deal, deliver Mogmatt's letter to Suzuna and save your game.</t>
  </si>
  <si>
    <t>Climb the vines to the left of the moogles and keep going until you get ambushed by...</t>
  </si>
  <si>
    <t>BATTLE: HILGIGARS</t>
  </si>
  <si>
    <t xml:space="preserve"> • Ideally, you would want Eiko to attack Zidane, Vivi cast Fira, and Zidane finish the battle with 7,777 from Lucky Seven - all in 1 round.</t>
  </si>
  <si>
    <t xml:space="preserve"> • Vivi and Eiko will both deal a guaranteed 18 damage to Zidane with regular attacks, setting him up for Lucky Seven.</t>
  </si>
  <si>
    <t xml:space="preserve"> • Hilgigars can counter with Curaga if his HP gets low, so try not to cast Lucky Seven before you've lowered his HP below 7,777 with a Fira or regular attack from Zidane.</t>
  </si>
  <si>
    <t xml:space="preserve"> • Garnet can cast Float on the party if she gets a chance. </t>
  </si>
  <si>
    <t xml:space="preserve"> Z  Man Eater * * *  Insomniac * * *  Auto-Potion * * *  Sacrifice 9/55  Lucky Seven 9/85  </t>
  </si>
  <si>
    <t xml:space="preserve"> V  Insomniac * * *  </t>
  </si>
  <si>
    <t>Ignore the remaining treasures on the Mountain Path for the time being and save midway to Madain Sari.</t>
  </si>
  <si>
    <t xml:space="preserve"> TARGET TIME : 05:21:46 (+ 6:02)  TARGET GIL : 182,055  ENCOUNTERS : 0 </t>
  </si>
  <si>
    <t>CONDE PETIE - LUCID PLAINS</t>
  </si>
  <si>
    <t>ZIDANE: Dagger, Ritual Hat, Mythril Armlet, Survival Vest, Sapphire: High Tide,Protect Girls,Auto-Potion</t>
  </si>
  <si>
    <t>GARNET: Mythril Rod, Lamia's Tiara, Magic Armlet, Magician Robe, Madain's Ring: ,,</t>
  </si>
  <si>
    <t>VIVI: Ice Staff, Headgear, -, -, -: Auto-Potion,,</t>
  </si>
  <si>
    <t>EIKO: Multina Racket, -, -, Silk Shirt, -: ,,</t>
  </si>
  <si>
    <t>Enter Madain Sari.</t>
  </si>
  <si>
    <t>As soon as you can move, exit to the bottom right, then immediately return. Zidane will say a few things, after which the ATE "Eiko's Feelings" will be triggered. When asked to distribute jobs, just keep pressing X and choose the default positions.</t>
  </si>
  <si>
    <t>Pick up the Tent from the chest hidden behind Garnet, then head over to Eiko's house and try to enter; Morrison will appear and invite you to the Eidolon Wall.</t>
  </si>
  <si>
    <t>Next, head back to the entrance of Madain Sari and take Garnet with you.</t>
  </si>
  <si>
    <t xml:space="preserve">A new ATE, "Eiko's Kitchen",will be triggered upon returning to the fountain area. Getting the best dinner only changes some dialogue, but if you want to get it, then do the following: </t>
  </si>
  <si>
    <t xml:space="preserve">a) Pour enough water for 11 people </t>
  </si>
  <si>
    <t>b) Don't add the seasoned Oglop</t>
  </si>
  <si>
    <t>c) Help the moogle with the fishing rod</t>
  </si>
  <si>
    <t xml:space="preserve">The ATE "Eiko's Kitchen 2" will trigger after you leave the Eidolon Wall. Watch it and let Quina help Eiko. </t>
  </si>
  <si>
    <t>The target times do not include this, so add 1:30 if you do it.</t>
  </si>
  <si>
    <t>Head over to the Eidolon Wall and enter.</t>
  </si>
  <si>
    <t>Leave Garnet, then go to Eiko's house to finally eat.</t>
  </si>
  <si>
    <t>After the meal, loot the two chests in the room and bring the pot to Eiko on the back porch - speak with her.</t>
  </si>
  <si>
    <t>Don't forget to pick up the Kirman Coffee, then try to leave the house; choose "Sleep" when the moogle stops you at the door.</t>
  </si>
  <si>
    <t>Eiko will decide to go with you in the morning after all, so leave Madain Sari and save on your way to the Mountain Path.</t>
  </si>
  <si>
    <t>[TARGET TIME: 05:30:47]</t>
  </si>
  <si>
    <t>Go onto the Mountain Path once again.</t>
  </si>
  <si>
    <t>Follow the descending vine to the Green Stone and an Ether, then return and continue onward to find the Yellow Stone at the intersection.</t>
  </si>
  <si>
    <t xml:space="preserve">The 4 colored stones you have collected can now be exchanged for a Moonstone. Simply make your way back to Suzuna and head down the path to the right. </t>
  </si>
  <si>
    <t>Put all 4 colored stones into statue to receive a Moonstone, then return to the fork where you fought Hilgigars.</t>
  </si>
  <si>
    <t>This is an optional side-quest. The colored stones and the Moonstone are all unique items, so it's a matter of taste.</t>
  </si>
  <si>
    <t>By keeping the stones you can keep 4 unique key items, but leave theside-quest incomplete. Exchanging them gives you only 1 unique item, but also a full set of Moonstone - and completes the side-quest.</t>
  </si>
  <si>
    <t>The decision is yours, but the target times assume you do exchange the items, so subtract 1:00 from the times if you decide to skip this.</t>
  </si>
  <si>
    <t>Return to the fork where you fought Hilgigars and take a left.</t>
  </si>
  <si>
    <t>Equip your characters as follows, then run up to the base of the Iifa Tree and save your game.</t>
  </si>
  <si>
    <t>Enter the Iifa Tree and choose to 'Ask Eiko' when given a prompt.</t>
  </si>
  <si>
    <t>Give Eiko the Ruby you receive for breaking the seal.</t>
  </si>
  <si>
    <t>Go along the roots until you find Mocchi, for whom you have a letter to deliver.</t>
  </si>
  <si>
    <t>It's very unlikely, but it is possible to make it to Mocchi without any battles. However, the times do account for one.</t>
  </si>
  <si>
    <t xml:space="preserve"> TARGET TIME : 05:33:38 (+11:52)TARGET GIL : 182,055ENCOUNTERS : 1 </t>
  </si>
  <si>
    <t>LUCID PLAINS - IIFA TREE ROOTS</t>
  </si>
  <si>
    <t>In order to get through the Iifa Tree without collecting EXP, you'll need to get a character under Zombie status. Garnet makes a good candidate.</t>
  </si>
  <si>
    <t>With the equipment listed in the previous circuit, with Shell status and with full HP, Garnet will always survive a Dracozombie's Zombie Breath.</t>
  </si>
  <si>
    <t>You need to encounter a Dracozombie before heading onto the green platform that takes you down to Soulcage. Run from all other encounters as usual.</t>
  </si>
  <si>
    <t>BATTLE: DRACOZOMBIE</t>
  </si>
  <si>
    <t xml:space="preserve"> • Have Zidane or Eiko throw a Tent, then have Vivi cast Blizzara on the entire party to knock everyone out, and finish with Garnet casting Shell on herself. </t>
  </si>
  <si>
    <t xml:space="preserve"> • Wait for Zombie Breath, recasting Shell if necessary, and then end the battle by casting Life on the Dracozombie.</t>
  </si>
  <si>
    <t xml:space="preserve"> • If the first Tent doesn't succeed, throw a second one before knocking out the party with Vivi, or wait to see if you need a third.</t>
  </si>
  <si>
    <t>After the battle, revive and heal only Zidane; make sure he has High Tide and Protect Girls activated, and that he is in the back row.</t>
  </si>
  <si>
    <t>Equip Garnet with a Mythril Vest and Coral Ring but remove her Magic Armlet.</t>
  </si>
  <si>
    <t>Also equip Vivi with the Oak Staff, Magician Robe and Peridot.</t>
  </si>
  <si>
    <t xml:space="preserve"> * Although it's still a very long way off, you need to prepare Zidane for his show-down with Shell Dragon towards the end of Disc 3. That means filling up his Trance gauge so that he is 2 or 3 hits away from full. </t>
  </si>
  <si>
    <t xml:space="preserve"> * With the equipment listed earlier and High Tide, each hit here will fill Zidane's gauge by 26. Do some testing to find out how many hits he needs to trigger Trance so that you have some orientation. Filling it to just above the B in the ATB bar is a good rule of thumb, since you still need to leave some room for boosts in the future. </t>
  </si>
  <si>
    <t xml:space="preserve"> * The only attack Zidane can survive now is the Strike used by Zombie. They appear in groups of 2 or 3. However, don't spend more than 2rounds taking hits, because they can use Melt and Roulette as well. </t>
  </si>
  <si>
    <t xml:space="preserve"> * You are guaranteed to face a party of Zombie on the way down to Soul Cage. 2 rounds of 3 attacks each will fill Zidane's gauge by around 60%. You can do most of your Trance gauge filling there. However, if it's not enough, then 1 random battle with Zombies on the way to the green leaf platform should be enough. </t>
  </si>
  <si>
    <t xml:space="preserve"> * From this point on, reset the game if Zidane ever enters Trance.</t>
  </si>
  <si>
    <t>For subsequent random encounters, have Zidane use Flee as soon as possible. If the enemy attacks Garnet, he will cover her thanks to Protect Girls, but be sure to heal him back up to full HP after each encounter. If Zidane gets knocked out, then simply have Eiko knock herself out before Garnet casts Life if you're facing Dracozombie, or uses a Soft if up against Stroper.</t>
  </si>
  <si>
    <t>Zombies shouldn't pose a problem if Zidane is equipped properly, and you can use them for Trance gauge filling if needed.</t>
  </si>
  <si>
    <t>If Garnet gets healed by Dracozombie's Thundara, have her attack herself to return to half HP before Zidane uses Flee. This way Protect Girls will still be able to trigger in subsequent battles.</t>
  </si>
  <si>
    <t>Follow the path down until you reach a little niche with a switch on the left side of the screen; press the switch.</t>
  </si>
  <si>
    <t>Now return up 1 screen and pick up all the treasure which you skipped earlier (the Healing Rod appears only after pressing the switch mentioned above). You may want to exit this screen after picking up the chest at the bottom in order to reset the encounter rate.</t>
  </si>
  <si>
    <t>There is another switch in this screen as well, and it makes a chest with a Phoenix Down drop from above.</t>
  </si>
  <si>
    <t>Continue your descent down the tree and pick up the remaining treasures at the ends of the path.</t>
  </si>
  <si>
    <t>Make sure you revive everyone and heal Zidane and Vivi before stepping onto the green leaf platform! Keep an eye on Garnet's MP if you're using her spells - she will need at least 8MP remaining after the following forced encounters. You can use Eiko's Cure spell to save some Potions.</t>
  </si>
  <si>
    <t>BATTLE: ZOMBIE x 2/3</t>
  </si>
  <si>
    <t xml:space="preserve"> • Garnet and Eiko will be untouchable thanks to Zidane's Protect Girls, and Vivi can survive their attacks and heal automatically.</t>
  </si>
  <si>
    <t xml:space="preserve"> • Spend the first and/or second round filling up Zidane's Trance gauge by blocking their Strike attacks. Throw Elixir at the ones who have already acted to reduce the chances of them using Melt or Roulette. </t>
  </si>
  <si>
    <t xml:space="preserve"> • Once satisfied with your gauge, simply have Zidane and Eiko throw an Elixir at all but the last Zombie, then wait for the remaining Zombie to make its move. Cross your fingers that it isn't Melt.</t>
  </si>
  <si>
    <t xml:space="preserve"> • Once it has attacked, make Vivi cast Thundara on the party to knock out everyone except Garnet, and have her throw one more Elixir to win the battle! </t>
  </si>
  <si>
    <t>There will be some dialogue after this battle, and then you will gain momentary control of Zidane; REVIVE VIVI AND EIKO, but don't heal them.</t>
  </si>
  <si>
    <t>Keep Zidane knocked out for the time being because we wouldn't want him hit with Zombie Breath during the next fight.</t>
  </si>
  <si>
    <t>Once you're ready, talk to Vivi to trigger a battle with another...</t>
  </si>
  <si>
    <t xml:space="preserve"> • All you need to win this battle is for the Dracozombie to attack someone other than Garnet.</t>
  </si>
  <si>
    <t xml:space="preserve"> • Once it does, have the remaining character knock themselves out and Garnet throw an Elixir to win the battle. </t>
  </si>
  <si>
    <t xml:space="preserve"> • If Garnet is knocked out, don't reset! You can still win by casting Stop with Vivi - have Eiko cast Reflect on him or throw Tent at the Dracozombie.</t>
  </si>
  <si>
    <t xml:space="preserve"> • Unless Vivi and Garnet both start out with full ATB gauges, wait for the monster to attack before you input your commands. Since you never know how full the enemy's ATB gauge is, it could happen that you tell Vivi to knock himself and Eiko out only for the enemy to get its turn just before Garnet throws Elixir, with no one but her left to target! </t>
  </si>
  <si>
    <t xml:space="preserve">You will now finally reach the bottom. Use Phoenix Down on Vivi and Eiko, but do NOT revive Zidane! </t>
  </si>
  <si>
    <t>Pick up the Elixir and the Brigandine.</t>
  </si>
  <si>
    <t xml:space="preserve">Remove all of Zidane's equipment, then equip him with the Black Belt and activate his HP+20% ability. </t>
  </si>
  <si>
    <t xml:space="preserve">Have Garnet cast Life to revive Zidane with exactly 37 HP - perfect for Lucky Seven! </t>
  </si>
  <si>
    <t xml:space="preserve">Afterwards, equip Zidane as follows: </t>
  </si>
  <si>
    <t xml:space="preserve">ZIDANE: Mythril Dagger, Bandana, Mythril Armlet, Brigandine, Reflect Ring: Ability Up </t>
  </si>
  <si>
    <t>Also take a moment to cure Garnet's Zombie status, equip her with the Silk Robe and Madain's Ring, and activate her Ability Up ability.</t>
  </si>
  <si>
    <t>Finally, go to the bottom of the screen and inspect the ledge. Run over to Garnet once the area begins to shake to face...</t>
  </si>
  <si>
    <t>BATTLE: SOULCAGE</t>
  </si>
  <si>
    <t xml:space="preserve"> • ...the easiest boss in the game.</t>
  </si>
  <si>
    <t xml:space="preserve"> • Just chuck another Elixir to finally be done with this section! </t>
  </si>
  <si>
    <t xml:space="preserve"> Z  Auto-Reflect31/95  Distract* * *  Bandit18/40  Ability Up18/95   </t>
  </si>
  <si>
    <t xml:space="preserve"> G  Chemist * * *  </t>
  </si>
  <si>
    <t>Breathe a sigh of relief and save once you exit the Iifa Tree area!</t>
  </si>
  <si>
    <t>[TARGET TIME: 05:50:19]</t>
  </si>
  <si>
    <t>Place Zidane in the front row, and swap some of his gear so that he has the Exploda and Power Belt; activate his Distract, MP Attack, Man Eater and Ability Up abilities!</t>
  </si>
  <si>
    <t>Head back to the Conde Petie Mountain Path and head straight for the other exit.</t>
  </si>
  <si>
    <t>Save again outside Madain Sari.</t>
  </si>
  <si>
    <t xml:space="preserve"> TARGET TIME : 05:51:23 (+17:45)  TARGET GIL : 189,303  ENCOUNTERS : 6*</t>
  </si>
  <si>
    <t>IIFA TREE ROOTS - LUCID PLAINS</t>
  </si>
  <si>
    <t>ZIDANE: Dagger, Ritual Hat, Mythril Armlet, Adaman Vest, Black Belt: HP+20%,Insomniac,Auto-Potion</t>
  </si>
  <si>
    <t>AMARANT: Cat's Claws, Ritual Hat, Bone Wrist, Adaman Vest, Coral Ring: Insomniac,,</t>
  </si>
  <si>
    <t>VIVI: Oak Staff, Ritual Hat, Magic Armlet, Magician Robe, Power Belt: Insomniac,Auto-Potion,</t>
  </si>
  <si>
    <t>EIKO: Lamia's Flute, -, Bone Wrist, -, -: ,,</t>
  </si>
  <si>
    <t>Enter and follow Eiko into the room below the back porch.</t>
  </si>
  <si>
    <t>Loot the two chests, then run to the Eidolon Wall after Lani kidnaps Eiko.</t>
  </si>
  <si>
    <t>DO NOT choose to have your party healed here.</t>
  </si>
  <si>
    <t>BATTLE: SCARLET HAIR</t>
  </si>
  <si>
    <t xml:space="preserve"> • Attack once, then proceed to spam Lucky Seven until you win.</t>
  </si>
  <si>
    <t xml:space="preserve"> • You can use Lucky Seven even when he's moving around. </t>
  </si>
  <si>
    <t xml:space="preserve"> • It's possible to win within just 2 rounds; Zidane's attack must hit for at least 1,209 damage for this to work. </t>
  </si>
  <si>
    <t xml:space="preserve"> Z MP Attack 18/45 Sacrifice 27/55 Lucky Seven 27/85 Ability Up 36/95 </t>
  </si>
  <si>
    <t>Remove Garnet's equipment, but make sure she is equipped with the Mythril Rod.</t>
  </si>
  <si>
    <t>Head back to the room below the porch, where Eiko will decide to leave Madain Sari.</t>
  </si>
  <si>
    <t>Afterwards, examine the field icon outside Eiko's house to find Garnet.</t>
  </si>
  <si>
    <t>Back at the entrance, Amarant joins the party at Lv 1. Switch out Garnet for Amarant and head back out onto the Lucid Plains; save your game!</t>
  </si>
  <si>
    <t>[TARGET TIME: 06:03:05]</t>
  </si>
  <si>
    <t>Place everyone in the back row and equip your party as follows:</t>
  </si>
  <si>
    <t>Go through the Conde Petie Mountain Path one last time and run to and enter the Iifa Tree.</t>
  </si>
  <si>
    <t>Get the scenes out of the way, then swap out Amarant for Garnet and go back onto the Pualei Plains to save the game.</t>
  </si>
  <si>
    <t>BASE STATS: You are now officially finished with the Lv 1 Game! From this point onwards, you can gain as much EXP as you want, with anyone you want.</t>
  </si>
  <si>
    <t xml:space="preserve"> TARGET TIME : 06:05:10 (+13:47)TARGET GIL : 194,093ENCOUNTERS : 0 </t>
  </si>
  <si>
    <t>LUCID PLAINS - PUALEI PLAINS</t>
  </si>
  <si>
    <t>You will need to get past 3 Mistodon without gaining EXP. Although it's possible to get the Zombie status from a Dracozombie on the roots, this is not time-efficient, and due to some strange programming, you will still have to get past the second battle with Stop. Therefore, it's advisable to focus your equipment and strategy on Stop for the whole segment.</t>
  </si>
  <si>
    <t>Re-enter the Iifa Tree and just run along the familiar roots until you get a scene.</t>
  </si>
  <si>
    <t>At the top, simply cancel the prompt and choose 'Finished'.</t>
  </si>
  <si>
    <t xml:space="preserve">BATTLE: MISTODON x 2 </t>
  </si>
  <si>
    <t xml:space="preserve"> • Vivi casts Stop non-stop (yes, pun intended) &gt;__&gt; </t>
  </si>
  <si>
    <t xml:space="preserve"> • Garnet and Eiko should cast Silence every chance they get until both Mistodon are Silence'd. Use spreaded spells until they connect with at least one monster - then switch over to single-target casting. You need this because Vivi is weak to Fire with his Magician Robe.</t>
  </si>
  <si>
    <t xml:space="preserve"> • Zidane should throw Tent at whichever Mistodon has not been inflicted with Silence yet. After that, he should distribute Phoenix Down - you want as many characters as possible to be conscious at the start of the next battle!</t>
  </si>
  <si>
    <t xml:space="preserve"> • Zidane and Vivi will survive most attacks and heal up automatically with Auto-Potion. There is random variance in each attack, but they should survive all but the strongest hits.</t>
  </si>
  <si>
    <t>For no particular reason, your party is healed of their status effects at this point, but their HP isn't replenished. They're not even revived, which would be extremely helpful. This is the reason why Zombie isn't worth it in this segment.</t>
  </si>
  <si>
    <t>BATTLE: MISTODON</t>
  </si>
  <si>
    <t xml:space="preserve"> • Your party will begin this battle in exactly the same state they were in at the end of the previous one (except for status ailments). </t>
  </si>
  <si>
    <t xml:space="preserve"> • The tactics here are basically the same as for the previous battle. </t>
  </si>
  <si>
    <t xml:space="preserve"> • Once the Mistodon is hit with Silence, be sure to revive as many characters as possible in order to distract the monster from Vivi.</t>
  </si>
  <si>
    <t>After the battle, revive your characters, remove all gear from Vivi and Eiko, and give Amarant the Power Belt.</t>
  </si>
  <si>
    <t>Read the letter from Stiltzkin and save with Mocchi, who is hiding behind the tree trunk.</t>
  </si>
  <si>
    <t>[TARGET TIME: 06:12:22]</t>
  </si>
  <si>
    <t>Run down the root. You should aim to have only 1 battle and end it with 1 or 2 castings of Stop. Make sure Amarant survives the battle and gets 2 AP toward his MP Attack ability.</t>
  </si>
  <si>
    <t xml:space="preserve"> TARGET TIME : 06:17:31 (+11:46)  TARGET GIL : 194,093  ENCOUNTERS : 1 </t>
  </si>
  <si>
    <t>CONGRATULATIONS! YOU'VE FINISHED DISC 2!</t>
  </si>
  <si>
    <t>PUALEI PLAINS - START OF DISC 3</t>
  </si>
  <si>
    <t>You will eventually gain control of Vivi outside the Alexandria pub. Go right and down the street until you spot Hippaul and his mother near the bottom. Talk to his mother to initiate a mini-game. You must now raise Hippaul to Lv 80 to receive the Athlete Queen. See FAQ for tips.</t>
  </si>
  <si>
    <t>When heading to the steeple for the first time, be sure to watch the ATE "Artemicion" which is triggered when you enter the main square.</t>
  </si>
  <si>
    <t>Climb up the ladder in the bell tower and ring the bell to find a stash of 5 Tetra Master cards.</t>
  </si>
  <si>
    <t>Search the house to the right of the bell tower for Eye Drops and 3 Gil if you did not do so on Disc 1. In order to reach the second floor, keep running into the girl and eventually you'll pass through her; this doesn't work on Disc 1, for some reason.</t>
  </si>
  <si>
    <t>Buy Stiltzkin's new offer and finally deliver Kuppo's letter to his little brother Kupo! Kupo should also have a letter from Mogrika if you watched the ATE mentioned above.</t>
  </si>
  <si>
    <t>After getting the Athlete Queen, don't bother returning to save right away; instead, go into Ruby's mini-theater. A long sequence of scenes will play out and eventually you will gain control of Zidane in the pub.</t>
  </si>
  <si>
    <t>Search the pub for the items which you skipped at the start of the game (Potion, Flan Card, 27 Gil).</t>
  </si>
  <si>
    <t>Head for the bell tower once again to read a letter Kupo received from Stiltzkin, and finally save your game with the Athlete Queen.</t>
  </si>
  <si>
    <t>[TARGET TIME: 06:44:01]</t>
  </si>
  <si>
    <t>Now make your way to the dock: grab the 2,680 Gil in Ruby's theater, and pick up the Phoenix Pinion and 3,927 Gil at the dock, then take the boat to the castle. You can also unequip everyone now.</t>
  </si>
  <si>
    <t>Search the castle dock for an Ether, Phoenix Pinion, and Lapis Lazuli, then go left and enter the tower to find another Phoenix Pinion; this one is missable!</t>
  </si>
  <si>
    <t>Enter the castle and another long sequence begins; you'll regain control of the party in Treno.</t>
  </si>
  <si>
    <t>Exit Doctor Tot's Tower and watch the ATE "Memories By The Water", then go to the Card Stadium and watch the ATE "City People"; you should get a Chimera Armlet from the Four-Armed Man.</t>
  </si>
  <si>
    <t>Since you're already here, register for the tournament and win the first two matches. It should be relatively easy to win with the Tantarian, Shiva, Ramuh, Nova Dragon, and Armstrong cards.</t>
  </si>
  <si>
    <t>Afterwards, run over to Mogrich and read the letter he received from Kupo.</t>
  </si>
  <si>
    <t>LV 1 PATH &amp; COMBINED:</t>
  </si>
  <si>
    <t xml:space="preserve"> * If you're not planning to do the Promist Ring detour, then save with Mogrich and then attend one auction to purchase the Dark Matter.</t>
  </si>
  <si>
    <t xml:space="preserve"> * If you're playing the LV 1 path and want Zidane with COMBINED stats, then you have to win the Dark Matter here regardless of whether you will do the Promist Ring detour or not. </t>
  </si>
  <si>
    <t>Exit Treno and save about midway to South Gate.</t>
  </si>
  <si>
    <t xml:space="preserve"> TARGET TIME : 06:57:02 (+39:31)TARGET GIL : 199,953ENCOUNTERS : 0 </t>
  </si>
  <si>
    <t>START OF DISC 3 - BENTINI HEIGHTS</t>
  </si>
  <si>
    <t>Enter Dali and reminisce a bit at the shop, then get down to business:</t>
  </si>
  <si>
    <t xml:space="preserve"> BUY : 99 Wrist 12,870</t>
  </si>
  <si>
    <t xml:space="preserve"> : 99 Leather Hat 14,850 </t>
  </si>
  <si>
    <t xml:space="preserve"> : 99 Leather Shirt 26,730</t>
  </si>
  <si>
    <t>Be sure to sell ALL BUT 3 Ore!</t>
  </si>
  <si>
    <t>Next, go into the mayor's house and choose to search the room.</t>
  </si>
  <si>
    <t>Check the desk for the Mini-Brahne, then check it 2 more times so that the sleeping boy says "Zzz...", and then check the heater for the Mayor's Key and leave.</t>
  </si>
  <si>
    <t>Enter the windmill and use the Mayor's Key on the door to enter the Chocobo pen; open the chest for 30,000 Gil and then check it again to discover the Burman Coffee.</t>
  </si>
  <si>
    <t>Return to the windmill and take the ladder to the upper area; open the chests for a Cachusha and an Elixir, then leave Dali.</t>
  </si>
  <si>
    <t>Regardless of whether you wish to trade in the coffees, enter Observatory Mountain in order to mark it on the World Map (credits to AtmaChild)</t>
  </si>
  <si>
    <t xml:space="preserve"> * This side-quest is very much like the 4 colored stones from the Conde Petie Mountain Path: either you keep 3 unique key items but leave the side-quest incomplete, or you trade them in to complete it and have the Mini Prima Vista displayed in the Tantalus hideout. </t>
  </si>
  <si>
    <t xml:space="preserve"> * Morrid will be sitting on the steps outside: simply speak to him to trigger some scenes, and that's it. </t>
  </si>
  <si>
    <t xml:space="preserve"> * The target times include this detour, so subtract 0:30 from the timesif you choose to skip it. </t>
  </si>
  <si>
    <t>Save midway to South Gate, then go through it and save midway to Treno.</t>
  </si>
  <si>
    <t xml:space="preserve"> TARGET TIME : 07:01:33 (+ 4:31)TARGET GIL : 175,503ENCOUNTERS : 0 </t>
  </si>
  <si>
    <t>DALI DETOUR</t>
  </si>
  <si>
    <t>Go to the Card Stadium and defeat the champion for the Rebirth Ring.</t>
  </si>
  <si>
    <t>Order Blutzen &amp; Kohel to gather information, then just mash the X button to choose the remaining defaults; Garnet should receive the Angel Earrings.</t>
  </si>
  <si>
    <t>Once you regain control, remove all of Steiner's equipment, optimize Beatrix and place her in the back row.</t>
  </si>
  <si>
    <t>Skip the very first Mistodon by hugging the right wall and waiting for it to come around the tent. Once it is about halfway there, run around the left side of the tent and dash to the exit, running around the far left side of screen, left of the cart.</t>
  </si>
  <si>
    <t>You can also skip the Mistodon fight in the next screen outside the gate. Have Steiner hug the right side of the screen and position him so that the tip of his sword is above the middle of the fence (right in the middle of the X formed by the boards). When you reach that point, press left and you will proceed to the next screen!</t>
  </si>
  <si>
    <t>Knock out Steiner in the first battle which follows, and then proceed to clear the way with Beatrix's Life spell. Climhazzard will not be powerful enough to defeat 2 Mistodon, so don't bother.</t>
  </si>
  <si>
    <t>After the battle outside the pub, take a moment to remove your equipment from Beatrix and cast Cura to heal up; this is your last chance to access the menu.</t>
  </si>
  <si>
    <t>In the last screen, you will face 3 single Mistodon, and then a pair. Don't forget to use an Elixir on Beatrix before she defeats the third and last single Mistodon, and use Full-Life from that point onwards for higher accuracy (Life can sometimes miss due to Mistodon's Magic Evade).</t>
  </si>
  <si>
    <t>As Garnet, make your way to the top of the castle to trigger more scenes.</t>
  </si>
  <si>
    <t>When you gain control of the rest of the party, head up the stairway and to the guardhouse.</t>
  </si>
  <si>
    <t>Equip Zidane with the Exploda, Ritual Hat, Bone Wrist, Survival Vest and Black Belt; activate his HP+20%, Distract, and Antibody abilities, but DO NOT heal him - he needs exactly 105/126 HP!</t>
  </si>
  <si>
    <t>PATH A : Follow strategy X below.</t>
  </si>
  <si>
    <t>PATH B &amp; PATH C</t>
  </si>
  <si>
    <t xml:space="preserve"> * Equip Freya with the Barbut, Mythril Gloves, Plate Mail, and Barette. </t>
  </si>
  <si>
    <t xml:space="preserve"> * You can also activate Freya's Chemist ability - if you do, you can use 2 Hi-Potion instead of 3 during the upcoming battle by having Freya throw 1 and another character throw another.</t>
  </si>
  <si>
    <t xml:space="preserve"> * Follow strategy Y below.</t>
  </si>
  <si>
    <t xml:space="preserve">COMBINED </t>
  </si>
  <si>
    <t xml:space="preserve"> * Equip Freya with the Lamia's Tiara, Mythril Gloves, Linen Cuirass, and Pearl Rouge.</t>
  </si>
  <si>
    <t>LV 1 PATH</t>
  </si>
  <si>
    <t xml:space="preserve"> * If you want Zidane to have ORDERED stats, then follow strategy X.</t>
  </si>
  <si>
    <t xml:space="preserve"> * If you want Zidane to have COMBINED stats, then equip him with the Bandana, Bone Wrist, Survival Vest, and Dark Matter; activate his Antibody ability. </t>
  </si>
  <si>
    <t xml:space="preserve"> * Equip Vivi with nothing but the Flame Staff.</t>
  </si>
  <si>
    <t xml:space="preserve"> * Follow strategy X below, but instead of using an Ore on Zidane, have Vivi attack him to hopefully deal 18 damage (50% chance). </t>
  </si>
  <si>
    <t>BASE STATS</t>
  </si>
  <si>
    <t xml:space="preserve"> * There's no reason for you to skip Tantarian, and you can defeat him any way you like.</t>
  </si>
  <si>
    <t>Save your game.</t>
  </si>
  <si>
    <t>[TARGET TIME: 07:16:46]</t>
  </si>
  <si>
    <t>Go to the west library on the first floor to challenge...</t>
  </si>
  <si>
    <t>BATTLE: TANTARIAN [X]</t>
  </si>
  <si>
    <t xml:space="preserve"> • Have someone use an Ore on Zidane to get his HP to 117, then proceed to spam Lucky Seven!</t>
  </si>
  <si>
    <t xml:space="preserve"> • 777 and 7,777 are both capable of opening Tantarian, so you've got a 50% chance of doing so. </t>
  </si>
  <si>
    <t xml:space="preserve"> • Continue firing away with Lucky Seven once Tantarian shows his true form. You'll get 4 to 5 attempts before he closes, after which you should reset. You need to hit him for 7,777 damage 3 times to win.</t>
  </si>
  <si>
    <t xml:space="preserve"> • The damage you inflict to open him counts just like the damage you do after he opens, so you can end this battle in as few as 3 rounds. </t>
  </si>
  <si>
    <t xml:space="preserve"> • Remember to knock out everyone except Zidane before ending the battle.</t>
  </si>
  <si>
    <t>BATTLE: TANTARIAN [Y]</t>
  </si>
  <si>
    <t xml:space="preserve"> • To win this battle, you'll need to hit for 7,777 three times. Reset the game if Lucky Seven returns anything else during the battle, although you can afford to get 7 up to twice. </t>
  </si>
  <si>
    <t xml:space="preserve"> • Once you open Tantarian with 7,777 damage, have the other characters use a total of 3 Hi-Potion on the boss while Zidane continues to use Lucky Seven.</t>
  </si>
  <si>
    <t xml:space="preserve"> • If you hit Tantarian with three strikes of 7,777 damage and heal him with 3 Hi-Potion, then he will be left with only 16 HP, or 2 or 9 HP if Lucky Seven returned 7 damage once or twice. </t>
  </si>
  <si>
    <t xml:space="preserve"> • All that's left then is to have Freya use Jump and Vivi cast a spell on the party to knock everyone out and let Freya absorb all the EXP.</t>
  </si>
  <si>
    <t>Run to the top of the castle, using the same path Garnet used earlier.</t>
  </si>
  <si>
    <t>After waking up in Lindblum, open the chests, accept Mogki's letter for delivery and save your game (avoid the steps by the closet).</t>
  </si>
  <si>
    <t xml:space="preserve"> TARGET TIME : 07:22:32 (+20:59)TARGET GIL : 185,951ENCOUNTERS : 0 </t>
  </si>
  <si>
    <t>BENTINI HEIGHTS - LINDBLUM CASTLE GUEST ROOM</t>
  </si>
  <si>
    <t>Attempt to leave the room and choose "Where's Garnet?" when prompted.</t>
  </si>
  <si>
    <t>Leave the room, run down the stairs, and talk to the guard on the right.</t>
  </si>
  <si>
    <t>Go to the royal chamber (you have to talk to either of the 2 guards every time you want to enter the royal chamber, even if you are invited).</t>
  </si>
  <si>
    <t>There will be a lot of dialogue once you enter; return to the guest room once it's over.</t>
  </si>
  <si>
    <t>Head to the aircab dock after the meeting with Doctor Tot and fly to the Theater District.</t>
  </si>
  <si>
    <t>Go the Tantalus hideout and get the Unusual Potion from Cinna; return to open the chests inside for some Gil.</t>
  </si>
  <si>
    <t>Next visit Artist Michael's studio, ask about the potions, then search the studio for the Strange Potion and open the chest for a Lapis Lazuli.</t>
  </si>
  <si>
    <t>Return to the aircab terminal and board an aircab for the Business District.</t>
  </si>
  <si>
    <t>You can skip delivering Mogki's letter to Moodon at the inn, and do it after the challenge is over. So head straight to the market square.</t>
  </si>
  <si>
    <t>Proceed down the alley and ask Alice about the potions to receive her Beautiful Potion.</t>
  </si>
  <si>
    <t>Enter the synthesis shop to prepare not only another Cotton Robe trick, but also the less-known 'Desert Boots trick' :)</t>
  </si>
  <si>
    <t xml:space="preserve"> BUY : 99 Cotton Robe99,000</t>
  </si>
  <si>
    <t xml:space="preserve"> : 99 Desert Boots 29,700</t>
  </si>
  <si>
    <t>Ride back to Lindblum Castle and return to the royal chamber.</t>
  </si>
  <si>
    <t>Following the upcoming meeting, take the lift to the base level and ride to the Serpent's Gate; open the chest and board the Blue Narciss.</t>
  </si>
  <si>
    <t>Form a party with Vivi, Garnet and Quina, then sail west to the island with Chocobo tracks, west of the island with Chocobo's Lagoon.</t>
  </si>
  <si>
    <t>Disembark, use Gysahl Greens to call Choco, and save your game.</t>
  </si>
  <si>
    <t>[TARGET TIME: 07:40:46]</t>
  </si>
  <si>
    <t>Reset, enter Chocobo's Lagoon, dig up a Chocograph, and save on the beach outside. Be sure to save over a different file and check which Chocograph you received after you've already saved; you need either "Dawn Lagoon" or "Dusk Plains".</t>
  </si>
  <si>
    <t>Play another game of Hot&amp;Cold for the other Chocograph. Back outside, open the Chocograph menu to check whether you got the right one, and take the opportunity to equip "Dawn Lagoon".</t>
  </si>
  <si>
    <t xml:space="preserve"> PATH C &amp; COMBINED</t>
  </si>
  <si>
    <t xml:space="preserve"> * If you didn't get the second Chocograph Piece on Disc 1, then you'll need to dig it up now with one of the Chocographs!</t>
  </si>
  <si>
    <t xml:space="preserve"> * The chances of digging up a Chocograph Piece AND the right Chocograph in a single 30-second game are quite low, but they are highest in the first game since you have two Chocographs which fit the requirements. </t>
  </si>
  <si>
    <t xml:space="preserve"> * If you can't get a good Chocograph and the Chocograph Piece during the first game, then you can try to play 2 consecutive games instead. </t>
  </si>
  <si>
    <t xml:space="preserve"> * Playing a second game immediately after another one adds about 0:30.</t>
  </si>
  <si>
    <t>Don't bother saving after your last game; instead, head straight back to the Blue Narciss and sail to Chocobo's Forest. Use the tracks there to call Choco, then head east and into the water from the last beach - the "Dawn Lagoon" treasure is to the right of the island nearby.</t>
  </si>
  <si>
    <t>Having gotten the Mountain Transformation, return to the beach and climb up the mountain to end up right next to Treno; enter the city.</t>
  </si>
  <si>
    <t>Equip Quina with the Needle Fork, Bone Wrist, and Running Shoes; activate his/her Auto-Haste and Add Status abilities.</t>
  </si>
  <si>
    <t>Save with Mogrich.</t>
  </si>
  <si>
    <t xml:space="preserve"> TARGET TIME : 07:47:47 (+25:15) TARGET GIL :63,640 ENCOUNTERS : 0 </t>
  </si>
  <si>
    <t>LINDBLUM CASTLE GUEST ROOM - TRENO KNIGHT'S HOUSE</t>
  </si>
  <si>
    <t xml:space="preserve">   ===================================  |  ===================================</t>
  </si>
  <si>
    <t xml:space="preserve">    SELL :  2 Remedy              300   |   SELL :  2 Chimera Armlet    1,200</t>
  </si>
  <si>
    <t xml:space="preserve">         :  2 Eye Drops            50   |        :  1 Feather Hat         100</t>
  </si>
  <si>
    <t xml:space="preserve">         :  2 Echo Screen          50   |        :  1 Headgear            165</t>
  </si>
  <si>
    <t xml:space="preserve">         :  1 Soft                 50   |        :  1 Magus Hat           200</t>
  </si>
  <si>
    <t xml:space="preserve">         :  3 Magic Tag           150   |        :  2 Mage's Hat          600</t>
  </si>
  <si>
    <t xml:space="preserve">         :  4 Annoyntment         300   |        :  1 Ritual Hat          500</t>
  </si>
  <si>
    <t xml:space="preserve">         :  7 Phoenix Pinion    7,000   |        :  1 Bronze Helm         165</t>
  </si>
  <si>
    <t xml:space="preserve">         :  4 Tent              1,600   |        : 99 Cotton Robe     198,000</t>
  </si>
  <si>
    <t xml:space="preserve">         :  1 Exploda           1,400   |        :  1 Magician Robe     4,000</t>
  </si>
  <si>
    <t xml:space="preserve">         :  1 Ice Brand         1,890   |        :  1 Mythril Armor       915</t>
  </si>
  <si>
    <t xml:space="preserve">         :  1 Multina Racket      375   |        : 99 Desert Boots     74,250</t>
  </si>
  <si>
    <t xml:space="preserve">         :  1 Healing Rod         885   |        :  1 Germinas Boots    2,000</t>
  </si>
  <si>
    <t xml:space="preserve">         :  1 Golem's Flute     1,350   |        :  1 Madain's Ring     3,750</t>
  </si>
  <si>
    <t xml:space="preserve">         :  1 Ice Staff           490   |        :  1 Gold Choker       2,000</t>
  </si>
  <si>
    <t xml:space="preserve">         :  1 Needle Fork       1,550   |        :  1 Cachusha          1,500</t>
  </si>
  <si>
    <t xml:space="preserve">         :  1 Leather Wrist       100   |        :  1 Angel Earrings   10,000</t>
  </si>
  <si>
    <t xml:space="preserve">         :  1 Mythril Armlet      250   |</t>
  </si>
  <si>
    <t xml:space="preserve">                                           -----------------------------------</t>
  </si>
  <si>
    <t>74640</t>
  </si>
  <si>
    <t>SELL :  2 Remedy              300</t>
  </si>
  <si>
    <t>:  2 Echo Screen          50</t>
  </si>
  <si>
    <t>:  1 Soft                 50</t>
  </si>
  <si>
    <t>:  3 Magic Tag           150</t>
  </si>
  <si>
    <t>:  4 Annoyntment         300</t>
  </si>
  <si>
    <t>:  7 Phoenix Pinion    7,000</t>
  </si>
  <si>
    <t>:  1 Exploda           1,400</t>
  </si>
  <si>
    <t>:  1 Ice Brand         1,890</t>
  </si>
  <si>
    <t>:  1 Multina Racket      375</t>
  </si>
  <si>
    <t>:  1 Healing Rod         885</t>
  </si>
  <si>
    <t>:  1 Golem's Flute     1,350</t>
  </si>
  <si>
    <t>:  1 Ice Staff           490</t>
  </si>
  <si>
    <t>:  1 Needle Fork       1,550</t>
  </si>
  <si>
    <t>:  1 Mythril Armlet      250</t>
  </si>
  <si>
    <t>391775</t>
  </si>
  <si>
    <t>SELL :  2 Chimera Armlet    1,200</t>
  </si>
  <si>
    <t>:  1 Feather Hat         100</t>
  </si>
  <si>
    <t>:  1 Headgear            165</t>
  </si>
  <si>
    <t>:  1 Magus Hat           200</t>
  </si>
  <si>
    <t>:  2 Mage's Hat          600</t>
  </si>
  <si>
    <t>:  1 Ritual Hat          500</t>
  </si>
  <si>
    <t>:  1 Bronze Helm         165</t>
  </si>
  <si>
    <t>: 99 Cotton Robe     198,000</t>
  </si>
  <si>
    <t>:  1 Magician Robe     4,000</t>
  </si>
  <si>
    <t>:  1 Mythril Armor       915</t>
  </si>
  <si>
    <t>: 99 Desert Boots     74,250</t>
  </si>
  <si>
    <t>:  1 Germinas Boots    2,000</t>
  </si>
  <si>
    <t>:  1 Madain's Ring     3,750</t>
  </si>
  <si>
    <t>:  1 Gold Choker       2,000</t>
  </si>
  <si>
    <t>:  1 Cachusha          1,500</t>
  </si>
  <si>
    <t>:  1 Angel Earrings   10,000</t>
  </si>
  <si>
    <t>Challenge Catoblepas with Quina and poke him with the Needle Fork. Resetuntil successful.</t>
  </si>
  <si>
    <t>Unequip all of Quina's gear and give him/her a normal Fork, auto-arrangeyour inventory, and get ready for more business.</t>
  </si>
  <si>
    <t>Buy a Coral Sword, then proceed to liquidate your inventory as follows:</t>
  </si>
  <si>
    <t>SELL :2 Remedy300</t>
  </si>
  <si>
    <t>:2 Eye Drops50</t>
  </si>
  <si>
    <t>:2 Echo Screen50</t>
  </si>
  <si>
    <t>:1 Soft 50</t>
  </si>
  <si>
    <t>:3 Magic Tag 150</t>
  </si>
  <si>
    <t>:4 Annoyntment 300</t>
  </si>
  <si>
    <t>:7 Phoenix Pinion7,000</t>
  </si>
  <si>
    <t>:4 Tent1,600</t>
  </si>
  <si>
    <t>:1 Exploda 1,400</t>
  </si>
  <si>
    <t>:1 Ice Brand 1,890</t>
  </si>
  <si>
    <t>:1 Multina Racket375</t>
  </si>
  <si>
    <t>:1 Healing Rod 885</t>
  </si>
  <si>
    <t>:1 Golem's Flute 1,350</t>
  </si>
  <si>
    <t>:1 Ice Staff 490</t>
  </si>
  <si>
    <t>:1 Needle Fork 1,550</t>
  </si>
  <si>
    <t>:1 Mythril Armlet250</t>
  </si>
  <si>
    <t>:2 Chimera Armlet1,200</t>
  </si>
  <si>
    <t>:1 Feather Hat 100</t>
  </si>
  <si>
    <t>:1 Headgear165</t>
  </si>
  <si>
    <t>:1 Magus Hat 200</t>
  </si>
  <si>
    <t>:2 Mage's Hat600</t>
  </si>
  <si>
    <t>:1 Ritual Hat500</t>
  </si>
  <si>
    <t>:1 Bronze Helm 165</t>
  </si>
  <si>
    <t>: 99 Cotton Robe 198,000</t>
  </si>
  <si>
    <t>:1 Magician Robe 4,000</t>
  </si>
  <si>
    <t>: 99 Desert Boots 74,250</t>
  </si>
  <si>
    <t>:1 Germinas Boots2,000</t>
  </si>
  <si>
    <t>:1 Madain's Ring 3,750</t>
  </si>
  <si>
    <t>:1 Gold Choker 2,000</t>
  </si>
  <si>
    <t>:1 Cachusha1,500</t>
  </si>
  <si>
    <t>:1 Angel Earrings 10,000</t>
  </si>
  <si>
    <t>Save your game once you're finished with this.</t>
  </si>
  <si>
    <t>[TARGET TIME: 07:49:22]</t>
  </si>
  <si>
    <t>Afterwards, decide whether or not you want to do the detour for the 10th Promist Ring. If so, check the FAQ.</t>
  </si>
  <si>
    <t>PATH C &amp; COMBINED</t>
  </si>
  <si>
    <t xml:space="preserve"> * In addition to the "Forbidden Forest" Chocograph, you also need to find the "Green Plains" Chocograph, 2 Chocograph Pieces, and as many Dead Pepper as you can.</t>
  </si>
  <si>
    <t xml:space="preserve"> * You'll need exactly 3 Dead Pepper for Pandemonium, and they're also needed to enter Chocobo's Air Garden.</t>
  </si>
  <si>
    <t xml:space="preserve"> * As usual, do your best to complete this in only 2 games, and don't save after the second; head straight back to Treno instead and save with Mogrich before you continue buying at the auction.</t>
  </si>
  <si>
    <t>Say goodbye to the Auction House and head over to South Gate.</t>
  </si>
  <si>
    <t>Open the chest which you couldn't get at the start of Disc 2 for an Elixir Card, then cross the mountain to reach the South Gate by the river; open the 3 chests there for an Elixir, another Elixir, and 3,206 Gil.</t>
  </si>
  <si>
    <t>Next up is North Gate: pick up the Potion and Eye Drops from the Alexandrian side, and then go over to the other side to pick up a Hi-Potion and a Tent.</t>
  </si>
  <si>
    <t>Dig up the "Forbidden Forest" Chocograph on the way there to get 10 Wing Edge and a High Mage Staff.</t>
  </si>
  <si>
    <t>Moguta has another unique reward for the first Kupo Nut on this disc as well. Pay him a short visit to get an Extension, if you like.</t>
  </si>
  <si>
    <t xml:space="preserve"> * Head further north and dig up the "Green Plains" treasure to get the Ocean Transformation!</t>
  </si>
  <si>
    <t xml:space="preserve"> * Don't bother returning to the Blue Narciss; instead, swim across the ocean and go straight to the Black Mage Village.</t>
  </si>
  <si>
    <t>Return to the Blue Narciss and sail south to the eastern tip of the Outer Continent and disembark on the beach with the Chocobo tracks.</t>
  </si>
  <si>
    <t>Call Choco, make your way to the Black Mage Village, and enter.</t>
  </si>
  <si>
    <t>Follow Vivi to the cemetery, then go to the Chocobo stable and leave the village after the scenes end.</t>
  </si>
  <si>
    <t>Mount Choco and ride to the sinkholes in the east; dismount near the one without any wisps of sand, call Moguo, and finally save your game.</t>
  </si>
  <si>
    <t xml:space="preserve"> TARGET TIME : 08:16:48 (+29:01) TARGET GIL : 180,000 ENCOUNTERS : 0</t>
  </si>
  <si>
    <t>TRENO KNIGHT'S HOUSE - KIERA DESERT</t>
  </si>
  <si>
    <t>Bandit</t>
  </si>
  <si>
    <t>EIKO: Lamia's Flute, Lamia's Tiara, -, -, -: Clear Headed,,</t>
  </si>
  <si>
    <t>Enter the northernmost sinkhole, the one without the wisps of sand.</t>
  </si>
  <si>
    <t>Choose to take Steiner, Eiko and Amarant with you to Oeilvert, and place Amarant into the top slot.</t>
  </si>
  <si>
    <t>Try to reach the airship with no more than 1 battle. Equip Zidane with the Dagger if he doesn't have it.</t>
  </si>
  <si>
    <t>You should use this opportunity to raise Zidane's Trance gauge if needed. Simply equip the Sapphire and activate High Tide, then get hit by an Ogre's Flame attack, which cannot knock anyone out.</t>
  </si>
  <si>
    <t>If you do get into a battle, knock out Amarant and Eiko before using Flee.</t>
  </si>
  <si>
    <t>Once you reach the Forgotten Continent, run north and save your game.</t>
  </si>
  <si>
    <t>[TARGET TIME: 08:23:39]</t>
  </si>
  <si>
    <t>Continue northward to reach some Chocobo tracks - call Choco and make your way southward over the canyons.</t>
  </si>
  <si>
    <t>Dig up the "Dusk Plains" Chocograph and enter Oeilvert.</t>
  </si>
  <si>
    <t>You'll meet Mimoza at the entrance; she has a Mogshop, so do some business.</t>
  </si>
  <si>
    <t xml:space="preserve"> BUY : 1 Diamond Sword4,700</t>
  </si>
  <si>
    <t xml:space="preserve"> : 2 Trident7,160</t>
  </si>
  <si>
    <t xml:space="preserve"> : 2 Mythril Claws 13,000</t>
  </si>
  <si>
    <t xml:space="preserve"> : 1 Magic Racket 1,350</t>
  </si>
  <si>
    <t xml:space="preserve"> : 2 Fairy Flute9,000</t>
  </si>
  <si>
    <t xml:space="preserve"> : 2 Diamond Gloves 4,000</t>
  </si>
  <si>
    <t xml:space="preserve"> : 7 Green Beret 15,260</t>
  </si>
  <si>
    <t xml:space="preserve"> : 1 Gold Helm1,800</t>
  </si>
  <si>
    <t>Take Mimoza's letter to Mooel and save your game.</t>
  </si>
  <si>
    <t>[TARGET TIME: 08:25:31]</t>
  </si>
  <si>
    <t>Enter Oeilvert, then go up the steps and through the doorway.</t>
  </si>
  <si>
    <t>Touch the orb, open the chest for an Elixir and return to the foyer.</t>
  </si>
  <si>
    <t>Grab the Rising Sun and Remedy from the two chests in this room, then head right.</t>
  </si>
  <si>
    <t>If you knocked out Eiko and Amarant on the airship dock, then revive Amarant only and do not heal him, and remove all equipment from Eiko and give her an Air Racket instead of the equipment listed below.</t>
  </si>
  <si>
    <t>Either way, place Amarant in the front row and equip your party as follows:</t>
  </si>
  <si>
    <t>AMARANT: Kaiser Knuckles, Green Beret, Bone Wrist, Adaman Vest, Power Belt: MP Attack,Bird Killer,Ability Up, Clear Headed</t>
  </si>
  <si>
    <t>ZIDANE: Mythril Dagger, Green Beret, Thief Gloves, Chain Plate, Reflect Ring: Master Thief,Ability Up,Clear Headed, Bandit</t>
  </si>
  <si>
    <t>STEINER: Coral Sword, Gold Helm, Diamond Gloves, - -, Coral Ring: Ability Up,Clear Headed,</t>
  </si>
  <si>
    <t>Buy Stiltzkin's latest deal, deliver the letter from Mimoza, and save.</t>
  </si>
  <si>
    <t>Return to the foyer and go through the doorway on the left; take the Diamond Sword from the lower chest, examine the hologram, and then go down he steps.</t>
  </si>
  <si>
    <t>Go to the upper level and activate all 4 holograms in a clockwise manner, loot the chests on the way, then exit the screen through the bottom doorway.</t>
  </si>
  <si>
    <t>Open the chest behind the hologram to obtain the Shield Armor; equip it on Steiner!</t>
  </si>
  <si>
    <t>Enter the yellow door, run across the walkway, activate the sphere, then return and go through the blue door with the lock.</t>
  </si>
  <si>
    <t>Return to the chamber with the moogles and head over to the right side of the chamber to trigger the activation of the star display.</t>
  </si>
  <si>
    <t>Save your game after the scene.</t>
  </si>
  <si>
    <t>[TARGET TIME: 08:31:26]</t>
  </si>
  <si>
    <t>Pick up the Gaia Gear before descending.</t>
  </si>
  <si>
    <t>BATTLE: ARK</t>
  </si>
  <si>
    <t xml:space="preserve"> • Simply have Amarant attack and Steiner use Charge!, then do the same during the second round and the battle will be over.</t>
  </si>
  <si>
    <t xml:space="preserve"> • If Amarant is not in critical HP, have Eiko attack him before Steiner  uses Charge!. Or, if you're lucky, Ark will do it for you with Photon.</t>
  </si>
  <si>
    <t xml:space="preserve"> • Zidane should Steal as often as possible - you need the Holy Lance! </t>
  </si>
  <si>
    <t xml:space="preserve"> Z  Auto-Reflect 53/95  Devil Killer 22/25  Master Thief 22/50  Ability Up 58/95  Bandit* * *  </t>
  </si>
  <si>
    <t xml:space="preserve"> S  Charge! 22/30  Distract 22/30  Man Eater * * * </t>
  </si>
  <si>
    <t xml:space="preserve"> A  MP Attack 24/60  Bird Killer * * *  Add Status* * * </t>
  </si>
  <si>
    <t>Remove all equipment from the current party before taking the Gulug Stone from the altar! Give Eiko an Air Racket.</t>
  </si>
  <si>
    <t>As Cid, run into the right room in the Desert Palace and retrieve the key from the Hedgehog Pie. The timer in this mini-game will reset, so don't let it stress you; not that you shouldn't reset if you waste 6 minutes here...</t>
  </si>
  <si>
    <t>I've found that the easiest and fastest way to complete this is to press START + CIRCLE + START in quick succession. This basically lets you play the game in slow motion and at no time penalty since the game timer stops when the game is paused. You should be able to reach the key within 90 seconds.</t>
  </si>
  <si>
    <t>When given options near the scales, choose to put on the weights and pick the last option, "B, C and D"; then climb them to get the key.</t>
  </si>
  <si>
    <t>Pick up the letter for Mogsam and save your game.</t>
  </si>
  <si>
    <t xml:space="preserve"> TARGET TIME : 08:36:57 (+20:09)  TARGET GIL : 128,550  ENCOUNTERS : 1 </t>
  </si>
  <si>
    <t>KIERA DESERT - DESERT PALACE RACK</t>
  </si>
  <si>
    <t>VIVI: Flame Staff, -, -, -, -: Insomniac,,</t>
  </si>
  <si>
    <t>Ability Up</t>
  </si>
  <si>
    <t>QUINA: Fork, Bandana, Egoist's Armlet, Silk Robe, Yellow Scarf: Ability Up,Millionaire,Insomniac</t>
  </si>
  <si>
    <t>GARNET: Magic Racket, Green Beret, -, Mythril Vest, Feather Boots: Ability Up,,</t>
  </si>
  <si>
    <t>Return to the area with the prison chambers and go down the opposite path.</t>
  </si>
  <si>
    <t xml:space="preserve">Activate the Bloodstone in the next area and...TAKE A MOMENT TO RELISH YOUR 10TH PROMIST RING! :D </t>
  </si>
  <si>
    <t>In the next room, make the blue walkway appear by running to the ends of both sides of the screen (to make the statues look away from the center). Run to the right first, and then to the left, so that you can briefly exit and re-enter to reset the random encounter rate.</t>
  </si>
  <si>
    <t>Follow the blue walkway to find another candelabra; light it.</t>
  </si>
  <si>
    <t>Return and pick up the Fairy Earrings from the chest on the right side of the landing.</t>
  </si>
  <si>
    <t>Place Freya in the front row and equip your party as follows:</t>
  </si>
  <si>
    <t>FREYA: Holy Lance, Mythril Helm, Diamond Gloves, Chain Mail, Power Belt: MP Attack,Bird Killer,Insomniac, Ability Up</t>
  </si>
  <si>
    <t>Now return to Mojito and save your game.</t>
  </si>
  <si>
    <t>[TARGET TIME: 08:39:20]</t>
  </si>
  <si>
    <t>Return to where you left off and continue to the left.</t>
  </si>
  <si>
    <t>In the next area, light the first 3 torches, then go through the door and go to the opposite side of the room.</t>
  </si>
  <si>
    <t>Light the bottom-left torch, then return to the other side and light the torches on either side of the central stairway.</t>
  </si>
  <si>
    <t>Next, light the remaining torches on the right side and then the middle one to activate the next Bloodstone; extract the Anklet and head through the far right doorway.</t>
  </si>
  <si>
    <t>Light the candle in the following hallway and extract the Shield Armor from the activated Bloodstone.</t>
  </si>
  <si>
    <t>Go onward and up the stairs to find a candelabra; light it in order to illuminate the stained glass on the wall.</t>
  </si>
  <si>
    <t>Continue onward to enter a library.</t>
  </si>
  <si>
    <t>Go across the room and light the candelabra on the far left; a staircase should appear above the doorway through which you entered.</t>
  </si>
  <si>
    <t>Ascend the stairs and light the candelabra on the landing; the bookcase will rise to reveal a doorway.</t>
  </si>
  <si>
    <t>Go through the door and extract the N-Kai Armlet from the Bloodstone.</t>
  </si>
  <si>
    <t>Make your way back to the bottom floor of the library, go up the short stairs to the left and light the next candelabra to make the next bookcase rise.</t>
  </si>
  <si>
    <t>Enter the doorway and head up the path, lighting both fixtures along the way, then return to the library once more.</t>
  </si>
  <si>
    <t>Light the candelabra on the bottom right side of the library to make the last bookshelf reveal another doorway; enter and light another candelabra.</t>
  </si>
  <si>
    <t>Return to the library to find that the left wall has disappeared; go onward to find Mogsam the moogle.</t>
  </si>
  <si>
    <t>Battles are very rare in the next area, so you may want to hold off on saving here in order to save some time.</t>
  </si>
  <si>
    <t>Continue to the next area to find a gargoyle statue on the wall; light both of the candles beneath it to activate the Bloodstone on the railing.</t>
  </si>
  <si>
    <t>Extract the Black Hood from the Bloodstone, then go through the doorway to reach the other side of the room.</t>
  </si>
  <si>
    <t>Light all 3 candles on this side, extract the Venetia Shield from the activated Bloodstone, put out the candle in the middle and return to the opposite side of the room.</t>
  </si>
  <si>
    <t>Extinguish the left candle to make a blue staircase appear between the two sides of the room.</t>
  </si>
  <si>
    <t>Return to Mogsam, deliver Mojito's letter, and finally SAVE YOUR GAME.</t>
  </si>
  <si>
    <t>[TARGET TIME: 08:43:14]</t>
  </si>
  <si>
    <t>Climb the blue staircase and attempt to light the candelabra at the rear of</t>
  </si>
  <si>
    <t xml:space="preserve"> the grand hall to provoke...</t>
  </si>
  <si>
    <t>BATTLE: VALIA PIRA</t>
  </si>
  <si>
    <t xml:space="preserve"> • Have Garnet cast Berserk on Freya as soon as possible.</t>
  </si>
  <si>
    <t xml:space="preserve"> • Open Quina's Blu Mag menu during Garnet's Berserk spell. After the spell connects, exit Quina's menu just long enough for Freya to shift into her attack stance. Then cast Night and sit back until the battle is over.</t>
  </si>
  <si>
    <t xml:space="preserve"> • If your Freya is Lv18, then you can be a bit more flexible: 2 attacks from a Berserk Freya will be enough even without the Sleep bonus. Or, you can cast Night twice and attack with Freya after each casting to get the same effect.</t>
  </si>
  <si>
    <t xml:space="preserve"> • Everyone except Vivi must survive this battle to gain AP. Have him distribute Phoenix Down as necessary in case Valia Pira manages to attack. </t>
  </si>
  <si>
    <t xml:space="preserve"> • It's possible to replace Quina with Vivi and use his Sleep spell. But cross your fingers that it connects.</t>
  </si>
  <si>
    <t xml:space="preserve"> F  MP Attack * * *  Bird Killer * * *  Insomniac 22/30 </t>
  </si>
  <si>
    <t xml:space="preserve"> G  Auto-Float* * *  Auto-Potion * * *  </t>
  </si>
  <si>
    <t xml:space="preserve"> Q  Level Up22/60  Insomniac 22/30  </t>
  </si>
  <si>
    <t>Light the last candelabra after the battle, unequip Garnet's and Quina's gear, and save your game again with Mogsam.</t>
  </si>
  <si>
    <t>[TARGET TIME: 08:45:45]</t>
  </si>
  <si>
    <t>Return to where you fought Valia Pira and use the now-active teleporter to continue onward.</t>
  </si>
  <si>
    <t>Equip Zidane with the Dagger before making your way to the teleporter.</t>
  </si>
  <si>
    <t>Enter Kuja's chamber, and choose Amarant, Freya, and Vivi when prompted to form a party.</t>
  </si>
  <si>
    <t>DON'T FORGET THE NAMINGWAY CARD AFTER FORMING YOUR NEW PARTY; THIS IS THE LAST ONE IN THE GAME!</t>
  </si>
  <si>
    <t>Take the teleporter and exit the Desert Palace through the airship dock.</t>
  </si>
  <si>
    <t>Follow the same instructions as before if you still need to raise Zidane's Trance gauge.</t>
  </si>
  <si>
    <t>You will get another opportunity to arrange your party before disembarking on the Lost Continent, but don't make any changes.</t>
  </si>
  <si>
    <t>Run a bit towards Esto Gaza, then call Moguo and finally save your game.</t>
  </si>
  <si>
    <t xml:space="preserve"> TARGET TIME : 08:52:28 (+15:31)  TARGET GIL : 134,283  ENCOUNTERS : 2 </t>
  </si>
  <si>
    <t>DESERT PALACE RACK - GULUG MOUNTAINS</t>
  </si>
  <si>
    <t xml:space="preserve">   |     ZIDANE      |      VIVI       |      FREYA      |     AMARANT     |</t>
  </si>
  <si>
    <t xml:space="preserve">   | Exploda         | Oak Staff       | Heavy Lance     | Scissor Fangs   |</t>
  </si>
  <si>
    <t xml:space="preserve">   | Black Hood      | -               | Cross Helm      | -               |</t>
  </si>
  <si>
    <t xml:space="preserve">   | Thief Gloves    | Magic Armlet    | Thunder Gloves  | Jade Armlet     |</t>
  </si>
  <si>
    <t xml:space="preserve">   | Chain Plate     | Silk Robe       | Shield Armor    | Brigandine      |</t>
  </si>
  <si>
    <t xml:space="preserve">   | Lapis Lazuli    | Running Shoes   | Lapis Lazuli    | Power Belt      |</t>
  </si>
  <si>
    <t xml:space="preserve">   | Distract        | Auto-Haste      | Accuracy+       | Add Status      |</t>
  </si>
  <si>
    <t xml:space="preserve">   | Master Thief    |                 | Distract        | Ability Up      |</t>
  </si>
  <si>
    <t xml:space="preserve">   | Ability Up      |                 | Add Status      |                 |</t>
  </si>
  <si>
    <t xml:space="preserve">   | Bandit          |                 | Ability Up      |                 |</t>
  </si>
  <si>
    <t>ZIDANE: Exploda, Black Hood, Thief Gloves, Chain Plate, Lapis Lazuli: Distract,Master Thief,Ability Up</t>
  </si>
  <si>
    <t>VIVI: Oak Staff, -, Magic Armlet, Silk Robe, Running Shoes: Auto-Haste,,</t>
  </si>
  <si>
    <t>FREYA: Heavy Lance, Cross Helm, Thunder Gloves, Shield Armor, Lapis Lazuli: Accuracy+,Distract,Add Status</t>
  </si>
  <si>
    <t>AMARANT: Scissor Fangs, -, Jade Armlet, Brigandine, Power Belt: Add Status,Ability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</si>
</sst>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theme="1"/>
      <name val="Liberation Sans"/>
    </font>
    <font>
      <sz val="10"/>
      <color theme="1"/>
      <name val="Liberation Sans"/>
    </font>
    <font>
      <b/>
      <sz val="10"/>
      <color theme="1"/>
      <name val="Liberation Sans"/>
    </font>
    <font>
      <b/>
      <sz val="10"/>
      <color rgb="FFFFFFFF"/>
      <name val="Liberation Sans"/>
    </font>
    <font>
      <sz val="10"/>
      <color rgb="FFCC0000"/>
      <name val="Liberation Sans"/>
    </font>
    <font>
      <i/>
      <sz val="10"/>
      <color rgb="FF808080"/>
      <name val="Liberation Sans"/>
    </font>
    <font>
      <sz val="10"/>
      <color rgb="FF006600"/>
      <name val="Liberation Sans"/>
    </font>
    <font>
      <b/>
      <sz val="24"/>
      <color rgb="FF000000"/>
      <name val="Liberation Sans"/>
    </font>
    <font>
      <b/>
      <sz val="18"/>
      <color rgb="FF000000"/>
      <name val="Liberation Sans"/>
    </font>
    <font>
      <b/>
      <sz val="12"/>
      <color rgb="FF000000"/>
      <name val="Liberation Sans"/>
    </font>
    <font>
      <u/>
      <sz val="10"/>
      <color rgb="FF0000EE"/>
      <name val="Liberation Sans"/>
    </font>
    <font>
      <sz val="10"/>
      <color rgb="FF996600"/>
      <name val="Liberation Sans"/>
    </font>
    <font>
      <sz val="10"/>
      <color rgb="FF333333"/>
      <name val="Liberation Sans"/>
    </font>
    <font>
      <b/>
      <i/>
      <u/>
      <sz val="10"/>
      <color theme="1"/>
      <name val="Liberation Sans"/>
    </font>
    <font>
      <sz val="10"/>
      <color theme="1"/>
      <name val="Liberation Serif"/>
    </font>
    <font>
      <sz val="10"/>
      <color theme="1"/>
      <name val="Liberation Mono"/>
    </font>
    <font>
      <sz val="10"/>
      <color theme="1"/>
      <name val="Arial Unicode MS"/>
    </font>
    <font>
      <sz val="8"/>
      <name val="Liberation Sans"/>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729FCF"/>
        <bgColor rgb="FF729FCF"/>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9">
    <xf numFmtId="0" fontId="0" fillId="0" borderId="0"/>
    <xf numFmtId="0" fontId="8" fillId="0" borderId="0"/>
    <xf numFmtId="0" fontId="9" fillId="0" borderId="0"/>
    <xf numFmtId="0" fontId="6" fillId="7" borderId="0"/>
    <xf numFmtId="0" fontId="4" fillId="5" borderId="0"/>
    <xf numFmtId="0" fontId="11" fillId="8" borderId="0"/>
    <xf numFmtId="0" fontId="12" fillId="8" borderId="1"/>
    <xf numFmtId="0" fontId="2" fillId="0" borderId="0"/>
    <xf numFmtId="0" fontId="3" fillId="2" borderId="0"/>
    <xf numFmtId="0" fontId="3" fillId="3" borderId="0"/>
    <xf numFmtId="0" fontId="2" fillId="4" borderId="0"/>
    <xf numFmtId="0" fontId="3" fillId="6" borderId="0"/>
    <xf numFmtId="0" fontId="5" fillId="0" borderId="0"/>
    <xf numFmtId="0" fontId="7" fillId="0" borderId="0"/>
    <xf numFmtId="0" fontId="10" fillId="0" borderId="0"/>
    <xf numFmtId="0" fontId="13" fillId="0" borderId="0"/>
    <xf numFmtId="0" fontId="1" fillId="0" borderId="0"/>
    <xf numFmtId="0" fontId="1" fillId="0" borderId="0"/>
    <xf numFmtId="0" fontId="4" fillId="0" borderId="0"/>
  </cellStyleXfs>
  <cellXfs count="7">
    <xf numFmtId="0" fontId="0" fillId="0" borderId="0" xfId="0"/>
    <xf numFmtId="0" fontId="14" fillId="0" borderId="0" xfId="0" applyFont="1" applyAlignment="1">
      <alignment wrapText="1"/>
    </xf>
    <xf numFmtId="0" fontId="0" fillId="9" borderId="0" xfId="0" applyFill="1"/>
    <xf numFmtId="0" fontId="15" fillId="0" borderId="0" xfId="0" applyFont="1" applyAlignment="1">
      <alignment wrapText="1"/>
    </xf>
    <xf numFmtId="0" fontId="16" fillId="0" borderId="0" xfId="0" applyFont="1" applyAlignment="1">
      <alignment vertical="center"/>
    </xf>
    <xf numFmtId="3" fontId="16" fillId="0" borderId="0" xfId="0" applyNumberFormat="1" applyFont="1" applyAlignment="1">
      <alignment vertical="center"/>
    </xf>
    <xf numFmtId="0" fontId="0" fillId="0" borderId="0" xfId="0" applyNumberFormat="1"/>
  </cellXfs>
  <cellStyles count="19">
    <cellStyle name="Accent" xfId="7" xr:uid="{2F8BE94A-CD7B-40B5-9D13-62CFF9EE7278}"/>
    <cellStyle name="Accent 1" xfId="8" xr:uid="{B7A6ABE6-C791-470C-92BC-DE6EAF916634}"/>
    <cellStyle name="Accent 2" xfId="9" xr:uid="{73A5F8AE-1E76-420A-A9BD-4EB9DE26968C}"/>
    <cellStyle name="Accent 3" xfId="10" xr:uid="{56F45BF4-8DB0-4198-8562-AB8D4AF94B54}"/>
    <cellStyle name="Bad" xfId="4" builtinId="27" customBuiltin="1"/>
    <cellStyle name="Error" xfId="11" xr:uid="{8132AD98-A76B-4A6C-9D6F-747877690F2E}"/>
    <cellStyle name="Footnote" xfId="12" xr:uid="{CDF4FEA0-BDF1-428A-81D0-00B0A1029376}"/>
    <cellStyle name="Good" xfId="3" builtinId="26" customBuiltin="1"/>
    <cellStyle name="Heading" xfId="13" xr:uid="{18F20A2F-B1F2-4586-A133-5CD70CAFC5F7}"/>
    <cellStyle name="Heading 1" xfId="1" builtinId="16" customBuiltin="1"/>
    <cellStyle name="Heading 2" xfId="2" builtinId="17" customBuiltin="1"/>
    <cellStyle name="Hyperlink" xfId="14" xr:uid="{46F49696-036F-458F-8A3B-340F054F0F34}"/>
    <cellStyle name="Neutral" xfId="5" builtinId="28" customBuiltin="1"/>
    <cellStyle name="Normal" xfId="0" builtinId="0" customBuiltin="1"/>
    <cellStyle name="Note" xfId="6" builtinId="10" customBuiltin="1"/>
    <cellStyle name="Result" xfId="15" xr:uid="{81ED21F8-CEA1-493A-98DA-CD653A81066D}"/>
    <cellStyle name="Status" xfId="16" xr:uid="{34A722CC-B791-4CDD-B203-0A13A55EC26F}"/>
    <cellStyle name="Text" xfId="17" xr:uid="{2F222176-F4E4-4FBF-8174-56C45543628E}"/>
    <cellStyle name="Warning" xfId="18" xr:uid="{E208ED95-D488-4D54-B671-1D9D169FC426}"/>
  </cellStyles>
  <dxfs count="4">
    <dxf>
      <numFmt numFmtId="0" formatCode="General"/>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numFmt numFmtId="0" formatCode="General"/>
    </dxf>
  </dxfs>
  <tableStyles count="0" defaultTableStyle="TableStyleLight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FB50A09-3220-4E2A-9A49-25D913F225E6}" autoFormatId="16" applyNumberFormats="0" applyBorderFormats="0" applyFontFormats="0" applyPatternFormats="0" applyAlignmentFormats="0" applyWidthHeightFormats="0">
  <queryTableRefresh nextId="7">
    <queryTableFields count="2">
      <queryTableField id="3" name="Merged.2" tableColumnId="3"/>
      <queryTableField id="6" name="Column10"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4FC46B8-22A1-4A49-9C1D-6066993FC004}" autoFormatId="16" applyNumberFormats="0" applyBorderFormats="0" applyFontFormats="0" applyPatternFormats="0" applyAlignmentFormats="0" applyWidthHeightFormats="0">
  <queryTableRefresh nextId="2">
    <queryTableFields count="1">
      <queryTableField id="1" name="shopping" tableColumnId="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9DC5E9-AE28-4E55-BA53-0E89C02B1EDE}" name="Table2" displayName="Table2" ref="A1:A16" totalsRowShown="0">
  <autoFilter ref="A1:A16" xr:uid="{209DC5E9-AE28-4E55-BA53-0E89C02B1EDE}"/>
  <tableColumns count="1">
    <tableColumn id="1" xr3:uid="{8D558CD5-504B-469C-9258-BCB53577DEF0}" name="Dat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4C6F5F-FAF3-496A-8078-E7C2EFC3D06E}" name="Table2_1" displayName="Table2_1" ref="C1:D5" tableType="queryTable" totalsRowShown="0">
  <autoFilter ref="C1:D5" xr:uid="{294C6F5F-FAF3-496A-8078-E7C2EFC3D06E}"/>
  <tableColumns count="2">
    <tableColumn id="3" xr3:uid="{D20F7CC6-8904-4FF1-B703-A0C20E863343}" uniqueName="3" name="Merged.2" queryTableFieldId="3" dataDxfId="3"/>
    <tableColumn id="2" xr3:uid="{9C046207-A453-4161-B5E5-4A6D8C8BADF6}" uniqueName="2" name="Column10" queryTableFieldId="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C932A1-A0A1-4721-8C2E-4E2E7C471BE7}" name="Table4" displayName="Table4" ref="A1:A26" totalsRowShown="0" dataDxfId="2">
  <autoFilter ref="A1:A26" xr:uid="{DDC932A1-A0A1-4721-8C2E-4E2E7C471BE7}"/>
  <tableColumns count="1">
    <tableColumn id="1" xr3:uid="{498C3739-0D97-4F5B-AF9E-CF6FA81F93F4}" name="shopping" dataDxfId="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F01918B-78E5-4606-A1F4-C55E535D1CB1}" name="Table4_1" displayName="Table4_1" ref="D1:D36" tableType="queryTable" totalsRowShown="0">
  <autoFilter ref="D1:D36" xr:uid="{2F01918B-78E5-4606-A1F4-C55E535D1CB1}"/>
  <tableColumns count="1">
    <tableColumn id="1" xr3:uid="{7E866095-7A16-41B0-B031-DEACF3584590}" uniqueName="1" name="shopping" queryTableFieldId="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E5D8-1B23-4BB9-9955-B9BE1655B376}">
  <dimension ref="A1:B5"/>
  <sheetViews>
    <sheetView workbookViewId="0">
      <selection activeCell="B13" sqref="B13"/>
    </sheetView>
  </sheetViews>
  <sheetFormatPr defaultRowHeight="13"/>
  <cols>
    <col min="1" max="1" width="29.1796875" customWidth="1"/>
    <col min="2" max="2" width="30.1796875" customWidth="1"/>
  </cols>
  <sheetData>
    <row r="1" spans="1:2">
      <c r="A1" t="s">
        <v>0</v>
      </c>
      <c r="B1" t="s">
        <v>1</v>
      </c>
    </row>
    <row r="2" spans="1:2">
      <c r="A2" s="1" t="s">
        <v>2</v>
      </c>
      <c r="B2" s="1" t="s">
        <v>3</v>
      </c>
    </row>
    <row r="3" spans="1:2" ht="39">
      <c r="A3" t="s">
        <v>4</v>
      </c>
      <c r="B3" s="1" t="s">
        <v>5</v>
      </c>
    </row>
    <row r="4" spans="1:2">
      <c r="A4" t="s">
        <v>6</v>
      </c>
      <c r="B4" s="1" t="s">
        <v>7</v>
      </c>
    </row>
    <row r="5" spans="1:2" ht="26">
      <c r="A5" t="s">
        <v>8</v>
      </c>
      <c r="B5" s="1" t="s">
        <v>9</v>
      </c>
    </row>
  </sheetData>
  <pageMargins left="0" right="0" top="0.39370078740157483" bottom="0.39370078740157483" header="0" footer="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9383-9600-4371-828F-36A2405C12BE}">
  <dimension ref="A1:F22"/>
  <sheetViews>
    <sheetView workbookViewId="0"/>
  </sheetViews>
  <sheetFormatPr defaultRowHeight="13"/>
  <cols>
    <col min="1" max="1" width="137.26953125" customWidth="1"/>
    <col min="2" max="4" width="11.6328125" customWidth="1"/>
    <col min="5" max="5" width="19.76953125" customWidth="1"/>
    <col min="6" max="6" width="11.6328125" customWidth="1"/>
  </cols>
  <sheetData>
    <row r="1" spans="1:6" ht="130">
      <c r="A1" s="1" t="s">
        <v>10</v>
      </c>
      <c r="B1" s="1" t="str">
        <f t="shared" ref="B1:B22" si="0">TRIM(A1)</f>
        <v>&lt;li&gt;&lt;a href="#Cemetery_of_Ash"&gt;Cemetery of Ash&lt;/a&gt; &lt;span id="playthrough_nav_totals_17"&gt;&lt;/span&gt;&lt;/li&gt;</v>
      </c>
      <c r="C1">
        <f t="shared" ref="C1:C22" si="1">FIND("&gt;",B1,5)</f>
        <v>31</v>
      </c>
      <c r="D1">
        <f t="shared" ref="D1:D22" si="2">FIND("&lt;",B1,C1)</f>
        <v>47</v>
      </c>
      <c r="E1" t="str">
        <f t="shared" ref="E1:E22" si="3">MID(B1,C1+1,D1-C1-1)</f>
        <v>Cemetery of Ash</v>
      </c>
      <c r="F1" t="str">
        <f t="shared" ref="F1:F22" si="4">"{""title"":"""&amp;E1&amp;"""},"</f>
        <v>{"title":"Cemetery of Ash"},</v>
      </c>
    </row>
    <row r="2" spans="1:6" ht="130">
      <c r="A2" t="s">
        <v>11</v>
      </c>
      <c r="B2" s="1" t="str">
        <f t="shared" si="0"/>
        <v>&lt;li&gt;&lt;a href="#Firelink_Shrine"&gt;Firelink Shrine&lt;/a&gt; &lt;span id="playthrough_nav_totals_1"&gt;&lt;/span&gt;&lt;/li&gt;</v>
      </c>
      <c r="C2">
        <f t="shared" si="1"/>
        <v>31</v>
      </c>
      <c r="D2">
        <f t="shared" si="2"/>
        <v>47</v>
      </c>
      <c r="E2" t="str">
        <f t="shared" si="3"/>
        <v>Firelink Shrine</v>
      </c>
      <c r="F2" t="str">
        <f t="shared" si="4"/>
        <v>{"title":"Firelink Shrine"},</v>
      </c>
    </row>
    <row r="3" spans="1:6" ht="143">
      <c r="A3" t="s">
        <v>12</v>
      </c>
      <c r="B3" s="1" t="str">
        <f t="shared" si="0"/>
        <v>&lt;li&gt;&lt;a href="#High_Wall_of_Lothric"&gt;High Wall of Lothric&lt;/a&gt; &lt;span id="playthrough_nav_totals_2"&gt;&lt;/span&gt;&lt;/li&gt;</v>
      </c>
      <c r="C3">
        <f t="shared" si="1"/>
        <v>36</v>
      </c>
      <c r="D3">
        <f t="shared" si="2"/>
        <v>57</v>
      </c>
      <c r="E3" t="str">
        <f t="shared" si="3"/>
        <v>High Wall of Lothric</v>
      </c>
      <c r="F3" t="str">
        <f t="shared" si="4"/>
        <v>{"title":"High Wall of Lothric"},</v>
      </c>
    </row>
    <row r="4" spans="1:6" ht="130">
      <c r="A4" t="s">
        <v>13</v>
      </c>
      <c r="B4" s="1" t="str">
        <f t="shared" si="0"/>
        <v>&lt;li&gt;&lt;a href="#Undead_Settlement"&gt;Undead Settlement&lt;/a&gt; &lt;span id="playthrough_nav_totals_3"&gt;&lt;/span&gt;&lt;/li&gt;</v>
      </c>
      <c r="C4">
        <f t="shared" si="1"/>
        <v>33</v>
      </c>
      <c r="D4">
        <f t="shared" si="2"/>
        <v>51</v>
      </c>
      <c r="E4" t="str">
        <f t="shared" si="3"/>
        <v>Undead Settlement</v>
      </c>
      <c r="F4" t="str">
        <f t="shared" si="4"/>
        <v>{"title":"Undead Settlement"},</v>
      </c>
    </row>
    <row r="5" spans="1:6" ht="130">
      <c r="A5" t="s">
        <v>14</v>
      </c>
      <c r="B5" s="1" t="str">
        <f t="shared" si="0"/>
        <v>&lt;li&gt;&lt;a href="#Road_of_Sacrifices"&gt;Road of Sacrifices&lt;/a&gt; &lt;span id="playthrough_nav_totals_4"&gt;&lt;/span&gt;&lt;/li&gt;</v>
      </c>
      <c r="C5">
        <f t="shared" si="1"/>
        <v>34</v>
      </c>
      <c r="D5">
        <f t="shared" si="2"/>
        <v>53</v>
      </c>
      <c r="E5" t="str">
        <f t="shared" si="3"/>
        <v>Road of Sacrifices</v>
      </c>
      <c r="F5" t="str">
        <f t="shared" si="4"/>
        <v>{"title":"Road of Sacrifices"},</v>
      </c>
    </row>
    <row r="6" spans="1:6" ht="143">
      <c r="A6" t="s">
        <v>15</v>
      </c>
      <c r="B6" s="1" t="str">
        <f t="shared" si="0"/>
        <v>&lt;li&gt;&lt;a href="#Cathedral_of_the_Deep"&gt;Cathedral of the Deep&lt;/a&gt; &lt;span id="playthrough_nav_totals_5"&gt;&lt;/span&gt;&lt;/li&gt;</v>
      </c>
      <c r="C6">
        <f t="shared" si="1"/>
        <v>37</v>
      </c>
      <c r="D6">
        <f t="shared" si="2"/>
        <v>59</v>
      </c>
      <c r="E6" t="str">
        <f t="shared" si="3"/>
        <v>Cathedral of the Deep</v>
      </c>
      <c r="F6" t="str">
        <f t="shared" si="4"/>
        <v>{"title":"Cathedral of the Deep"},</v>
      </c>
    </row>
    <row r="7" spans="1:6" ht="130">
      <c r="A7" t="s">
        <v>16</v>
      </c>
      <c r="B7" s="1" t="str">
        <f t="shared" si="0"/>
        <v>&lt;li&gt;&lt;a href="#Farron_Keep"&gt;Farron Keep&lt;/a&gt; &lt;span id="playthrough_nav_totals_6"&gt;&lt;/span&gt;&lt;/li&gt;</v>
      </c>
      <c r="C7">
        <f t="shared" si="1"/>
        <v>27</v>
      </c>
      <c r="D7">
        <f t="shared" si="2"/>
        <v>39</v>
      </c>
      <c r="E7" t="str">
        <f t="shared" si="3"/>
        <v>Farron Keep</v>
      </c>
      <c r="F7" t="str">
        <f t="shared" si="4"/>
        <v>{"title":"Farron Keep"},</v>
      </c>
    </row>
    <row r="8" spans="1:6" ht="143">
      <c r="A8" t="s">
        <v>17</v>
      </c>
      <c r="B8" s="1" t="str">
        <f t="shared" si="0"/>
        <v>&lt;li&gt;&lt;a href="#Catacombs_of_Carthus"&gt;Catacombs of Carthus&lt;/a&gt; &lt;span id="playthrough_nav_totals_7"&gt;&lt;/span&gt;&lt;/li&gt;</v>
      </c>
      <c r="C8">
        <f t="shared" si="1"/>
        <v>36</v>
      </c>
      <c r="D8">
        <f t="shared" si="2"/>
        <v>57</v>
      </c>
      <c r="E8" t="str">
        <f t="shared" si="3"/>
        <v>Catacombs of Carthus</v>
      </c>
      <c r="F8" t="str">
        <f t="shared" si="4"/>
        <v>{"title":"Catacombs of Carthus"},</v>
      </c>
    </row>
    <row r="9" spans="1:6" ht="143">
      <c r="A9" t="s">
        <v>18</v>
      </c>
      <c r="B9" s="1" t="str">
        <f t="shared" si="0"/>
        <v>&lt;li&gt;&lt;a href="#Smouldering_Lake"&gt;Smouldering Lake&lt;/a&gt; (Optional) &lt;span id="playthrough_nav_totals_14"&gt;&lt;/span&gt;&lt;/li&gt;</v>
      </c>
      <c r="C9">
        <f t="shared" si="1"/>
        <v>32</v>
      </c>
      <c r="D9">
        <f t="shared" si="2"/>
        <v>49</v>
      </c>
      <c r="E9" t="str">
        <f t="shared" si="3"/>
        <v>Smouldering Lake</v>
      </c>
      <c r="F9" t="str">
        <f t="shared" si="4"/>
        <v>{"title":"Smouldering Lake"},</v>
      </c>
    </row>
    <row r="10" spans="1:6" ht="156">
      <c r="A10" t="s">
        <v>19</v>
      </c>
      <c r="B10" s="1" t="str">
        <f t="shared" si="0"/>
        <v>&lt;li&gt;&lt;a href="#Irithyll_of_the_Boreal_Valley"&gt;Irithyll of the Boreal Valley&lt;/a&gt; &lt;span id="playthrough_nav_totals_15"&gt;&lt;/span&gt;&lt;/li&gt;</v>
      </c>
      <c r="C10">
        <f t="shared" si="1"/>
        <v>45</v>
      </c>
      <c r="D10">
        <f t="shared" si="2"/>
        <v>75</v>
      </c>
      <c r="E10" t="str">
        <f t="shared" si="3"/>
        <v>Irithyll of the Boreal Valley</v>
      </c>
      <c r="F10" t="str">
        <f t="shared" si="4"/>
        <v>{"title":"Irithyll of the Boreal Valley"},</v>
      </c>
    </row>
    <row r="11" spans="1:6" ht="117">
      <c r="A11" t="s">
        <v>20</v>
      </c>
      <c r="B11" s="1" t="str">
        <f t="shared" si="0"/>
        <v>&lt;li&gt;&lt;a href="#Anor_Londo"&gt;Anor Londo&lt;/a&gt; &lt;span id="playthrough_nav_totals_8"&gt;&lt;/span&gt;&lt;/li&gt;</v>
      </c>
      <c r="C11">
        <f t="shared" si="1"/>
        <v>26</v>
      </c>
      <c r="D11">
        <f t="shared" si="2"/>
        <v>37</v>
      </c>
      <c r="E11" t="str">
        <f t="shared" si="3"/>
        <v>Anor Londo</v>
      </c>
      <c r="F11" t="str">
        <f t="shared" si="4"/>
        <v>{"title":"Anor Londo"},</v>
      </c>
    </row>
    <row r="12" spans="1:6" ht="130">
      <c r="A12" t="s">
        <v>21</v>
      </c>
      <c r="B12" s="1" t="str">
        <f t="shared" si="0"/>
        <v>&lt;li&gt;&lt;a href="#Irithyll_Dungeon"&gt;Irithyll Dungeon&lt;/a&gt; &lt;span id="playthrough_nav_totals_16"&gt;&lt;/span&gt;&lt;/li&gt;</v>
      </c>
      <c r="C12">
        <f t="shared" si="1"/>
        <v>32</v>
      </c>
      <c r="D12">
        <f t="shared" si="2"/>
        <v>49</v>
      </c>
      <c r="E12" t="str">
        <f t="shared" si="3"/>
        <v>Irithyll Dungeon</v>
      </c>
      <c r="F12" t="str">
        <f t="shared" si="4"/>
        <v>{"title":"Irithyll Dungeon"},</v>
      </c>
    </row>
    <row r="13" spans="1:6" ht="130">
      <c r="A13" t="s">
        <v>22</v>
      </c>
      <c r="B13" s="1" t="str">
        <f t="shared" si="0"/>
        <v>&lt;li&gt;&lt;a href="#Profaned_Capital"&gt;Profaned Capital&lt;/a&gt; &lt;span id="playthrough_nav_totals_9"&gt;&lt;/span&gt;&lt;/li&gt;</v>
      </c>
      <c r="C13">
        <f t="shared" si="1"/>
        <v>32</v>
      </c>
      <c r="D13">
        <f t="shared" si="2"/>
        <v>49</v>
      </c>
      <c r="E13" t="str">
        <f t="shared" si="3"/>
        <v>Profaned Capital</v>
      </c>
      <c r="F13" t="str">
        <f t="shared" si="4"/>
        <v>{"title":"Profaned Capital"},</v>
      </c>
    </row>
    <row r="14" spans="1:6" ht="169">
      <c r="A14" t="s">
        <v>23</v>
      </c>
      <c r="B14" s="1" t="str">
        <f t="shared" si="0"/>
        <v>&lt;li&gt;&lt;a href="#Consumed_Kings_Garden"&gt;Consumed King's Garden&lt;/a&gt; (Optional) &lt;span id="playthrough_nav_totals_10"&gt;&lt;/span&gt;&lt;/li&gt;</v>
      </c>
      <c r="C14">
        <f t="shared" si="1"/>
        <v>37</v>
      </c>
      <c r="D14">
        <f t="shared" si="2"/>
        <v>60</v>
      </c>
      <c r="E14" t="str">
        <f t="shared" si="3"/>
        <v>Consumed King's Garden</v>
      </c>
      <c r="F14" t="str">
        <f t="shared" si="4"/>
        <v>{"title":"Consumed King's Garden"},</v>
      </c>
    </row>
    <row r="15" spans="1:6" ht="143">
      <c r="A15" t="s">
        <v>24</v>
      </c>
      <c r="B15" s="1" t="str">
        <f t="shared" si="0"/>
        <v>&lt;li&gt;&lt;a href="#Untended_Graves"&gt;Untended Graves&lt;/a&gt; (Optional) &lt;span id="playthrough_nav_totals_11"&gt;&lt;/span&gt;&lt;/li&gt;</v>
      </c>
      <c r="C15">
        <f t="shared" si="1"/>
        <v>31</v>
      </c>
      <c r="D15">
        <f t="shared" si="2"/>
        <v>47</v>
      </c>
      <c r="E15" t="str">
        <f t="shared" si="3"/>
        <v>Untended Graves</v>
      </c>
      <c r="F15" t="str">
        <f t="shared" si="4"/>
        <v>{"title":"Untended Graves"},</v>
      </c>
    </row>
    <row r="16" spans="1:6" ht="143">
      <c r="A16" t="s">
        <v>25</v>
      </c>
      <c r="B16" s="1" t="str">
        <f t="shared" si="0"/>
        <v>&lt;li&gt;&lt;a href="#Archdragon_Peak"&gt;Archdragon Peak&lt;/a&gt; (Optional) &lt;span id="playthrough_nav_totals_12"&gt;&lt;/span&gt;&lt;/li&gt;</v>
      </c>
      <c r="C16">
        <f t="shared" si="1"/>
        <v>31</v>
      </c>
      <c r="D16">
        <f t="shared" si="2"/>
        <v>47</v>
      </c>
      <c r="E16" t="str">
        <f t="shared" si="3"/>
        <v>Archdragon Peak</v>
      </c>
      <c r="F16" t="str">
        <f t="shared" si="4"/>
        <v>{"title":"Archdragon Peak"},</v>
      </c>
    </row>
    <row r="17" spans="1:6" ht="130">
      <c r="A17" t="s">
        <v>26</v>
      </c>
      <c r="B17" s="1" t="str">
        <f t="shared" si="0"/>
        <v>&lt;li&gt;&lt;a href="#Lothric_Castle"&gt;Lothric Castle&lt;/a&gt; &lt;span id="playthrough_nav_totals_13"&gt;&lt;/span&gt;&lt;/li&gt;</v>
      </c>
      <c r="C17">
        <f t="shared" si="1"/>
        <v>30</v>
      </c>
      <c r="D17">
        <f t="shared" si="2"/>
        <v>45</v>
      </c>
      <c r="E17" t="str">
        <f t="shared" si="3"/>
        <v>Lothric Castle</v>
      </c>
      <c r="F17" t="str">
        <f t="shared" si="4"/>
        <v>{"title":"Lothric Castle"},</v>
      </c>
    </row>
    <row r="18" spans="1:6" ht="130">
      <c r="A18" t="s">
        <v>27</v>
      </c>
      <c r="B18" s="1" t="str">
        <f t="shared" si="0"/>
        <v>&lt;li&gt;&lt;a href="#Grand_Archives"&gt;Grand Archives&lt;/a&gt; &lt;span id="playthrough_nav_totals_18"&gt;&lt;/span&gt;&lt;/li&gt;</v>
      </c>
      <c r="C18">
        <f t="shared" si="1"/>
        <v>30</v>
      </c>
      <c r="D18">
        <f t="shared" si="2"/>
        <v>45</v>
      </c>
      <c r="E18" t="str">
        <f t="shared" si="3"/>
        <v>Grand Archives</v>
      </c>
      <c r="F18" t="str">
        <f t="shared" si="4"/>
        <v>{"title":"Grand Archives"},</v>
      </c>
    </row>
    <row r="19" spans="1:6" ht="143">
      <c r="A19" t="s">
        <v>28</v>
      </c>
      <c r="B19" s="1" t="str">
        <f t="shared" si="0"/>
        <v>&lt;li&gt;&lt;a href="#Kiln_of_the_First_Flame"&gt;Kiln of the First Flame&lt;/a&gt; &lt;span id="playthrough_nav_totals_19"&gt;&lt;/span&gt;&lt;/li&gt;</v>
      </c>
      <c r="C19">
        <f t="shared" si="1"/>
        <v>39</v>
      </c>
      <c r="D19">
        <f t="shared" si="2"/>
        <v>63</v>
      </c>
      <c r="E19" t="str">
        <f t="shared" si="3"/>
        <v>Kiln of the First Flame</v>
      </c>
      <c r="F19" t="str">
        <f t="shared" si="4"/>
        <v>{"title":"Kiln of the First Flame"},</v>
      </c>
    </row>
    <row r="20" spans="1:6" ht="182">
      <c r="A20" t="s">
        <v>29</v>
      </c>
      <c r="B20" s="1" t="str">
        <f t="shared" si="0"/>
        <v>&lt;li&gt;&lt;a href="#Painted_World_of_Ariandel"&gt;Painted World of Ariandel&lt;/a&gt; (Ashes of Ariandel DLC) &lt;span id="playthrough_nav_totals_20"&gt;&lt;/span&gt;&lt;/li&gt;</v>
      </c>
      <c r="C20">
        <f t="shared" si="1"/>
        <v>41</v>
      </c>
      <c r="D20">
        <f t="shared" si="2"/>
        <v>67</v>
      </c>
      <c r="E20" t="str">
        <f t="shared" si="3"/>
        <v>Painted World of Ariandel</v>
      </c>
      <c r="F20" t="str">
        <f t="shared" si="4"/>
        <v>{"title":"Painted World of Ariandel"},</v>
      </c>
    </row>
    <row r="21" spans="1:6" ht="156">
      <c r="A21" t="s">
        <v>30</v>
      </c>
      <c r="B21" s="1" t="str">
        <f t="shared" si="0"/>
        <v>&lt;li&gt;&lt;a href="#The_Dreg_Heap"&gt;The Dreg Heap&lt;/a&gt; (The Ringed City DLC) &lt;span id="playthrough_nav_totals_21"&gt;&lt;/span&gt;&lt;/li&gt;</v>
      </c>
      <c r="C21">
        <f t="shared" si="1"/>
        <v>29</v>
      </c>
      <c r="D21">
        <f t="shared" si="2"/>
        <v>43</v>
      </c>
      <c r="E21" t="str">
        <f t="shared" si="3"/>
        <v>The Dreg Heap</v>
      </c>
      <c r="F21" t="str">
        <f t="shared" si="4"/>
        <v>{"title":"The Dreg Heap"},</v>
      </c>
    </row>
    <row r="22" spans="1:6" ht="156">
      <c r="A22" t="s">
        <v>31</v>
      </c>
      <c r="B22" s="1" t="str">
        <f t="shared" si="0"/>
        <v>&lt;li&gt;&lt;a href="#The_Ringed_City"&gt;The Ringed City&lt;/a&gt; (The Ringed City DLC) &lt;span id="playthrough_nav_totals_22"&gt;&lt;/span&gt;&lt;/li&gt;</v>
      </c>
      <c r="C22">
        <f t="shared" si="1"/>
        <v>31</v>
      </c>
      <c r="D22">
        <f t="shared" si="2"/>
        <v>47</v>
      </c>
      <c r="E22" t="str">
        <f t="shared" si="3"/>
        <v>The Ringed City</v>
      </c>
      <c r="F22" t="str">
        <f t="shared" si="4"/>
        <v>{"title":"The Ringed City"},</v>
      </c>
    </row>
  </sheetData>
  <pageMargins left="0" right="0" top="0.39370078740157483" bottom="0.39370078740157483" header="0" footer="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31F3F-D40F-4FCF-9B01-BF33D56EEECE}">
  <dimension ref="A1:T766"/>
  <sheetViews>
    <sheetView workbookViewId="0"/>
  </sheetViews>
  <sheetFormatPr defaultRowHeight="13"/>
  <cols>
    <col min="1" max="2" width="34.2265625" customWidth="1"/>
    <col min="3" max="6" width="11.6328125" customWidth="1"/>
    <col min="7" max="7" width="20.04296875" customWidth="1"/>
    <col min="8" max="20" width="11.6328125" customWidth="1"/>
  </cols>
  <sheetData>
    <row r="1" spans="1:20">
      <c r="B1" t="s">
        <v>32</v>
      </c>
      <c r="C1" t="s">
        <v>33</v>
      </c>
      <c r="D1" t="s">
        <v>34</v>
      </c>
      <c r="E1" t="s">
        <v>35</v>
      </c>
      <c r="F1" t="s">
        <v>36</v>
      </c>
      <c r="G1" t="s">
        <v>37</v>
      </c>
      <c r="H1" t="s">
        <v>38</v>
      </c>
      <c r="I1" t="s">
        <v>39</v>
      </c>
      <c r="J1" t="s">
        <v>40</v>
      </c>
      <c r="K1" t="s">
        <v>41</v>
      </c>
      <c r="L1" t="s">
        <v>42</v>
      </c>
      <c r="M1" t="s">
        <v>43</v>
      </c>
      <c r="N1" t="s">
        <v>44</v>
      </c>
      <c r="O1" t="s">
        <v>45</v>
      </c>
      <c r="P1" t="s">
        <v>46</v>
      </c>
      <c r="Q1" s="2" t="s">
        <v>47</v>
      </c>
      <c r="R1" t="s">
        <v>48</v>
      </c>
      <c r="S1" t="s">
        <v>49</v>
      </c>
      <c r="T1" t="s">
        <v>50</v>
      </c>
    </row>
    <row r="2" spans="1:20">
      <c r="A2" s="1" t="s">
        <v>51</v>
      </c>
      <c r="Q2" s="2"/>
      <c r="T2" t="str">
        <f>"{""title"": """&amp;A2&amp;""",""steps"":["</f>
        <v>{"title": "Cemetery of Ash","steps":[</v>
      </c>
    </row>
    <row r="3" spans="1:20">
      <c r="B3" t="s">
        <v>52</v>
      </c>
      <c r="C3" t="str">
        <f t="shared" ref="C3:C19" si="0">TRIM(B3)</f>
        <v>&lt;li data-id="playthrough_17_1" class="f_misc"&gt;From the start head right at the first turn and pick up the &lt;a href="http://darksouls3.wiki.fextralife.com/Soul+of+a+Deserted+Corpse"&gt;Soul of a Deserted Corpse&lt;/a&gt;&lt;/li&gt;</v>
      </c>
      <c r="D3">
        <f t="shared" ref="D3:D19" si="1">FIND("""",C3,15)</f>
        <v>30</v>
      </c>
      <c r="E3">
        <f t="shared" ref="E3:E19" si="2">FIND("""",C3,D3+1)</f>
        <v>38</v>
      </c>
      <c r="F3">
        <f t="shared" ref="F3:F19" si="3">FIND("""",C3,E3+1)</f>
        <v>45</v>
      </c>
      <c r="G3" t="str">
        <f t="shared" ref="G3:G19" si="4">MID(C3,E3+1,F3-E3-1)</f>
        <v>f_misc</v>
      </c>
      <c r="H3" t="e">
        <f t="shared" ref="H3:H19" si="5">FIND(" ",$G3)</f>
        <v>#VALUE!</v>
      </c>
      <c r="I3" t="e">
        <f t="shared" ref="I3:I19" si="6">FIND(" ",G3,H3+1)</f>
        <v>#VALUE!</v>
      </c>
      <c r="J3" t="e">
        <f t="shared" ref="J3:J19" si="7">FIND(" ",G3,I3+1)</f>
        <v>#VALUE!</v>
      </c>
      <c r="K3" t="str">
        <f t="shared" ref="K3:K19" si="8">LEFT(G3,IFERROR(H3-1,99))</f>
        <v>f_misc</v>
      </c>
      <c r="L3" t="str">
        <f t="shared" ref="L3:L19" si="9">IF(ISERROR(H3),"",MID(G3,H3+1,IFERROR(I3-H3-1,99)))</f>
        <v/>
      </c>
      <c r="M3" t="str">
        <f t="shared" ref="M3:M19" si="10">IF(ISERROR(I3),"",MID(G3,I3+1,IFERROR(J3-I3-1,99)))</f>
        <v/>
      </c>
      <c r="N3" t="str">
        <f>IFERROR(VLOOKUP(K3,'tag lookup'!$A:$B,2,0),"")</f>
        <v>Misc. items</v>
      </c>
      <c r="O3" t="str">
        <f>IFERROR(VLOOKUP(L3,'tag lookup'!$A:$B,2,0),"")</f>
        <v/>
      </c>
      <c r="P3" t="str">
        <f>IFERROR(VLOOKUP(M3,'tag lookup'!$A:$B,2,0),"")</f>
        <v/>
      </c>
      <c r="Q3" s="2" t="str">
        <f t="shared" ref="Q3:Q19" si="11">IF(N3="","",",""tags"":[""" &amp; N3 &amp; IF(O3="","""]",""",""" &amp; O3&amp;IF(P3="","""]",""","""&amp;P3&amp;"""]")))</f>
        <v>,"tags":["Misc. items"]</v>
      </c>
      <c r="R3">
        <f t="shared" ref="R3:R19" si="12">FIND("&gt;",B3)</f>
        <v>46</v>
      </c>
      <c r="S3" t="str">
        <f t="shared" ref="S3:S19" si="13">MID(B3,R3+1,LEN(B3)-R3-5)</f>
        <v>From the start head right at the first turn and pick up the &lt;a href="http://darksouls3.wiki.fextralife.com/Soul+of+a+Deserted+Corpse"&gt;Soul of a Deserted Corpse&lt;/a&gt;</v>
      </c>
      <c r="T3" t="str">
        <f t="shared" ref="T3:T19" si="14">"{""text"":"""&amp;SUBSTITUTE(S3,"""","\""")&amp;""""&amp;Q3&amp;"},"</f>
        <v>{"text":"From the start head right at the first turn and pick up the &lt;a href=\"http://darksouls3.wiki.fextralife.com/Soul+of+a+Deserted+Corpse\"&gt;Soul of a Deserted Corpse&lt;/a&gt;","tags":["Misc. items"]},</v>
      </c>
    </row>
    <row r="4" spans="1:20">
      <c r="B4" t="s">
        <v>54</v>
      </c>
      <c r="C4" t="str">
        <f t="shared" si="0"/>
        <v>&lt;li data-id="playthrough_17_2" class="f_estus h_ng+"&gt;Loot the corpse on the fountain to obtain the &lt;a href="http://darksouls3.wiki.fextralife.com/Ashen+Estus+Flask"&gt;Ashen Estus Flask&lt;/a&gt;&lt;/li&gt;</v>
      </c>
      <c r="D4">
        <f t="shared" si="1"/>
        <v>30</v>
      </c>
      <c r="E4">
        <f t="shared" si="2"/>
        <v>38</v>
      </c>
      <c r="F4">
        <f t="shared" si="3"/>
        <v>52</v>
      </c>
      <c r="G4" t="str">
        <f t="shared" si="4"/>
        <v>f_estus h_ng+</v>
      </c>
      <c r="H4">
        <f t="shared" si="5"/>
        <v>8</v>
      </c>
      <c r="I4" t="e">
        <f t="shared" si="6"/>
        <v>#VALUE!</v>
      </c>
      <c r="J4" t="e">
        <f t="shared" si="7"/>
        <v>#VALUE!</v>
      </c>
      <c r="K4" t="str">
        <f t="shared" si="8"/>
        <v>f_estus</v>
      </c>
      <c r="L4" t="str">
        <f t="shared" si="9"/>
        <v>h_ng+</v>
      </c>
      <c r="M4" t="str">
        <f t="shared" si="10"/>
        <v/>
      </c>
      <c r="N4" t="str">
        <f>IFERROR(VLOOKUP(K4,'tag lookup'!$A:$B,2,0),"")</f>
        <v>Estus Shards</v>
      </c>
      <c r="O4" t="str">
        <f>IFERROR(VLOOKUP(L4,'tag lookup'!$A:$B,2,0),"")</f>
        <v>h_ng+</v>
      </c>
      <c r="P4" t="str">
        <f>IFERROR(VLOOKUP(M4,'tag lookup'!$A:$B,2,0),"")</f>
        <v/>
      </c>
      <c r="Q4" s="2" t="str">
        <f t="shared" si="11"/>
        <v>,"tags":["Estus Shards","h_ng+"]</v>
      </c>
      <c r="R4">
        <f t="shared" si="12"/>
        <v>65</v>
      </c>
      <c r="S4" t="str">
        <f t="shared" si="13"/>
        <v>Loot the corpse on the fountain to obtain the &lt;a href="http://darksouls3.wiki.fextralife.com/Ashen+Estus+Flask"&gt;Ashen Estus Flask&lt;/a&gt;</v>
      </c>
      <c r="T4" t="str">
        <f t="shared" si="14"/>
        <v>{"text":"Loot the corpse on the fountain to obtain the &lt;a href=\"http://darksouls3.wiki.fextralife.com/Ashen+Estus+Flask\"&gt;Ashen Estus Flask&lt;/a&gt;","tags":["Estus Shards","h_ng+"]},</v>
      </c>
    </row>
    <row r="5" spans="1:20">
      <c r="B5" t="s">
        <v>57</v>
      </c>
      <c r="C5" t="str">
        <f t="shared" si="0"/>
        <v>&lt;li data-id="playthrough_17_3" class="f_misc f_tit"&gt;Turn right after the fountain and head down the path through a flooded passage. Kill the &lt;a href="http://darksouls3.wiki.fextralife.com/Ravenous+Crystal+Lizard"&gt;Ravenous Crystal Lizard&lt;/a&gt; to get a &lt;a href="http://darksouls3.wiki.fextralife.com/Titanite+Scale"&gt;Titanite Scale&lt;/a&gt; and then pick up the &lt;a href="http://darksouls3.wiki.fextralife.com/Soul+of+an+Unknown+Traveler"&gt;Soul of an Unknown Traveler&lt;/a&gt; from the corpse in the area&lt;/li&gt;</v>
      </c>
      <c r="D5">
        <f t="shared" si="1"/>
        <v>30</v>
      </c>
      <c r="E5">
        <f t="shared" si="2"/>
        <v>38</v>
      </c>
      <c r="F5">
        <f t="shared" si="3"/>
        <v>51</v>
      </c>
      <c r="G5" t="str">
        <f t="shared" si="4"/>
        <v>f_misc f_tit</v>
      </c>
      <c r="H5">
        <f t="shared" si="5"/>
        <v>7</v>
      </c>
      <c r="I5" t="e">
        <f t="shared" si="6"/>
        <v>#VALUE!</v>
      </c>
      <c r="J5" t="e">
        <f t="shared" si="7"/>
        <v>#VALUE!</v>
      </c>
      <c r="K5" t="str">
        <f t="shared" si="8"/>
        <v>f_misc</v>
      </c>
      <c r="L5" t="str">
        <f t="shared" si="9"/>
        <v>f_tit</v>
      </c>
      <c r="M5" t="str">
        <f t="shared" si="10"/>
        <v/>
      </c>
      <c r="N5" t="str">
        <f>IFERROR(VLOOKUP(K5,'tag lookup'!$A:$B,2,0),"")</f>
        <v>Misc. items</v>
      </c>
      <c r="O5" t="str">
        <f>IFERROR(VLOOKUP(L5,'tag lookup'!$A:$B,2,0),"")</f>
        <v>Titanite</v>
      </c>
      <c r="P5" t="str">
        <f>IFERROR(VLOOKUP(M5,'tag lookup'!$A:$B,2,0),"")</f>
        <v/>
      </c>
      <c r="Q5" s="2" t="str">
        <f t="shared" si="11"/>
        <v>,"tags":["Misc. items","Titanite"]</v>
      </c>
      <c r="R5">
        <f t="shared" si="12"/>
        <v>64</v>
      </c>
      <c r="S5" t="str">
        <f t="shared" si="13"/>
        <v>Turn right after the fountain and head down the path through a flooded passage. Kill the &lt;a href="http://darksouls3.wiki.fextralife.com/Ravenous+Crystal+Lizard"&gt;Ravenous Crystal Lizard&lt;/a&gt; to get a &lt;a href="http://darksouls3.wiki.fextralife.com/Titanite+Scale"&gt;Titanite Scale&lt;/a&gt; and then pick up the &lt;a href="http://darksouls3.wiki.fextralife.com/Soul+of+an+Unknown+Traveler"&gt;Soul of an Unknown Traveler&lt;/a&gt; from the corpse in the area</v>
      </c>
      <c r="T5" t="str">
        <f t="shared" si="14"/>
        <v>{"text":"Turn right after the fountain and head down the path through a flooded passage. Kill the &lt;a href=\"http://darksouls3.wiki.fextralife.com/Ravenous+Crystal+Lizard\"&gt;Ravenous Crystal Lizard&lt;/a&gt; to get a &lt;a href=\"http://darksouls3.wiki.fextralife.com/Titanite+Scale\"&gt;Titanite Scale&lt;/a&gt; and then pick up the &lt;a href=\"http://darksouls3.wiki.fextralife.com/Soul+of+an+Unknown+Traveler\"&gt;Soul of an Unknown Traveler&lt;/a&gt; from the corpse in the area","tags":["Misc. items","Titanite"]},</v>
      </c>
    </row>
    <row r="6" spans="1:20">
      <c r="B6" t="s">
        <v>59</v>
      </c>
      <c r="C6" t="str">
        <f t="shared" si="0"/>
        <v>&lt;li data-id="playthrough_17_16" class="f_ring s_ng+"&gt;The &lt;a href="https://darksouls3.wiki.fextralife.com/Speckled+Stoneplate+Ring"&gt;Speckled Stoneplate Ring+1&lt;/a&gt; is also in this area&lt;/li&gt;</v>
      </c>
      <c r="D6">
        <f t="shared" si="1"/>
        <v>31</v>
      </c>
      <c r="E6">
        <f t="shared" si="2"/>
        <v>39</v>
      </c>
      <c r="F6">
        <f t="shared" si="3"/>
        <v>52</v>
      </c>
      <c r="G6" t="str">
        <f t="shared" si="4"/>
        <v>f_ring s_ng+</v>
      </c>
      <c r="H6">
        <f t="shared" si="5"/>
        <v>7</v>
      </c>
      <c r="I6" t="e">
        <f t="shared" si="6"/>
        <v>#VALUE!</v>
      </c>
      <c r="J6" t="e">
        <f t="shared" si="7"/>
        <v>#VALUE!</v>
      </c>
      <c r="K6" t="str">
        <f t="shared" si="8"/>
        <v>f_ring</v>
      </c>
      <c r="L6" t="str">
        <f t="shared" si="9"/>
        <v>s_ng+</v>
      </c>
      <c r="M6" t="str">
        <f t="shared" si="10"/>
        <v/>
      </c>
      <c r="N6" t="str">
        <f>IFERROR(VLOOKUP(K6,'tag lookup'!$A:$B,2,0),"")</f>
        <v>Rings</v>
      </c>
      <c r="O6" t="str">
        <f>IFERROR(VLOOKUP(L6,'tag lookup'!$A:$B,2,0),"")</f>
        <v>s_ng+</v>
      </c>
      <c r="P6" t="str">
        <f>IFERROR(VLOOKUP(M6,'tag lookup'!$A:$B,2,0),"")</f>
        <v/>
      </c>
      <c r="Q6" s="2" t="str">
        <f t="shared" si="11"/>
        <v>,"tags":["Rings","s_ng+"]</v>
      </c>
      <c r="R6">
        <f t="shared" si="12"/>
        <v>65</v>
      </c>
      <c r="S6" t="str">
        <f t="shared" si="13"/>
        <v>The &lt;a href="https://darksouls3.wiki.fextralife.com/Speckled+Stoneplate+Ring"&gt;Speckled Stoneplate Ring+1&lt;/a&gt; is also in this area</v>
      </c>
      <c r="T6" t="str">
        <f t="shared" si="14"/>
        <v>{"text":"The &lt;a href=\"https://darksouls3.wiki.fextralife.com/Speckled+Stoneplate+Ring\"&gt;Speckled Stoneplate Ring+1&lt;/a&gt; is also in this area","tags":["Rings","s_ng+"]},</v>
      </c>
    </row>
    <row r="7" spans="1:20">
      <c r="B7" t="s">
        <v>62</v>
      </c>
      <c r="C7" t="str">
        <f t="shared" si="0"/>
        <v>&lt;li data-id="playthrough_17_4" class="f_gest"&gt;Head back to the fountain and take the path straight ahead. Climb the cliff and rest at the Cemetery of Ash bonfire to receive the Rest gesture&lt;/li&gt;</v>
      </c>
      <c r="D7">
        <f t="shared" si="1"/>
        <v>30</v>
      </c>
      <c r="E7">
        <f t="shared" si="2"/>
        <v>38</v>
      </c>
      <c r="F7">
        <f t="shared" si="3"/>
        <v>45</v>
      </c>
      <c r="G7" t="str">
        <f t="shared" si="4"/>
        <v>f_gest</v>
      </c>
      <c r="H7" t="e">
        <f t="shared" si="5"/>
        <v>#VALUE!</v>
      </c>
      <c r="I7" t="e">
        <f t="shared" si="6"/>
        <v>#VALUE!</v>
      </c>
      <c r="J7" t="e">
        <f t="shared" si="7"/>
        <v>#VALUE!</v>
      </c>
      <c r="K7" t="str">
        <f t="shared" si="8"/>
        <v>f_gest</v>
      </c>
      <c r="L7" t="str">
        <f t="shared" si="9"/>
        <v/>
      </c>
      <c r="M7" t="str">
        <f t="shared" si="10"/>
        <v/>
      </c>
      <c r="N7" t="str">
        <f>IFERROR(VLOOKUP(K7,'tag lookup'!$A:$B,2,0),"")</f>
        <v>Gestures</v>
      </c>
      <c r="O7" t="str">
        <f>IFERROR(VLOOKUP(L7,'tag lookup'!$A:$B,2,0),"")</f>
        <v/>
      </c>
      <c r="P7" t="str">
        <f>IFERROR(VLOOKUP(M7,'tag lookup'!$A:$B,2,0),"")</f>
        <v/>
      </c>
      <c r="Q7" s="2" t="str">
        <f t="shared" si="11"/>
        <v>,"tags":["Gestures"]</v>
      </c>
      <c r="R7">
        <f t="shared" si="12"/>
        <v>58</v>
      </c>
      <c r="S7" t="str">
        <f t="shared" si="13"/>
        <v>Head back to the fountain and take the path straight ahead. Climb the cliff and rest at the Cemetery of Ash bonfire to receive the Rest gesture</v>
      </c>
      <c r="T7" t="str">
        <f t="shared" si="14"/>
        <v>{"text":"Head back to the fountain and take the path straight ahead. Climb the cliff and rest at the Cemetery of Ash bonfire to receive the Rest gesture","tags":["Gestures"]},</v>
      </c>
    </row>
    <row r="8" spans="1:20">
      <c r="B8" t="s">
        <v>64</v>
      </c>
      <c r="C8" t="str">
        <f t="shared" si="0"/>
        <v>&lt;li data-id="playthrough_17_5" class="f_tit"&gt;From the bonfire head down the left path and jump from the cliff over to the corpse on the tomb to pick up a &lt;a href="http://darksouls3.wiki.fextralife.com/Titanite+Shard"&gt;Titanite Shard&lt;/a&gt;&lt;/li&gt;</v>
      </c>
      <c r="D8">
        <f t="shared" si="1"/>
        <v>30</v>
      </c>
      <c r="E8">
        <f t="shared" si="2"/>
        <v>38</v>
      </c>
      <c r="F8">
        <f t="shared" si="3"/>
        <v>44</v>
      </c>
      <c r="G8" t="str">
        <f t="shared" si="4"/>
        <v>f_tit</v>
      </c>
      <c r="H8" t="e">
        <f t="shared" si="5"/>
        <v>#VALUE!</v>
      </c>
      <c r="I8" t="e">
        <f t="shared" si="6"/>
        <v>#VALUE!</v>
      </c>
      <c r="J8" t="e">
        <f t="shared" si="7"/>
        <v>#VALUE!</v>
      </c>
      <c r="K8" t="str">
        <f t="shared" si="8"/>
        <v>f_tit</v>
      </c>
      <c r="L8" t="str">
        <f t="shared" si="9"/>
        <v/>
      </c>
      <c r="M8" t="str">
        <f t="shared" si="10"/>
        <v/>
      </c>
      <c r="N8" t="str">
        <f>IFERROR(VLOOKUP(K8,'tag lookup'!$A:$B,2,0),"")</f>
        <v>Titanite</v>
      </c>
      <c r="O8" t="str">
        <f>IFERROR(VLOOKUP(L8,'tag lookup'!$A:$B,2,0),"")</f>
        <v/>
      </c>
      <c r="P8" t="str">
        <f>IFERROR(VLOOKUP(M8,'tag lookup'!$A:$B,2,0),"")</f>
        <v/>
      </c>
      <c r="Q8" s="2" t="str">
        <f t="shared" si="11"/>
        <v>,"tags":["Titanite"]</v>
      </c>
      <c r="R8">
        <f t="shared" si="12"/>
        <v>57</v>
      </c>
      <c r="S8" t="str">
        <f t="shared" si="13"/>
        <v>From the bonfire head down the left path and jump from the cliff over to the corpse on the tomb to pick up a &lt;a href="http://darksouls3.wiki.fextralife.com/Titanite+Shard"&gt;Titanite Shard&lt;/a&gt;</v>
      </c>
      <c r="T8" t="str">
        <f t="shared" si="14"/>
        <v>{"text":"From the bonfire head down the left path and jump from the cliff over to the corpse on the tomb to pick up a &lt;a href=\"http://darksouls3.wiki.fextralife.com/Titanite+Shard\"&gt;Titanite Shard&lt;/a&gt;","tags":["Titanite"]},</v>
      </c>
    </row>
    <row r="9" spans="1:20">
      <c r="B9" t="s">
        <v>65</v>
      </c>
      <c r="C9" t="str">
        <f t="shared" si="0"/>
        <v>&lt;li data-id="playthrough_17_6" class="f_misc"&gt;Take the side ridge down from the large cliff face on the right to pick up &lt;a href="http://darksouls3.wiki.fextralife.com/Firebomb"&gt;Firebomb&amp;nbsp;x5&lt;/a&gt; from a nearby corpse&lt;/li&gt;</v>
      </c>
      <c r="D9">
        <f t="shared" si="1"/>
        <v>30</v>
      </c>
      <c r="E9">
        <f t="shared" si="2"/>
        <v>38</v>
      </c>
      <c r="F9">
        <f t="shared" si="3"/>
        <v>45</v>
      </c>
      <c r="G9" t="str">
        <f t="shared" si="4"/>
        <v>f_misc</v>
      </c>
      <c r="H9" t="e">
        <f t="shared" si="5"/>
        <v>#VALUE!</v>
      </c>
      <c r="I9" t="e">
        <f t="shared" si="6"/>
        <v>#VALUE!</v>
      </c>
      <c r="J9" t="e">
        <f t="shared" si="7"/>
        <v>#VALUE!</v>
      </c>
      <c r="K9" t="str">
        <f t="shared" si="8"/>
        <v>f_misc</v>
      </c>
      <c r="L9" t="str">
        <f t="shared" si="9"/>
        <v/>
      </c>
      <c r="M9" t="str">
        <f t="shared" si="10"/>
        <v/>
      </c>
      <c r="N9" t="str">
        <f>IFERROR(VLOOKUP(K9,'tag lookup'!$A:$B,2,0),"")</f>
        <v>Misc. items</v>
      </c>
      <c r="O9" t="str">
        <f>IFERROR(VLOOKUP(L9,'tag lookup'!$A:$B,2,0),"")</f>
        <v/>
      </c>
      <c r="P9" t="str">
        <f>IFERROR(VLOOKUP(M9,'tag lookup'!$A:$B,2,0),"")</f>
        <v/>
      </c>
      <c r="Q9" s="2" t="str">
        <f t="shared" si="11"/>
        <v>,"tags":["Misc. items"]</v>
      </c>
      <c r="R9">
        <f t="shared" si="12"/>
        <v>58</v>
      </c>
      <c r="S9" t="str">
        <f t="shared" si="13"/>
        <v>Take the side ridge down from the large cliff face on the right to pick up &lt;a href="http://darksouls3.wiki.fextralife.com/Firebomb"&gt;Firebomb&amp;nbsp;x5&lt;/a&gt; from a nearby corpse</v>
      </c>
      <c r="T9" t="str">
        <f t="shared" si="14"/>
        <v>{"text":"Take the side ridge down from the large cliff face on the right to pick up &lt;a href=\"http://darksouls3.wiki.fextralife.com/Firebomb\"&gt;Firebomb&amp;nbsp;x5&lt;/a&gt; from a nearby corpse","tags":["Misc. items"]},</v>
      </c>
    </row>
    <row r="10" spans="1:20">
      <c r="B10" t="s">
        <v>66</v>
      </c>
      <c r="C10" t="str">
        <f t="shared" si="0"/>
        <v>&lt;li data-id="playthrough_17_7" class="f_boss f_misc"&gt;Back on the main path head through the archway and take the sword embedded in the statue. Kill &lt;a href="http://darksouls3.wiki.fextralife.com/Iudex+Gundyr"&gt;Iudex Gundyr&lt;/a&gt; to receive the &lt;a href="http://darksouls3.wiki.fextralife.com/Coiled+Sword"&gt;Coiled Sword&lt;/a&gt;&lt;/li&gt;</v>
      </c>
      <c r="D10">
        <f t="shared" si="1"/>
        <v>30</v>
      </c>
      <c r="E10">
        <f t="shared" si="2"/>
        <v>38</v>
      </c>
      <c r="F10">
        <f t="shared" si="3"/>
        <v>52</v>
      </c>
      <c r="G10" t="str">
        <f t="shared" si="4"/>
        <v>f_boss f_misc</v>
      </c>
      <c r="H10">
        <f t="shared" si="5"/>
        <v>7</v>
      </c>
      <c r="I10" t="e">
        <f t="shared" si="6"/>
        <v>#VALUE!</v>
      </c>
      <c r="J10" t="e">
        <f t="shared" si="7"/>
        <v>#VALUE!</v>
      </c>
      <c r="K10" t="str">
        <f t="shared" si="8"/>
        <v>f_boss</v>
      </c>
      <c r="L10" t="str">
        <f t="shared" si="9"/>
        <v>f_misc</v>
      </c>
      <c r="M10" t="str">
        <f t="shared" si="10"/>
        <v/>
      </c>
      <c r="N10" t="str">
        <f>IFERROR(VLOOKUP(K10,'tag lookup'!$A:$B,2,0),"")</f>
        <v>Bosses</v>
      </c>
      <c r="O10" t="str">
        <f>IFERROR(VLOOKUP(L10,'tag lookup'!$A:$B,2,0),"")</f>
        <v>Misc. items</v>
      </c>
      <c r="P10" t="str">
        <f>IFERROR(VLOOKUP(M10,'tag lookup'!$A:$B,2,0),"")</f>
        <v/>
      </c>
      <c r="Q10" s="2" t="str">
        <f t="shared" si="11"/>
        <v>,"tags":["Bosses","Misc. items"]</v>
      </c>
      <c r="R10">
        <f t="shared" si="12"/>
        <v>65</v>
      </c>
      <c r="S10" t="str">
        <f t="shared" si="13"/>
        <v>Back on the main path head through the archway and take the sword embedded in the statue. Kill &lt;a href="http://darksouls3.wiki.fextralife.com/Iudex+Gundyr"&gt;Iudex Gundyr&lt;/a&gt; to receive the &lt;a href="http://darksouls3.wiki.fextralife.com/Coiled+Sword"&gt;Coiled Sword&lt;/a&gt;</v>
      </c>
      <c r="T10" t="str">
        <f t="shared" si="14"/>
        <v>{"text":"Back on the main path head through the archway and take the sword embedded in the statue. Kill &lt;a href=\"http://darksouls3.wiki.fextralife.com/Iudex+Gundyr\"&gt;Iudex Gundyr&lt;/a&gt; to receive the &lt;a href=\"http://darksouls3.wiki.fextralife.com/Coiled+Sword\"&gt;Coiled Sword&lt;/a&gt;","tags":["Bosses","Misc. items"]},</v>
      </c>
    </row>
    <row r="11" spans="1:20">
      <c r="B11" t="s">
        <v>68</v>
      </c>
      <c r="C11" t="str">
        <f t="shared" si="0"/>
        <v>&lt;li data-id="playthrough_17_8" class="f_none"&gt;Congratulate yourself on beating the first boss of Dark Souls 3 and rest at the &lt;a href="http://darksouls3.wiki.fextralife.com/Iudex+Gundyr"&gt;Iudex Gundyr&lt;/a&gt; bonfire&lt;/li&gt;</v>
      </c>
      <c r="D11">
        <f t="shared" si="1"/>
        <v>30</v>
      </c>
      <c r="E11">
        <f t="shared" si="2"/>
        <v>38</v>
      </c>
      <c r="F11">
        <f t="shared" si="3"/>
        <v>45</v>
      </c>
      <c r="G11" t="str">
        <f t="shared" si="4"/>
        <v>f_none</v>
      </c>
      <c r="H11" t="e">
        <f t="shared" si="5"/>
        <v>#VALUE!</v>
      </c>
      <c r="I11" t="e">
        <f t="shared" si="6"/>
        <v>#VALUE!</v>
      </c>
      <c r="J11" t="e">
        <f t="shared" si="7"/>
        <v>#VALUE!</v>
      </c>
      <c r="K11" t="str">
        <f t="shared" si="8"/>
        <v>f_none</v>
      </c>
      <c r="L11" t="str">
        <f t="shared" si="9"/>
        <v/>
      </c>
      <c r="M11" t="str">
        <f t="shared" si="10"/>
        <v/>
      </c>
      <c r="N11" t="str">
        <f>IFERROR(VLOOKUP(K11,'tag lookup'!$A:$B,2,0),"")</f>
        <v/>
      </c>
      <c r="O11" t="str">
        <f>IFERROR(VLOOKUP(L11,'tag lookup'!$A:$B,2,0),"")</f>
        <v/>
      </c>
      <c r="P11" t="str">
        <f>IFERROR(VLOOKUP(M11,'tag lookup'!$A:$B,2,0),"")</f>
        <v/>
      </c>
      <c r="Q11" s="2" t="str">
        <f t="shared" si="11"/>
        <v/>
      </c>
      <c r="R11">
        <f t="shared" si="12"/>
        <v>58</v>
      </c>
      <c r="S11" t="str">
        <f t="shared" si="13"/>
        <v>Congratulate yourself on beating the first boss of Dark Souls 3 and rest at the &lt;a href="http://darksouls3.wiki.fextralife.com/Iudex+Gundyr"&gt;Iudex Gundyr&lt;/a&gt; bonfire</v>
      </c>
      <c r="T11" t="str">
        <f t="shared" si="14"/>
        <v>{"text":"Congratulate yourself on beating the first boss of Dark Souls 3 and rest at the &lt;a href=\"http://darksouls3.wiki.fextralife.com/Iudex+Gundyr\"&gt;Iudex Gundyr&lt;/a&gt; bonfire"},</v>
      </c>
    </row>
    <row r="12" spans="1:20">
      <c r="B12" t="s">
        <v>69</v>
      </c>
      <c r="C12" t="str">
        <f t="shared" si="0"/>
        <v>&lt;li data-id="playthrough_17_9" class="f_weap"&gt;Continue through the large door and pick up the &lt;a href="http://darksouls3.wiki.fextralife.com/Broken+Straight+Sword"&gt;Broken Straight Sword&lt;/a&gt; from the corpse leaning on the tombstone&lt;/li&gt;</v>
      </c>
      <c r="D12">
        <f t="shared" si="1"/>
        <v>30</v>
      </c>
      <c r="E12">
        <f t="shared" si="2"/>
        <v>38</v>
      </c>
      <c r="F12">
        <f t="shared" si="3"/>
        <v>45</v>
      </c>
      <c r="G12" t="str">
        <f t="shared" si="4"/>
        <v>f_weap</v>
      </c>
      <c r="H12" t="e">
        <f t="shared" si="5"/>
        <v>#VALUE!</v>
      </c>
      <c r="I12" t="e">
        <f t="shared" si="6"/>
        <v>#VALUE!</v>
      </c>
      <c r="J12" t="e">
        <f t="shared" si="7"/>
        <v>#VALUE!</v>
      </c>
      <c r="K12" t="str">
        <f t="shared" si="8"/>
        <v>f_weap</v>
      </c>
      <c r="L12" t="str">
        <f t="shared" si="9"/>
        <v/>
      </c>
      <c r="M12" t="str">
        <f t="shared" si="10"/>
        <v/>
      </c>
      <c r="N12" t="str">
        <f>IFERROR(VLOOKUP(K12,'tag lookup'!$A:$B,2,0),"")</f>
        <v>Weapons</v>
      </c>
      <c r="O12" t="str">
        <f>IFERROR(VLOOKUP(L12,'tag lookup'!$A:$B,2,0),"")</f>
        <v/>
      </c>
      <c r="P12" t="str">
        <f>IFERROR(VLOOKUP(M12,'tag lookup'!$A:$B,2,0),"")</f>
        <v/>
      </c>
      <c r="Q12" s="2" t="str">
        <f t="shared" si="11"/>
        <v>,"tags":["Weapons"]</v>
      </c>
      <c r="R12">
        <f t="shared" si="12"/>
        <v>58</v>
      </c>
      <c r="S12" t="str">
        <f t="shared" si="13"/>
        <v>Continue through the large door and pick up the &lt;a href="http://darksouls3.wiki.fextralife.com/Broken+Straight+Sword"&gt;Broken Straight Sword&lt;/a&gt; from the corpse leaning on the tombstone</v>
      </c>
      <c r="T12" t="str">
        <f t="shared" si="14"/>
        <v>{"text":"Continue through the large door and pick up the &lt;a href=\"http://darksouls3.wiki.fextralife.com/Broken+Straight+Sword\"&gt;Broken Straight Sword&lt;/a&gt; from the corpse leaning on the tombstone","tags":["Weapons"]},</v>
      </c>
    </row>
    <row r="13" spans="1:20">
      <c r="B13" t="s">
        <v>71</v>
      </c>
      <c r="C13" t="str">
        <f t="shared" si="0"/>
        <v>&lt;li data-id="playthrough_17_17" class="f_ring s_ng++"&gt;The &lt;a href="https://darksouls3.wiki.fextralife.com/Wolf+Ring"&gt;Wolf Ring+2&lt;/a&gt; is behind the door you just passed&lt;/li&gt;</v>
      </c>
      <c r="D13">
        <f t="shared" si="1"/>
        <v>31</v>
      </c>
      <c r="E13">
        <f t="shared" si="2"/>
        <v>39</v>
      </c>
      <c r="F13">
        <f t="shared" si="3"/>
        <v>53</v>
      </c>
      <c r="G13" t="str">
        <f t="shared" si="4"/>
        <v>f_ring s_ng++</v>
      </c>
      <c r="H13">
        <f t="shared" si="5"/>
        <v>7</v>
      </c>
      <c r="I13" t="e">
        <f t="shared" si="6"/>
        <v>#VALUE!</v>
      </c>
      <c r="J13" t="e">
        <f t="shared" si="7"/>
        <v>#VALUE!</v>
      </c>
      <c r="K13" t="str">
        <f t="shared" si="8"/>
        <v>f_ring</v>
      </c>
      <c r="L13" t="str">
        <f t="shared" si="9"/>
        <v>s_ng++</v>
      </c>
      <c r="M13" t="str">
        <f t="shared" si="10"/>
        <v/>
      </c>
      <c r="N13" t="str">
        <f>IFERROR(VLOOKUP(K13,'tag lookup'!$A:$B,2,0),"")</f>
        <v>Rings</v>
      </c>
      <c r="O13" t="str">
        <f>IFERROR(VLOOKUP(L13,'tag lookup'!$A:$B,2,0),"")</f>
        <v>s_ng++</v>
      </c>
      <c r="P13" t="str">
        <f>IFERROR(VLOOKUP(M13,'tag lookup'!$A:$B,2,0),"")</f>
        <v/>
      </c>
      <c r="Q13" s="2" t="str">
        <f t="shared" si="11"/>
        <v>,"tags":["Rings","s_ng++"]</v>
      </c>
      <c r="R13">
        <f t="shared" si="12"/>
        <v>66</v>
      </c>
      <c r="S13" t="str">
        <f t="shared" si="13"/>
        <v>The &lt;a href="https://darksouls3.wiki.fextralife.com/Wolf+Ring"&gt;Wolf Ring+2&lt;/a&gt; is behind the door you just passed</v>
      </c>
      <c r="T13" t="str">
        <f t="shared" si="14"/>
        <v>{"text":"The &lt;a href=\"https://darksouls3.wiki.fextralife.com/Wolf+Ring\"&gt;Wolf Ring+2&lt;/a&gt; is behind the door you just passed","tags":["Rings","s_ng++"]},</v>
      </c>
    </row>
    <row r="14" spans="1:20">
      <c r="B14" t="s">
        <v>73</v>
      </c>
      <c r="C14" t="str">
        <f t="shared" si="0"/>
        <v>&lt;li data-id="playthrough_17_10" class="f_misc"&gt;Head over to the large cliff edge and pick up the &lt;a href="http://darksouls3.wiki.fextralife.com/Homeward+Bone"&gt;Homeward Bone&lt;/a&gt; at the edge of the ridge&lt;/li&gt;</v>
      </c>
      <c r="D14">
        <f t="shared" si="1"/>
        <v>31</v>
      </c>
      <c r="E14">
        <f t="shared" si="2"/>
        <v>39</v>
      </c>
      <c r="F14">
        <f t="shared" si="3"/>
        <v>46</v>
      </c>
      <c r="G14" t="str">
        <f t="shared" si="4"/>
        <v>f_misc</v>
      </c>
      <c r="H14" t="e">
        <f t="shared" si="5"/>
        <v>#VALUE!</v>
      </c>
      <c r="I14" t="e">
        <f t="shared" si="6"/>
        <v>#VALUE!</v>
      </c>
      <c r="J14" t="e">
        <f t="shared" si="7"/>
        <v>#VALUE!</v>
      </c>
      <c r="K14" t="str">
        <f t="shared" si="8"/>
        <v>f_misc</v>
      </c>
      <c r="L14" t="str">
        <f t="shared" si="9"/>
        <v/>
      </c>
      <c r="M14" t="str">
        <f t="shared" si="10"/>
        <v/>
      </c>
      <c r="N14" t="str">
        <f>IFERROR(VLOOKUP(K14,'tag lookup'!$A:$B,2,0),"")</f>
        <v>Misc. items</v>
      </c>
      <c r="O14" t="str">
        <f>IFERROR(VLOOKUP(L14,'tag lookup'!$A:$B,2,0),"")</f>
        <v/>
      </c>
      <c r="P14" t="str">
        <f>IFERROR(VLOOKUP(M14,'tag lookup'!$A:$B,2,0),"")</f>
        <v/>
      </c>
      <c r="Q14" s="2" t="str">
        <f t="shared" si="11"/>
        <v>,"tags":["Misc. items"]</v>
      </c>
      <c r="R14">
        <f t="shared" si="12"/>
        <v>59</v>
      </c>
      <c r="S14" t="str">
        <f t="shared" si="13"/>
        <v>Head over to the large cliff edge and pick up the &lt;a href="http://darksouls3.wiki.fextralife.com/Homeward+Bone"&gt;Homeward Bone&lt;/a&gt; at the edge of the ridge</v>
      </c>
      <c r="T14" t="str">
        <f t="shared" si="14"/>
        <v>{"text":"Head over to the large cliff edge and pick up the &lt;a href=\"http://darksouls3.wiki.fextralife.com/Homeward+Bone\"&gt;Homeward Bone&lt;/a&gt; at the edge of the ridge","tags":["Misc. items"]},</v>
      </c>
    </row>
    <row r="15" spans="1:20">
      <c r="B15" t="s">
        <v>74</v>
      </c>
      <c r="C15" t="str">
        <f t="shared" si="0"/>
        <v>&lt;li data-id="playthrough_17_11" class="f_weap"&gt;Take the left path up the cliff and turn left just before &lt;a href="http://darksouls3.wiki.fextralife.com/Firelink+Shrine"&gt;Firelink Shrine&lt;/a&gt; and grab the &lt;a href="http://darksouls3.wiki.fextralife.com/East-West+Shield"&gt;East-West Shield&lt;/a&gt; from the corpse on the tree&lt;/li&gt;</v>
      </c>
      <c r="D15">
        <f t="shared" si="1"/>
        <v>31</v>
      </c>
      <c r="E15">
        <f t="shared" si="2"/>
        <v>39</v>
      </c>
      <c r="F15">
        <f t="shared" si="3"/>
        <v>46</v>
      </c>
      <c r="G15" t="str">
        <f t="shared" si="4"/>
        <v>f_weap</v>
      </c>
      <c r="H15" t="e">
        <f t="shared" si="5"/>
        <v>#VALUE!</v>
      </c>
      <c r="I15" t="e">
        <f t="shared" si="6"/>
        <v>#VALUE!</v>
      </c>
      <c r="J15" t="e">
        <f t="shared" si="7"/>
        <v>#VALUE!</v>
      </c>
      <c r="K15" t="str">
        <f t="shared" si="8"/>
        <v>f_weap</v>
      </c>
      <c r="L15" t="str">
        <f t="shared" si="9"/>
        <v/>
      </c>
      <c r="M15" t="str">
        <f t="shared" si="10"/>
        <v/>
      </c>
      <c r="N15" t="str">
        <f>IFERROR(VLOOKUP(K15,'tag lookup'!$A:$B,2,0),"")</f>
        <v>Weapons</v>
      </c>
      <c r="O15" t="str">
        <f>IFERROR(VLOOKUP(L15,'tag lookup'!$A:$B,2,0),"")</f>
        <v/>
      </c>
      <c r="P15" t="str">
        <f>IFERROR(VLOOKUP(M15,'tag lookup'!$A:$B,2,0),"")</f>
        <v/>
      </c>
      <c r="Q15" s="2" t="str">
        <f t="shared" si="11"/>
        <v>,"tags":["Weapons"]</v>
      </c>
      <c r="R15">
        <f t="shared" si="12"/>
        <v>59</v>
      </c>
      <c r="S15" t="str">
        <f t="shared" si="13"/>
        <v>Take the left path up the cliff and turn left just before &lt;a href="http://darksouls3.wiki.fextralife.com/Firelink+Shrine"&gt;Firelink Shrine&lt;/a&gt; and grab the &lt;a href="http://darksouls3.wiki.fextralife.com/East-West+Shield"&gt;East-West Shield&lt;/a&gt; from the corpse on the tree</v>
      </c>
      <c r="T15" t="str">
        <f t="shared" si="14"/>
        <v>{"text":"Take the left path up the cliff and turn left just before &lt;a href=\"http://darksouls3.wiki.fextralife.com/Firelink+Shrine\"&gt;Firelink Shrine&lt;/a&gt; and grab the &lt;a href=\"http://darksouls3.wiki.fextralife.com/East-West+Shield\"&gt;East-West Shield&lt;/a&gt; from the corpse on the tree","tags":["Weapons"]},</v>
      </c>
    </row>
    <row r="16" spans="1:20">
      <c r="B16" t="s">
        <v>75</v>
      </c>
      <c r="C16" t="str">
        <f t="shared" si="0"/>
        <v>&lt;li data-id="playthrough_17_12" class="f_arm f_weap f_miss"&gt;Kill &lt;a href="http://darksouls3.wiki.fextralife.com/Sword+Master"&gt;Sword Master Saber&lt;/a&gt; to get &lt;a href="http://darksouls3.wiki.fextralife.com/Uchigatana"&gt;Uchigatana&lt;/a&gt;&lt;span class="p"&gt; + &lt;/span&gt;&lt;a href="http://darksouls3.wiki.fextralife.com/Master's+Set"&gt;Master's Set&lt;/a&gt; and to unlock his summon sign&lt;/li&gt;</v>
      </c>
      <c r="D16">
        <f t="shared" si="1"/>
        <v>31</v>
      </c>
      <c r="E16">
        <f t="shared" si="2"/>
        <v>39</v>
      </c>
      <c r="F16">
        <f t="shared" si="3"/>
        <v>59</v>
      </c>
      <c r="G16" t="str">
        <f t="shared" si="4"/>
        <v>f_arm f_weap f_miss</v>
      </c>
      <c r="H16">
        <f t="shared" si="5"/>
        <v>6</v>
      </c>
      <c r="I16">
        <f t="shared" si="6"/>
        <v>13</v>
      </c>
      <c r="J16" t="e">
        <f t="shared" si="7"/>
        <v>#VALUE!</v>
      </c>
      <c r="K16" t="str">
        <f t="shared" si="8"/>
        <v>f_arm</v>
      </c>
      <c r="L16" t="str">
        <f t="shared" si="9"/>
        <v>f_weap</v>
      </c>
      <c r="M16" t="str">
        <f t="shared" si="10"/>
        <v>f_miss</v>
      </c>
      <c r="N16" t="str">
        <f>IFERROR(VLOOKUP(K16,'tag lookup'!$A:$B,2,0),"")</f>
        <v>Armor</v>
      </c>
      <c r="O16" t="str">
        <f>IFERROR(VLOOKUP(L16,'tag lookup'!$A:$B,2,0),"")</f>
        <v>Weapons</v>
      </c>
      <c r="P16" t="str">
        <f>IFERROR(VLOOKUP(M16,'tag lookup'!$A:$B,2,0),"")</f>
        <v>Missable</v>
      </c>
      <c r="Q16" s="2" t="str">
        <f t="shared" si="11"/>
        <v>,"tags":["Armor","Weapons","Missable"]</v>
      </c>
      <c r="R16">
        <f t="shared" si="12"/>
        <v>72</v>
      </c>
      <c r="S16" t="str">
        <f t="shared" si="13"/>
        <v>Kill &lt;a href="http://darksouls3.wiki.fextralife.com/Sword+Master"&gt;Sword Master Saber&lt;/a&gt; to get &lt;a href="http://darksouls3.wiki.fextralife.com/Uchigatana"&gt;Uchigatana&lt;/a&gt;&lt;span class="p"&gt; + &lt;/span&gt;&lt;a href="http://darksouls3.wiki.fextralife.com/Master's+Set"&gt;Master's Set&lt;/a&gt; and to unlock his summon sign</v>
      </c>
      <c r="T16" t="str">
        <f t="shared" si="14"/>
        <v>{"text":"Kill &lt;a href=\"http://darksouls3.wiki.fextralife.com/Sword+Master\"&gt;Sword Master Saber&lt;/a&gt; to get &lt;a href=\"http://darksouls3.wiki.fextralife.com/Uchigatana\"&gt;Uchigatana&lt;/a&gt;&lt;span class=\"p\"&gt; + &lt;/span&gt;&lt;a href=\"http://darksouls3.wiki.fextralife.com/Master's+Set\"&gt;Master's Set&lt;/a&gt; and to unlock his summon sign","tags":["Armor","Weapons","Missable"]},</v>
      </c>
    </row>
    <row r="17" spans="1:20">
      <c r="B17" t="s">
        <v>78</v>
      </c>
      <c r="C17" t="str">
        <f t="shared" si="0"/>
        <v>&lt;li data-id="playthrough_17_13" class="f_misc"&gt;Head back and up the path to the left to pick up an &lt;a href="http://darksouls3.wiki.fextralife.com/Ember"&gt;Ember&lt;/a&gt; from a corpse above the entrance above &lt;a href="http://darksouls3.wiki.fextralife.com/Firelink+Shrine"&gt;Firelink Shrine&lt;/a&gt;&lt;/li&gt;</v>
      </c>
      <c r="D17">
        <f t="shared" si="1"/>
        <v>31</v>
      </c>
      <c r="E17">
        <f t="shared" si="2"/>
        <v>39</v>
      </c>
      <c r="F17">
        <f t="shared" si="3"/>
        <v>46</v>
      </c>
      <c r="G17" t="str">
        <f t="shared" si="4"/>
        <v>f_misc</v>
      </c>
      <c r="H17" t="e">
        <f t="shared" si="5"/>
        <v>#VALUE!</v>
      </c>
      <c r="I17" t="e">
        <f t="shared" si="6"/>
        <v>#VALUE!</v>
      </c>
      <c r="J17" t="e">
        <f t="shared" si="7"/>
        <v>#VALUE!</v>
      </c>
      <c r="K17" t="str">
        <f t="shared" si="8"/>
        <v>f_misc</v>
      </c>
      <c r="L17" t="str">
        <f t="shared" si="9"/>
        <v/>
      </c>
      <c r="M17" t="str">
        <f t="shared" si="10"/>
        <v/>
      </c>
      <c r="N17" t="str">
        <f>IFERROR(VLOOKUP(K17,'tag lookup'!$A:$B,2,0),"")</f>
        <v>Misc. items</v>
      </c>
      <c r="O17" t="str">
        <f>IFERROR(VLOOKUP(L17,'tag lookup'!$A:$B,2,0),"")</f>
        <v/>
      </c>
      <c r="P17" t="str">
        <f>IFERROR(VLOOKUP(M17,'tag lookup'!$A:$B,2,0),"")</f>
        <v/>
      </c>
      <c r="Q17" s="2" t="str">
        <f t="shared" si="11"/>
        <v>,"tags":["Misc. items"]</v>
      </c>
      <c r="R17">
        <f t="shared" si="12"/>
        <v>59</v>
      </c>
      <c r="S17" t="str">
        <f t="shared" si="13"/>
        <v>Head back and up the path to the left to pick up an &lt;a href="http://darksouls3.wiki.fextralife.com/Ember"&gt;Ember&lt;/a&gt; from a corpse above the entrance above &lt;a href="http://darksouls3.wiki.fextralife.com/Firelink+Shrine"&gt;Firelink Shrine&lt;/a&gt;</v>
      </c>
      <c r="T17" t="str">
        <f t="shared" si="14"/>
        <v>{"text":"Head back and up the path to the left to pick up an &lt;a href=\"http://darksouls3.wiki.fextralife.com/Ember\"&gt;Ember&lt;/a&gt; from a corpse above the entrance above &lt;a href=\"http://darksouls3.wiki.fextralife.com/Firelink+Shrine\"&gt;Firelink Shrine&lt;/a&gt;","tags":["Misc. items"]},</v>
      </c>
    </row>
    <row r="18" spans="1:20">
      <c r="B18" t="s">
        <v>79</v>
      </c>
      <c r="C18" t="str">
        <f t="shared" si="0"/>
        <v>&lt;li data-id="playthrough_17_14" class="f_misc"&gt;Continue across to the other side picking up a &lt;a href="http://darksouls3.wiki.fextralife.com/Homeward+Bone"&gt;Homeward Bone&lt;/a&gt; from a corpse behind a tomb and another &lt;a href="http://darksouls3.wiki.fextralife.com/Ember"&gt;Ember&lt;/a&gt; from the lower ridge &lt;/li&gt;</v>
      </c>
      <c r="D18">
        <f t="shared" si="1"/>
        <v>31</v>
      </c>
      <c r="E18">
        <f t="shared" si="2"/>
        <v>39</v>
      </c>
      <c r="F18">
        <f t="shared" si="3"/>
        <v>46</v>
      </c>
      <c r="G18" t="str">
        <f t="shared" si="4"/>
        <v>f_misc</v>
      </c>
      <c r="H18" t="e">
        <f t="shared" si="5"/>
        <v>#VALUE!</v>
      </c>
      <c r="I18" t="e">
        <f t="shared" si="6"/>
        <v>#VALUE!</v>
      </c>
      <c r="J18" t="e">
        <f t="shared" si="7"/>
        <v>#VALUE!</v>
      </c>
      <c r="K18" t="str">
        <f t="shared" si="8"/>
        <v>f_misc</v>
      </c>
      <c r="L18" t="str">
        <f t="shared" si="9"/>
        <v/>
      </c>
      <c r="M18" t="str">
        <f t="shared" si="10"/>
        <v/>
      </c>
      <c r="N18" t="str">
        <f>IFERROR(VLOOKUP(K18,'tag lookup'!$A:$B,2,0),"")</f>
        <v>Misc. items</v>
      </c>
      <c r="O18" t="str">
        <f>IFERROR(VLOOKUP(L18,'tag lookup'!$A:$B,2,0),"")</f>
        <v/>
      </c>
      <c r="P18" t="str">
        <f>IFERROR(VLOOKUP(M18,'tag lookup'!$A:$B,2,0),"")</f>
        <v/>
      </c>
      <c r="Q18" s="2" t="str">
        <f t="shared" si="11"/>
        <v>,"tags":["Misc. items"]</v>
      </c>
      <c r="R18">
        <f t="shared" si="12"/>
        <v>59</v>
      </c>
      <c r="S18" t="str">
        <f t="shared" si="13"/>
        <v xml:space="preserve">Continue across to the other side picking up a &lt;a href="http://darksouls3.wiki.fextralife.com/Homeward+Bone"&gt;Homeward Bone&lt;/a&gt; from a corpse behind a tomb and another &lt;a href="http://darksouls3.wiki.fextralife.com/Ember"&gt;Ember&lt;/a&gt; from the lower ridge </v>
      </c>
      <c r="T18" t="str">
        <f t="shared" si="14"/>
        <v>{"text":"Continue across to the other side picking up a &lt;a href=\"http://darksouls3.wiki.fextralife.com/Homeward+Bone\"&gt;Homeward Bone&lt;/a&gt; from a corpse behind a tomb and another &lt;a href=\"http://darksouls3.wiki.fextralife.com/Ember\"&gt;Ember&lt;/a&gt; from the lower ridge ","tags":["Misc. items"]},</v>
      </c>
    </row>
    <row r="19" spans="1:20">
      <c r="B19" t="s">
        <v>80</v>
      </c>
      <c r="C19" t="str">
        <f t="shared" si="0"/>
        <v>&lt;li data-id="playthrough_17_15" class="f_none"&gt;Go back to the main path and enter &lt;a href="http://darksouls3.wiki.fextralife.com/Firelink+Shrine"&gt;Firelink Shrine&lt;/a&gt;&lt;/li&gt;</v>
      </c>
      <c r="D19">
        <f t="shared" si="1"/>
        <v>31</v>
      </c>
      <c r="E19">
        <f t="shared" si="2"/>
        <v>39</v>
      </c>
      <c r="F19">
        <f t="shared" si="3"/>
        <v>46</v>
      </c>
      <c r="G19" t="str">
        <f t="shared" si="4"/>
        <v>f_none</v>
      </c>
      <c r="H19" t="e">
        <f t="shared" si="5"/>
        <v>#VALUE!</v>
      </c>
      <c r="I19" t="e">
        <f t="shared" si="6"/>
        <v>#VALUE!</v>
      </c>
      <c r="J19" t="e">
        <f t="shared" si="7"/>
        <v>#VALUE!</v>
      </c>
      <c r="K19" t="str">
        <f t="shared" si="8"/>
        <v>f_none</v>
      </c>
      <c r="L19" t="str">
        <f t="shared" si="9"/>
        <v/>
      </c>
      <c r="M19" t="str">
        <f t="shared" si="10"/>
        <v/>
      </c>
      <c r="N19" t="str">
        <f>IFERROR(VLOOKUP(K19,'tag lookup'!$A:$B,2,0),"")</f>
        <v/>
      </c>
      <c r="O19" t="str">
        <f>IFERROR(VLOOKUP(L19,'tag lookup'!$A:$B,2,0),"")</f>
        <v/>
      </c>
      <c r="P19" t="str">
        <f>IFERROR(VLOOKUP(M19,'tag lookup'!$A:$B,2,0),"")</f>
        <v/>
      </c>
      <c r="Q19" s="2" t="str">
        <f t="shared" si="11"/>
        <v/>
      </c>
      <c r="R19">
        <f t="shared" si="12"/>
        <v>59</v>
      </c>
      <c r="S19" t="str">
        <f t="shared" si="13"/>
        <v>Go back to the main path and enter &lt;a href="http://darksouls3.wiki.fextralife.com/Firelink+Shrine"&gt;Firelink Shrine&lt;/a&gt;</v>
      </c>
      <c r="T19" t="str">
        <f t="shared" si="14"/>
        <v>{"text":"Go back to the main path and enter &lt;a href=\"http://darksouls3.wiki.fextralife.com/Firelink+Shrine\"&gt;Firelink Shrine&lt;/a&gt;"},</v>
      </c>
    </row>
    <row r="20" spans="1:20">
      <c r="A20" s="1" t="s">
        <v>81</v>
      </c>
      <c r="Q20" s="2"/>
      <c r="T20" t="str">
        <f>"]}{""title"": """&amp;A20&amp;""",""steps"":["</f>
        <v>]}{"title": "Firelink Shrine","steps":[</v>
      </c>
    </row>
    <row r="21" spans="1:20">
      <c r="A21" t="s">
        <v>82</v>
      </c>
      <c r="B21" t="s">
        <v>83</v>
      </c>
      <c r="C21" t="str">
        <f t="shared" ref="C21:C36" si="15">TRIM(B21)</f>
        <v>&lt;li data-id="playthrough_1_1" class="f_none"&gt;Talk to &lt;a href="http://darksouls3.wiki.fextralife.com/Fire+Keeper"&gt;Fire Keeper&lt;/a&gt;&lt;/li&gt;</v>
      </c>
      <c r="D21">
        <f t="shared" ref="D21:D36" si="16">FIND("""",C21,15)</f>
        <v>29</v>
      </c>
      <c r="E21">
        <f t="shared" ref="E21:E36" si="17">FIND("""",C21,D21+1)</f>
        <v>37</v>
      </c>
      <c r="F21">
        <f t="shared" ref="F21:F36" si="18">FIND("""",C21,E21+1)</f>
        <v>44</v>
      </c>
      <c r="G21" t="str">
        <f t="shared" ref="G21:G36" si="19">MID(C21,E21+1,F21-E21-1)</f>
        <v>f_none</v>
      </c>
      <c r="H21" t="e">
        <f t="shared" ref="H21:H36" si="20">FIND(" ",$G21)</f>
        <v>#VALUE!</v>
      </c>
      <c r="I21" t="e">
        <f t="shared" ref="I21:I36" si="21">FIND(" ",G21,H21+1)</f>
        <v>#VALUE!</v>
      </c>
      <c r="J21" t="e">
        <f t="shared" ref="J21:J36" si="22">FIND(" ",G21,I21+1)</f>
        <v>#VALUE!</v>
      </c>
      <c r="K21" t="str">
        <f t="shared" ref="K21:K36" si="23">LEFT(G21,IFERROR(H21-1,99))</f>
        <v>f_none</v>
      </c>
      <c r="L21" t="str">
        <f t="shared" ref="L21:L36" si="24">IF(ISERROR(H21),"",MID(G21,H21+1,IFERROR(I21-H21-1,99)))</f>
        <v/>
      </c>
      <c r="M21" t="str">
        <f t="shared" ref="M21:M36" si="25">IF(ISERROR(I21),"",MID(G21,I21+1,IFERROR(J21-I21-1,99)))</f>
        <v/>
      </c>
      <c r="N21" t="str">
        <f>IFERROR(VLOOKUP(K21,'tag lookup'!$A:$B,2,0),"")</f>
        <v/>
      </c>
      <c r="O21" t="str">
        <f>IFERROR(VLOOKUP(L21,'tag lookup'!$A:$B,2,0),"")</f>
        <v/>
      </c>
      <c r="P21" t="str">
        <f>IFERROR(VLOOKUP(M21,'tag lookup'!$A:$B,2,0),"")</f>
        <v/>
      </c>
      <c r="Q21" s="2" t="str">
        <f t="shared" ref="Q21:Q36" si="26">IF(N21="","",",""tags"":[""" &amp; N21 &amp; IF(O21="","""]",""",""" &amp; O21&amp;IF(P21="","""]",""","""&amp;P21&amp;"""]")))</f>
        <v/>
      </c>
      <c r="R21">
        <f t="shared" ref="R21:R36" si="27">FIND("&gt;",B21)</f>
        <v>46</v>
      </c>
      <c r="S21" t="str">
        <f t="shared" ref="S21:S36" si="28">MID(B21,R21+1,LEN(B21)-R21-5)</f>
        <v>Talk to &lt;a href="http://darksouls3.wiki.fextralife.com/Fire+Keeper"&gt;Fire Keeper&lt;/a&gt;</v>
      </c>
      <c r="T21" t="str">
        <f t="shared" ref="T21:T36" si="29">"{""text"":"""&amp;SUBSTITUTE(S21,"""","\""")&amp;""""&amp;Q21&amp;"},"</f>
        <v>{"text":"Talk to &lt;a href=\"http://darksouls3.wiki.fextralife.com/Fire+Keeper\"&gt;Fire Keeper&lt;/a&gt;"},</v>
      </c>
    </row>
    <row r="22" spans="1:20">
      <c r="B22" t="s">
        <v>84</v>
      </c>
      <c r="C22" t="str">
        <f t="shared" si="15"/>
        <v>&lt;li data-id="playthrough_1_2" class="f_none"&gt;Talk to &lt;a href="http://darksouls3.wiki.fextralife.com/Shrine+Handmaid"&gt;Shrine Handmaid&lt;/a&gt;&lt;/li&gt;</v>
      </c>
      <c r="D22">
        <f t="shared" si="16"/>
        <v>29</v>
      </c>
      <c r="E22">
        <f t="shared" si="17"/>
        <v>37</v>
      </c>
      <c r="F22">
        <f t="shared" si="18"/>
        <v>44</v>
      </c>
      <c r="G22" t="str">
        <f t="shared" si="19"/>
        <v>f_none</v>
      </c>
      <c r="H22" t="e">
        <f t="shared" si="20"/>
        <v>#VALUE!</v>
      </c>
      <c r="I22" t="e">
        <f t="shared" si="21"/>
        <v>#VALUE!</v>
      </c>
      <c r="J22" t="e">
        <f t="shared" si="22"/>
        <v>#VALUE!</v>
      </c>
      <c r="K22" t="str">
        <f t="shared" si="23"/>
        <v>f_none</v>
      </c>
      <c r="L22" t="str">
        <f t="shared" si="24"/>
        <v/>
      </c>
      <c r="M22" t="str">
        <f t="shared" si="25"/>
        <v/>
      </c>
      <c r="N22" t="str">
        <f>IFERROR(VLOOKUP(K22,'tag lookup'!$A:$B,2,0),"")</f>
        <v/>
      </c>
      <c r="O22" t="str">
        <f>IFERROR(VLOOKUP(L22,'tag lookup'!$A:$B,2,0),"")</f>
        <v/>
      </c>
      <c r="P22" t="str">
        <f>IFERROR(VLOOKUP(M22,'tag lookup'!$A:$B,2,0),"")</f>
        <v/>
      </c>
      <c r="Q22" s="2" t="str">
        <f t="shared" si="26"/>
        <v/>
      </c>
      <c r="R22">
        <f t="shared" si="27"/>
        <v>57</v>
      </c>
      <c r="S22" t="str">
        <f t="shared" si="28"/>
        <v>Talk to &lt;a href="http://darksouls3.wiki.fextralife.com/Shrine+Handmaid"&gt;Shrine Handmaid&lt;/a&gt;</v>
      </c>
      <c r="T22" t="str">
        <f t="shared" si="29"/>
        <v>{"text":"Talk to &lt;a href=\"http://darksouls3.wiki.fextralife.com/Shrine+Handmaid\"&gt;Shrine Handmaid&lt;/a&gt;"},</v>
      </c>
    </row>
    <row r="23" spans="1:20">
      <c r="B23" t="s">
        <v>85</v>
      </c>
      <c r="C23" t="str">
        <f t="shared" si="15"/>
        <v>&lt;li data-id="playthrough_1_3" class="f_gest f_miss"&gt;Talk to &lt;a href="http://darksouls3.wiki.fextralife.com/Hawkwood"&gt;Hawkwood&lt;/a&gt; to receive the Collapse gesture&lt;/li&gt;</v>
      </c>
      <c r="D23">
        <f t="shared" si="16"/>
        <v>29</v>
      </c>
      <c r="E23">
        <f t="shared" si="17"/>
        <v>37</v>
      </c>
      <c r="F23">
        <f t="shared" si="18"/>
        <v>51</v>
      </c>
      <c r="G23" t="str">
        <f t="shared" si="19"/>
        <v>f_gest f_miss</v>
      </c>
      <c r="H23">
        <f t="shared" si="20"/>
        <v>7</v>
      </c>
      <c r="I23" t="e">
        <f t="shared" si="21"/>
        <v>#VALUE!</v>
      </c>
      <c r="J23" t="e">
        <f t="shared" si="22"/>
        <v>#VALUE!</v>
      </c>
      <c r="K23" t="str">
        <f t="shared" si="23"/>
        <v>f_gest</v>
      </c>
      <c r="L23" t="str">
        <f t="shared" si="24"/>
        <v>f_miss</v>
      </c>
      <c r="M23" t="str">
        <f t="shared" si="25"/>
        <v/>
      </c>
      <c r="N23" t="str">
        <f>IFERROR(VLOOKUP(K23,'tag lookup'!$A:$B,2,0),"")</f>
        <v>Gestures</v>
      </c>
      <c r="O23" t="str">
        <f>IFERROR(VLOOKUP(L23,'tag lookup'!$A:$B,2,0),"")</f>
        <v>Missable</v>
      </c>
      <c r="P23" t="str">
        <f>IFERROR(VLOOKUP(M23,'tag lookup'!$A:$B,2,0),"")</f>
        <v/>
      </c>
      <c r="Q23" s="2" t="str">
        <f t="shared" si="26"/>
        <v>,"tags":["Gestures","Missable"]</v>
      </c>
      <c r="R23">
        <f t="shared" si="27"/>
        <v>64</v>
      </c>
      <c r="S23" t="str">
        <f t="shared" si="28"/>
        <v>Talk to &lt;a href="http://darksouls3.wiki.fextralife.com/Hawkwood"&gt;Hawkwood&lt;/a&gt; to receive the Collapse gesture</v>
      </c>
      <c r="T23" t="str">
        <f t="shared" si="29"/>
        <v>{"text":"Talk to &lt;a href=\"http://darksouls3.wiki.fextralife.com/Hawkwood\"&gt;Hawkwood&lt;/a&gt; to receive the Collapse gesture","tags":["Gestures","Missable"]},</v>
      </c>
    </row>
    <row r="24" spans="1:20">
      <c r="B24" t="s">
        <v>86</v>
      </c>
      <c r="C24" t="str">
        <f t="shared" si="15"/>
        <v>&lt;li data-id="playthrough_1_4" class="f_gest"&gt;Talk to &lt;a href="http://darksouls3.wiki.fextralife.com/Blacksmith+Andre"&gt;Blacksmith Andre&lt;/a&gt; to receive the Hurrah! gesture&lt;/li&gt;</v>
      </c>
      <c r="D24">
        <f t="shared" si="16"/>
        <v>29</v>
      </c>
      <c r="E24">
        <f t="shared" si="17"/>
        <v>37</v>
      </c>
      <c r="F24">
        <f t="shared" si="18"/>
        <v>44</v>
      </c>
      <c r="G24" t="str">
        <f t="shared" si="19"/>
        <v>f_gest</v>
      </c>
      <c r="H24" t="e">
        <f t="shared" si="20"/>
        <v>#VALUE!</v>
      </c>
      <c r="I24" t="e">
        <f t="shared" si="21"/>
        <v>#VALUE!</v>
      </c>
      <c r="J24" t="e">
        <f t="shared" si="22"/>
        <v>#VALUE!</v>
      </c>
      <c r="K24" t="str">
        <f t="shared" si="23"/>
        <v>f_gest</v>
      </c>
      <c r="L24" t="str">
        <f t="shared" si="24"/>
        <v/>
      </c>
      <c r="M24" t="str">
        <f t="shared" si="25"/>
        <v/>
      </c>
      <c r="N24" t="str">
        <f>IFERROR(VLOOKUP(K24,'tag lookup'!$A:$B,2,0),"")</f>
        <v>Gestures</v>
      </c>
      <c r="O24" t="str">
        <f>IFERROR(VLOOKUP(L24,'tag lookup'!$A:$B,2,0),"")</f>
        <v/>
      </c>
      <c r="P24" t="str">
        <f>IFERROR(VLOOKUP(M24,'tag lookup'!$A:$B,2,0),"")</f>
        <v/>
      </c>
      <c r="Q24" s="2" t="str">
        <f t="shared" si="26"/>
        <v>,"tags":["Gestures"]</v>
      </c>
      <c r="R24">
        <f t="shared" si="27"/>
        <v>57</v>
      </c>
      <c r="S24" t="str">
        <f t="shared" si="28"/>
        <v>Talk to &lt;a href="http://darksouls3.wiki.fextralife.com/Blacksmith+Andre"&gt;Blacksmith Andre&lt;/a&gt; to receive the Hurrah! gesture</v>
      </c>
      <c r="T24" t="str">
        <f t="shared" si="29"/>
        <v>{"text":"Talk to &lt;a href=\"http://darksouls3.wiki.fextralife.com/Blacksmith+Andre\"&gt;Blacksmith Andre&lt;/a&gt; to receive the Hurrah! gesture","tags":["Gestures"]},</v>
      </c>
    </row>
    <row r="25" spans="1:20">
      <c r="B25" t="s">
        <v>87</v>
      </c>
      <c r="C25" t="str">
        <f t="shared" si="15"/>
        <v>&lt;li data-id="playthrough_1_5" class="f_misc"&gt;Go out the top of &lt;a href="http://darksouls3.wiki.fextralife.com/Firelink+Shrine"&gt;Firelink Shrine&lt;/a&gt; and pick up the &lt;a href="http://darksouls3.wiki.fextralife.com/Soul+of+a+Deserted+Corpse"&gt;Soul of a Deserted Corpse&lt;/a&gt; from the corpse next to the small decrepit tower&lt;/li&gt;</v>
      </c>
      <c r="D25">
        <f t="shared" si="16"/>
        <v>29</v>
      </c>
      <c r="E25">
        <f t="shared" si="17"/>
        <v>37</v>
      </c>
      <c r="F25">
        <f t="shared" si="18"/>
        <v>44</v>
      </c>
      <c r="G25" t="str">
        <f t="shared" si="19"/>
        <v>f_misc</v>
      </c>
      <c r="H25" t="e">
        <f t="shared" si="20"/>
        <v>#VALUE!</v>
      </c>
      <c r="I25" t="e">
        <f t="shared" si="21"/>
        <v>#VALUE!</v>
      </c>
      <c r="J25" t="e">
        <f t="shared" si="22"/>
        <v>#VALUE!</v>
      </c>
      <c r="K25" t="str">
        <f t="shared" si="23"/>
        <v>f_misc</v>
      </c>
      <c r="L25" t="str">
        <f t="shared" si="24"/>
        <v/>
      </c>
      <c r="M25" t="str">
        <f t="shared" si="25"/>
        <v/>
      </c>
      <c r="N25" t="str">
        <f>IFERROR(VLOOKUP(K25,'tag lookup'!$A:$B,2,0),"")</f>
        <v>Misc. items</v>
      </c>
      <c r="O25" t="str">
        <f>IFERROR(VLOOKUP(L25,'tag lookup'!$A:$B,2,0),"")</f>
        <v/>
      </c>
      <c r="P25" t="str">
        <f>IFERROR(VLOOKUP(M25,'tag lookup'!$A:$B,2,0),"")</f>
        <v/>
      </c>
      <c r="Q25" s="2" t="str">
        <f t="shared" si="26"/>
        <v>,"tags":["Misc. items"]</v>
      </c>
      <c r="R25">
        <f t="shared" si="27"/>
        <v>57</v>
      </c>
      <c r="S25" t="str">
        <f t="shared" si="28"/>
        <v>Go out the top of &lt;a href="http://darksouls3.wiki.fextralife.com/Firelink+Shrine"&gt;Firelink Shrine&lt;/a&gt; and pick up the &lt;a href="http://darksouls3.wiki.fextralife.com/Soul+of+a+Deserted+Corpse"&gt;Soul of a Deserted Corpse&lt;/a&gt; from the corpse next to the small decrepit tower</v>
      </c>
      <c r="T25" t="str">
        <f t="shared" si="29"/>
        <v>{"text":"Go out the top of &lt;a href=\"http://darksouls3.wiki.fextralife.com/Firelink+Shrine\"&gt;Firelink Shrine&lt;/a&gt; and pick up the &lt;a href=\"http://darksouls3.wiki.fextralife.com/Soul+of+a+Deserted+Corpse\"&gt;Soul of a Deserted Corpse&lt;/a&gt; from the corpse next to the small decrepit tower","tags":["Misc. items"]},</v>
      </c>
    </row>
    <row r="26" spans="1:20">
      <c r="B26" t="s">
        <v>88</v>
      </c>
      <c r="C26" t="str">
        <f t="shared" si="15"/>
        <v>&lt;li data-id="playthrough_1_6" class="f_none"&gt;When you have the &lt;a href="http://darksouls3.wiki.fextralife.com/Tower+Key"&gt;Tower Key&lt;/a&gt;, unlock the small decrepit tower and head up to the bridge leading to the Bell Tower&lt;/li&gt;</v>
      </c>
      <c r="D26">
        <f t="shared" si="16"/>
        <v>29</v>
      </c>
      <c r="E26">
        <f t="shared" si="17"/>
        <v>37</v>
      </c>
      <c r="F26">
        <f t="shared" si="18"/>
        <v>44</v>
      </c>
      <c r="G26" t="str">
        <f t="shared" si="19"/>
        <v>f_none</v>
      </c>
      <c r="H26" t="e">
        <f t="shared" si="20"/>
        <v>#VALUE!</v>
      </c>
      <c r="I26" t="e">
        <f t="shared" si="21"/>
        <v>#VALUE!</v>
      </c>
      <c r="J26" t="e">
        <f t="shared" si="22"/>
        <v>#VALUE!</v>
      </c>
      <c r="K26" t="str">
        <f t="shared" si="23"/>
        <v>f_none</v>
      </c>
      <c r="L26" t="str">
        <f t="shared" si="24"/>
        <v/>
      </c>
      <c r="M26" t="str">
        <f t="shared" si="25"/>
        <v/>
      </c>
      <c r="N26" t="str">
        <f>IFERROR(VLOOKUP(K26,'tag lookup'!$A:$B,2,0),"")</f>
        <v/>
      </c>
      <c r="O26" t="str">
        <f>IFERROR(VLOOKUP(L26,'tag lookup'!$A:$B,2,0),"")</f>
        <v/>
      </c>
      <c r="P26" t="str">
        <f>IFERROR(VLOOKUP(M26,'tag lookup'!$A:$B,2,0),"")</f>
        <v/>
      </c>
      <c r="Q26" s="2" t="str">
        <f t="shared" si="26"/>
        <v/>
      </c>
      <c r="R26">
        <f t="shared" si="27"/>
        <v>57</v>
      </c>
      <c r="S26" t="str">
        <f t="shared" si="28"/>
        <v>When you have the &lt;a href="http://darksouls3.wiki.fextralife.com/Tower+Key"&gt;Tower Key&lt;/a&gt;, unlock the small decrepit tower and head up to the bridge leading to the Bell Tower</v>
      </c>
      <c r="T26" t="str">
        <f t="shared" si="29"/>
        <v>{"text":"When you have the &lt;a href=\"http://darksouls3.wiki.fextralife.com/Tower+Key\"&gt;Tower Key&lt;/a&gt;, unlock the small decrepit tower and head up to the bridge leading to the Bell Tower"},</v>
      </c>
    </row>
    <row r="27" spans="1:20">
      <c r="B27" t="s">
        <v>89</v>
      </c>
      <c r="C27" t="str">
        <f t="shared" si="15"/>
        <v>&lt;li data-id="playthrough_1_7" class="f_none"&gt;Roll off the bridge onto the &lt;a href="http://darksouls3.wiki.fextralife.com/Firelink+Shrine"&gt;Firelink Shrine&lt;/a&gt; roof and kick down the ladder shortcut&lt;/li&gt;</v>
      </c>
      <c r="D27">
        <f t="shared" si="16"/>
        <v>29</v>
      </c>
      <c r="E27">
        <f t="shared" si="17"/>
        <v>37</v>
      </c>
      <c r="F27">
        <f t="shared" si="18"/>
        <v>44</v>
      </c>
      <c r="G27" t="str">
        <f t="shared" si="19"/>
        <v>f_none</v>
      </c>
      <c r="H27" t="e">
        <f t="shared" si="20"/>
        <v>#VALUE!</v>
      </c>
      <c r="I27" t="e">
        <f t="shared" si="21"/>
        <v>#VALUE!</v>
      </c>
      <c r="J27" t="e">
        <f t="shared" si="22"/>
        <v>#VALUE!</v>
      </c>
      <c r="K27" t="str">
        <f t="shared" si="23"/>
        <v>f_none</v>
      </c>
      <c r="L27" t="str">
        <f t="shared" si="24"/>
        <v/>
      </c>
      <c r="M27" t="str">
        <f t="shared" si="25"/>
        <v/>
      </c>
      <c r="N27" t="str">
        <f>IFERROR(VLOOKUP(K27,'tag lookup'!$A:$B,2,0),"")</f>
        <v/>
      </c>
      <c r="O27" t="str">
        <f>IFERROR(VLOOKUP(L27,'tag lookup'!$A:$B,2,0),"")</f>
        <v/>
      </c>
      <c r="P27" t="str">
        <f>IFERROR(VLOOKUP(M27,'tag lookup'!$A:$B,2,0),"")</f>
        <v/>
      </c>
      <c r="Q27" s="2" t="str">
        <f t="shared" si="26"/>
        <v/>
      </c>
      <c r="R27">
        <f t="shared" si="27"/>
        <v>57</v>
      </c>
      <c r="S27" t="str">
        <f t="shared" si="28"/>
        <v>Roll off the bridge onto the &lt;a href="http://darksouls3.wiki.fextralife.com/Firelink+Shrine"&gt;Firelink Shrine&lt;/a&gt; roof and kick down the ladder shortcut</v>
      </c>
      <c r="T27" t="str">
        <f t="shared" si="29"/>
        <v>{"text":"Roll off the bridge onto the &lt;a href=\"http://darksouls3.wiki.fextralife.com/Firelink+Shrine\"&gt;Firelink Shrine&lt;/a&gt; roof and kick down the ladder shortcut"},</v>
      </c>
    </row>
    <row r="28" spans="1:20">
      <c r="B28" t="s">
        <v>90</v>
      </c>
      <c r="C28" t="str">
        <f t="shared" si="15"/>
        <v>&lt;li data-id="playthrough_1_8" class="f_tit"&gt;Just behind the roof kill the &lt;a href="http://darksouls3.wiki.fextralife.com/Crystal+Lizard"&gt;Crystal Lizard&lt;/a&gt; to get a &lt;a href="http://darksouls3.wiki.fextralife.com/Twinkling+Titanite"&gt;Twinkling Titanite&lt;/a&gt; &lt;/li&gt;</v>
      </c>
      <c r="D28">
        <f t="shared" si="16"/>
        <v>29</v>
      </c>
      <c r="E28">
        <f t="shared" si="17"/>
        <v>37</v>
      </c>
      <c r="F28">
        <f t="shared" si="18"/>
        <v>43</v>
      </c>
      <c r="G28" t="str">
        <f t="shared" si="19"/>
        <v>f_tit</v>
      </c>
      <c r="H28" t="e">
        <f t="shared" si="20"/>
        <v>#VALUE!</v>
      </c>
      <c r="I28" t="e">
        <f t="shared" si="21"/>
        <v>#VALUE!</v>
      </c>
      <c r="J28" t="e">
        <f t="shared" si="22"/>
        <v>#VALUE!</v>
      </c>
      <c r="K28" t="str">
        <f t="shared" si="23"/>
        <v>f_tit</v>
      </c>
      <c r="L28" t="str">
        <f t="shared" si="24"/>
        <v/>
      </c>
      <c r="M28" t="str">
        <f t="shared" si="25"/>
        <v/>
      </c>
      <c r="N28" t="str">
        <f>IFERROR(VLOOKUP(K28,'tag lookup'!$A:$B,2,0),"")</f>
        <v>Titanite</v>
      </c>
      <c r="O28" t="str">
        <f>IFERROR(VLOOKUP(L28,'tag lookup'!$A:$B,2,0),"")</f>
        <v/>
      </c>
      <c r="P28" t="str">
        <f>IFERROR(VLOOKUP(M28,'tag lookup'!$A:$B,2,0),"")</f>
        <v/>
      </c>
      <c r="Q28" s="2" t="str">
        <f t="shared" si="26"/>
        <v>,"tags":["Titanite"]</v>
      </c>
      <c r="R28">
        <f t="shared" si="27"/>
        <v>56</v>
      </c>
      <c r="S28" t="str">
        <f t="shared" si="28"/>
        <v xml:space="preserve">Just behind the roof kill the &lt;a href="http://darksouls3.wiki.fextralife.com/Crystal+Lizard"&gt;Crystal Lizard&lt;/a&gt; to get a &lt;a href="http://darksouls3.wiki.fextralife.com/Twinkling+Titanite"&gt;Twinkling Titanite&lt;/a&gt; </v>
      </c>
      <c r="T28" t="str">
        <f t="shared" si="29"/>
        <v>{"text":"Just behind the roof kill the &lt;a href=\"http://darksouls3.wiki.fextralife.com/Crystal+Lizard\"&gt;Crystal Lizard&lt;/a&gt; to get a &lt;a href=\"http://darksouls3.wiki.fextralife.com/Twinkling+Titanite\"&gt;Twinkling Titanite&lt;/a&gt; ","tags":["Titanite"]},</v>
      </c>
    </row>
    <row r="29" spans="1:20">
      <c r="B29" t="s">
        <v>91</v>
      </c>
      <c r="C29" t="str">
        <f t="shared" si="15"/>
        <v>&lt;li data-id="playthrough_1_9" class="f_misc"&gt;Pick up &lt;a href="http://darksouls3.wiki.fextralife.com/Homeward+Bone"&gt;Homeward Bone&amp;nbsp;x3&lt;/a&gt; from the lower part of the roof&lt;/li&gt;</v>
      </c>
      <c r="D29">
        <f t="shared" si="16"/>
        <v>29</v>
      </c>
      <c r="E29">
        <f t="shared" si="17"/>
        <v>37</v>
      </c>
      <c r="F29">
        <f t="shared" si="18"/>
        <v>44</v>
      </c>
      <c r="G29" t="str">
        <f t="shared" si="19"/>
        <v>f_misc</v>
      </c>
      <c r="H29" t="e">
        <f t="shared" si="20"/>
        <v>#VALUE!</v>
      </c>
      <c r="I29" t="e">
        <f t="shared" si="21"/>
        <v>#VALUE!</v>
      </c>
      <c r="J29" t="e">
        <f t="shared" si="22"/>
        <v>#VALUE!</v>
      </c>
      <c r="K29" t="str">
        <f t="shared" si="23"/>
        <v>f_misc</v>
      </c>
      <c r="L29" t="str">
        <f t="shared" si="24"/>
        <v/>
      </c>
      <c r="M29" t="str">
        <f t="shared" si="25"/>
        <v/>
      </c>
      <c r="N29" t="str">
        <f>IFERROR(VLOOKUP(K29,'tag lookup'!$A:$B,2,0),"")</f>
        <v>Misc. items</v>
      </c>
      <c r="O29" t="str">
        <f>IFERROR(VLOOKUP(L29,'tag lookup'!$A:$B,2,0),"")</f>
        <v/>
      </c>
      <c r="P29" t="str">
        <f>IFERROR(VLOOKUP(M29,'tag lookup'!$A:$B,2,0),"")</f>
        <v/>
      </c>
      <c r="Q29" s="2" t="str">
        <f t="shared" si="26"/>
        <v>,"tags":["Misc. items"]</v>
      </c>
      <c r="R29">
        <f t="shared" si="27"/>
        <v>57</v>
      </c>
      <c r="S29" t="str">
        <f t="shared" si="28"/>
        <v>Pick up &lt;a href="http://darksouls3.wiki.fextralife.com/Homeward+Bone"&gt;Homeward Bone&amp;nbsp;x3&lt;/a&gt; from the lower part of the roof</v>
      </c>
      <c r="T29" t="str">
        <f t="shared" si="29"/>
        <v>{"text":"Pick up &lt;a href=\"http://darksouls3.wiki.fextralife.com/Homeward+Bone\"&gt;Homeward Bone&amp;nbsp;x3&lt;/a&gt; from the lower part of the roof","tags":["Misc. items"]},</v>
      </c>
    </row>
    <row r="30" spans="1:20">
      <c r="B30" t="s">
        <v>92</v>
      </c>
      <c r="C30" t="str">
        <f t="shared" si="15"/>
        <v>&lt;li data-id="playthrough_1_10" class="f_estus"&gt;Inside the roof pick up the &lt;a href="http://darksouls3.wiki.fextralife.com/Estus+Shard"&gt;Estus Shard&lt;/a&gt; from up in the rafters&lt;/li&gt;</v>
      </c>
      <c r="D30">
        <f t="shared" si="16"/>
        <v>30</v>
      </c>
      <c r="E30">
        <f t="shared" si="17"/>
        <v>38</v>
      </c>
      <c r="F30">
        <f t="shared" si="18"/>
        <v>46</v>
      </c>
      <c r="G30" t="str">
        <f t="shared" si="19"/>
        <v>f_estus</v>
      </c>
      <c r="H30" t="e">
        <f t="shared" si="20"/>
        <v>#VALUE!</v>
      </c>
      <c r="I30" t="e">
        <f t="shared" si="21"/>
        <v>#VALUE!</v>
      </c>
      <c r="J30" t="e">
        <f t="shared" si="22"/>
        <v>#VALUE!</v>
      </c>
      <c r="K30" t="str">
        <f t="shared" si="23"/>
        <v>f_estus</v>
      </c>
      <c r="L30" t="str">
        <f t="shared" si="24"/>
        <v/>
      </c>
      <c r="M30" t="str">
        <f t="shared" si="25"/>
        <v/>
      </c>
      <c r="N30" t="str">
        <f>IFERROR(VLOOKUP(K30,'tag lookup'!$A:$B,2,0),"")</f>
        <v>Estus Shards</v>
      </c>
      <c r="O30" t="str">
        <f>IFERROR(VLOOKUP(L30,'tag lookup'!$A:$B,2,0),"")</f>
        <v/>
      </c>
      <c r="P30" t="str">
        <f>IFERROR(VLOOKUP(M30,'tag lookup'!$A:$B,2,0),"")</f>
        <v/>
      </c>
      <c r="Q30" s="2" t="str">
        <f t="shared" si="26"/>
        <v>,"tags":["Estus Shards"]</v>
      </c>
      <c r="R30">
        <f t="shared" si="27"/>
        <v>59</v>
      </c>
      <c r="S30" t="str">
        <f t="shared" si="28"/>
        <v>Inside the roof pick up the &lt;a href="http://darksouls3.wiki.fextralife.com/Estus+Shard"&gt;Estus Shard&lt;/a&gt; from up in the rafters</v>
      </c>
      <c r="T30" t="str">
        <f t="shared" si="29"/>
        <v>{"text":"Inside the roof pick up the &lt;a href=\"http://darksouls3.wiki.fextralife.com/Estus+Shard\"&gt;Estus Shard&lt;/a&gt; from up in the rafters","tags":["Estus Shards"]},</v>
      </c>
    </row>
    <row r="31" spans="1:20">
      <c r="B31" t="s">
        <v>93</v>
      </c>
      <c r="C31" t="str">
        <f t="shared" si="15"/>
        <v>&lt;li data-id="playthrough_1_11" class="f_arm f_gest"&gt;Trade a &lt;a href="http://darksouls3.wiki.fextralife.com/Homeward+Bone"&gt;Homeward Bone&lt;/a&gt; with &lt;a href="http://darksouls3.wiki.fextralife.com/Pickle+Pee,+Pump-a-Rum+Crow"&gt;Pickle-Pee, Pump-a-Rum&lt;/a&gt; crow to receive the Call Over gesture and the &lt;a href="http://darksouls3.wiki.fextralife.com/Iron+Bracelets"&gt;Iron Bracelets&lt;/a&gt;. &lt;/li&gt;</v>
      </c>
      <c r="D31">
        <f t="shared" si="16"/>
        <v>30</v>
      </c>
      <c r="E31">
        <f t="shared" si="17"/>
        <v>38</v>
      </c>
      <c r="F31">
        <f t="shared" si="18"/>
        <v>51</v>
      </c>
      <c r="G31" t="str">
        <f t="shared" si="19"/>
        <v>f_arm f_gest</v>
      </c>
      <c r="H31">
        <f t="shared" si="20"/>
        <v>6</v>
      </c>
      <c r="I31" t="e">
        <f t="shared" si="21"/>
        <v>#VALUE!</v>
      </c>
      <c r="J31" t="e">
        <f t="shared" si="22"/>
        <v>#VALUE!</v>
      </c>
      <c r="K31" t="str">
        <f t="shared" si="23"/>
        <v>f_arm</v>
      </c>
      <c r="L31" t="str">
        <f t="shared" si="24"/>
        <v>f_gest</v>
      </c>
      <c r="M31" t="str">
        <f t="shared" si="25"/>
        <v/>
      </c>
      <c r="N31" t="str">
        <f>IFERROR(VLOOKUP(K31,'tag lookup'!$A:$B,2,0),"")</f>
        <v>Armor</v>
      </c>
      <c r="O31" t="str">
        <f>IFERROR(VLOOKUP(L31,'tag lookup'!$A:$B,2,0),"")</f>
        <v>Gestures</v>
      </c>
      <c r="P31" t="str">
        <f>IFERROR(VLOOKUP(M31,'tag lookup'!$A:$B,2,0),"")</f>
        <v/>
      </c>
      <c r="Q31" s="2" t="str">
        <f t="shared" si="26"/>
        <v>,"tags":["Armor","Gestures"]</v>
      </c>
      <c r="R31">
        <f t="shared" si="27"/>
        <v>64</v>
      </c>
      <c r="S31" t="str">
        <f t="shared" si="28"/>
        <v xml:space="preserve">Trade a &lt;a href="http://darksouls3.wiki.fextralife.com/Homeward+Bone"&gt;Homeward Bone&lt;/a&gt; with &lt;a href="http://darksouls3.wiki.fextralife.com/Pickle+Pee,+Pump-a-Rum+Crow"&gt;Pickle-Pee, Pump-a-Rum&lt;/a&gt; crow to receive the Call Over gesture and the &lt;a href="http://darksouls3.wiki.fextralife.com/Iron+Bracelets"&gt;Iron Bracelets&lt;/a&gt;. </v>
      </c>
      <c r="T31" t="str">
        <f t="shared" si="29"/>
        <v>{"text":"Trade a &lt;a href=\"http://darksouls3.wiki.fextralife.com/Homeward+Bone\"&gt;Homeward Bone&lt;/a&gt; with &lt;a href=\"http://darksouls3.wiki.fextralife.com/Pickle+Pee,+Pump-a-Rum+Crow\"&gt;Pickle-Pee, Pump-a-Rum&lt;/a&gt; crow to receive the Call Over gesture and the &lt;a href=\"http://darksouls3.wiki.fextralife.com/Iron+Bracelets\"&gt;Iron Bracelets&lt;/a&gt;. ","tags":["Armor","Gestures"]},</v>
      </c>
    </row>
    <row r="32" spans="1:20">
      <c r="B32" t="s">
        <v>94</v>
      </c>
      <c r="C32" t="str">
        <f t="shared" si="15"/>
        <v>&lt;li data-id="playthrough_1_12" class="f_ring"&gt;Hit the &lt;a href="http://darksouls3.wiki.fextralife.com/Illusory+Walls"&gt;illusory wall&lt;/a&gt; at the back of the rafters and drop down to get the &lt;a href="http://darksouls3.wiki.fextralife.com/Covetous+Silver+Serpent+Ring"&gt;Covetous Silver Serpent Ring&lt;/a&gt; from the chest&lt;/li&gt;</v>
      </c>
      <c r="D32">
        <f t="shared" si="16"/>
        <v>30</v>
      </c>
      <c r="E32">
        <f t="shared" si="17"/>
        <v>38</v>
      </c>
      <c r="F32">
        <f t="shared" si="18"/>
        <v>45</v>
      </c>
      <c r="G32" t="str">
        <f t="shared" si="19"/>
        <v>f_ring</v>
      </c>
      <c r="H32" t="e">
        <f t="shared" si="20"/>
        <v>#VALUE!</v>
      </c>
      <c r="I32" t="e">
        <f t="shared" si="21"/>
        <v>#VALUE!</v>
      </c>
      <c r="J32" t="e">
        <f t="shared" si="22"/>
        <v>#VALUE!</v>
      </c>
      <c r="K32" t="str">
        <f t="shared" si="23"/>
        <v>f_ring</v>
      </c>
      <c r="L32" t="str">
        <f t="shared" si="24"/>
        <v/>
      </c>
      <c r="M32" t="str">
        <f t="shared" si="25"/>
        <v/>
      </c>
      <c r="N32" t="str">
        <f>IFERROR(VLOOKUP(K32,'tag lookup'!$A:$B,2,0),"")</f>
        <v>Rings</v>
      </c>
      <c r="O32" t="str">
        <f>IFERROR(VLOOKUP(L32,'tag lookup'!$A:$B,2,0),"")</f>
        <v/>
      </c>
      <c r="P32" t="str">
        <f>IFERROR(VLOOKUP(M32,'tag lookup'!$A:$B,2,0),"")</f>
        <v/>
      </c>
      <c r="Q32" s="2" t="str">
        <f t="shared" si="26"/>
        <v>,"tags":["Rings"]</v>
      </c>
      <c r="R32">
        <f t="shared" si="27"/>
        <v>58</v>
      </c>
      <c r="S32" t="str">
        <f t="shared" si="28"/>
        <v>Hit the &lt;a href="http://darksouls3.wiki.fextralife.com/Illusory+Walls"&gt;illusory wall&lt;/a&gt; at the back of the rafters and drop down to get the &lt;a href="http://darksouls3.wiki.fextralife.com/Covetous+Silver+Serpent+Ring"&gt;Covetous Silver Serpent Ring&lt;/a&gt; from the chest</v>
      </c>
      <c r="T32" t="str">
        <f t="shared" si="29"/>
        <v>{"text":"Hit the &lt;a href=\"http://darksouls3.wiki.fextralife.com/Illusory+Walls\"&gt;illusory wall&lt;/a&gt; at the back of the rafters and drop down to get the &lt;a href=\"http://darksouls3.wiki.fextralife.com/Covetous+Silver+Serpent+Ring\"&gt;Covetous Silver Serpent Ring&lt;/a&gt; from the chest","tags":["Rings"]},</v>
      </c>
    </row>
    <row r="33" spans="1:20">
      <c r="B33" t="s">
        <v>95</v>
      </c>
      <c r="C33" t="str">
        <f t="shared" si="15"/>
        <v>&lt;li data-id="playthrough_1_13" class="f_none"&gt;Head into the Bell Tower, go up the lift and &lt;a href="http://darksouls3.wiki.fextralife.com/Unbreakable+Patches"&gt;Patches&lt;/a&gt; may close the door depending on your progress in the game&lt;/li&gt;</v>
      </c>
      <c r="D33">
        <f t="shared" si="16"/>
        <v>30</v>
      </c>
      <c r="E33">
        <f t="shared" si="17"/>
        <v>38</v>
      </c>
      <c r="F33">
        <f t="shared" si="18"/>
        <v>45</v>
      </c>
      <c r="G33" t="str">
        <f t="shared" si="19"/>
        <v>f_none</v>
      </c>
      <c r="H33" t="e">
        <f t="shared" si="20"/>
        <v>#VALUE!</v>
      </c>
      <c r="I33" t="e">
        <f t="shared" si="21"/>
        <v>#VALUE!</v>
      </c>
      <c r="J33" t="e">
        <f t="shared" si="22"/>
        <v>#VALUE!</v>
      </c>
      <c r="K33" t="str">
        <f t="shared" si="23"/>
        <v>f_none</v>
      </c>
      <c r="L33" t="str">
        <f t="shared" si="24"/>
        <v/>
      </c>
      <c r="M33" t="str">
        <f t="shared" si="25"/>
        <v/>
      </c>
      <c r="N33" t="str">
        <f>IFERROR(VLOOKUP(K33,'tag lookup'!$A:$B,2,0),"")</f>
        <v/>
      </c>
      <c r="O33" t="str">
        <f>IFERROR(VLOOKUP(L33,'tag lookup'!$A:$B,2,0),"")</f>
        <v/>
      </c>
      <c r="P33" t="str">
        <f>IFERROR(VLOOKUP(M33,'tag lookup'!$A:$B,2,0),"")</f>
        <v/>
      </c>
      <c r="Q33" s="2" t="str">
        <f t="shared" si="26"/>
        <v/>
      </c>
      <c r="R33">
        <f t="shared" si="27"/>
        <v>58</v>
      </c>
      <c r="S33" t="str">
        <f t="shared" si="28"/>
        <v>Head into the Bell Tower, go up the lift and &lt;a href="http://darksouls3.wiki.fextralife.com/Unbreakable+Patches"&gt;Patches&lt;/a&gt; may close the door depending on your progress in the game</v>
      </c>
      <c r="T33" t="str">
        <f t="shared" si="29"/>
        <v>{"text":"Head into the Bell Tower, go up the lift and &lt;a href=\"http://darksouls3.wiki.fextralife.com/Unbreakable+Patches\"&gt;Patches&lt;/a&gt; may close the door depending on your progress in the game"},</v>
      </c>
    </row>
    <row r="34" spans="1:20">
      <c r="B34" t="s">
        <v>96</v>
      </c>
      <c r="C34" t="str">
        <f t="shared" si="15"/>
        <v>&lt;li data-id="playthrough_1_14" class="f_misc"&gt;At the top of the Bell Tower, pick up the &lt;a href="http://darksouls3.wiki.fextralife.com/Fire%20Keeper+Soul"&gt;Fire Keeper Soul&lt;/a&gt;&lt;/li&gt;</v>
      </c>
      <c r="D34">
        <f t="shared" si="16"/>
        <v>30</v>
      </c>
      <c r="E34">
        <f t="shared" si="17"/>
        <v>38</v>
      </c>
      <c r="F34">
        <f t="shared" si="18"/>
        <v>45</v>
      </c>
      <c r="G34" t="str">
        <f t="shared" si="19"/>
        <v>f_misc</v>
      </c>
      <c r="H34" t="e">
        <f t="shared" si="20"/>
        <v>#VALUE!</v>
      </c>
      <c r="I34" t="e">
        <f t="shared" si="21"/>
        <v>#VALUE!</v>
      </c>
      <c r="J34" t="e">
        <f t="shared" si="22"/>
        <v>#VALUE!</v>
      </c>
      <c r="K34" t="str">
        <f t="shared" si="23"/>
        <v>f_misc</v>
      </c>
      <c r="L34" t="str">
        <f t="shared" si="24"/>
        <v/>
      </c>
      <c r="M34" t="str">
        <f t="shared" si="25"/>
        <v/>
      </c>
      <c r="N34" t="str">
        <f>IFERROR(VLOOKUP(K34,'tag lookup'!$A:$B,2,0),"")</f>
        <v>Misc. items</v>
      </c>
      <c r="O34" t="str">
        <f>IFERROR(VLOOKUP(L34,'tag lookup'!$A:$B,2,0),"")</f>
        <v/>
      </c>
      <c r="P34" t="str">
        <f>IFERROR(VLOOKUP(M34,'tag lookup'!$A:$B,2,0),"")</f>
        <v/>
      </c>
      <c r="Q34" s="2" t="str">
        <f t="shared" si="26"/>
        <v>,"tags":["Misc. items"]</v>
      </c>
      <c r="R34">
        <f t="shared" si="27"/>
        <v>58</v>
      </c>
      <c r="S34" t="str">
        <f t="shared" si="28"/>
        <v>At the top of the Bell Tower, pick up the &lt;a href="http://darksouls3.wiki.fextralife.com/Fire%20Keeper+Soul"&gt;Fire Keeper Soul&lt;/a&gt;</v>
      </c>
      <c r="T34" t="str">
        <f t="shared" si="29"/>
        <v>{"text":"At the top of the Bell Tower, pick up the &lt;a href=\"http://darksouls3.wiki.fextralife.com/Fire%20Keeper+Soul\"&gt;Fire Keeper Soul&lt;/a&gt;","tags":["Misc. items"]},</v>
      </c>
    </row>
    <row r="35" spans="1:20">
      <c r="B35" t="s">
        <v>97</v>
      </c>
      <c r="C35" t="str">
        <f t="shared" si="15"/>
        <v>&lt;li data-id="playthrough_1_15" class="f_arm"&gt;Go back down the lift and look down the right side. Carefully jump down to the tombstone and pick up the &lt;a href="http://darksouls3.wiki.fextralife.com/Fire+Keeper+Set"&gt;Fire Keeper Set&lt;/a&gt; from the corpse &lt;/li&gt;</v>
      </c>
      <c r="D35">
        <f t="shared" si="16"/>
        <v>30</v>
      </c>
      <c r="E35">
        <f t="shared" si="17"/>
        <v>38</v>
      </c>
      <c r="F35">
        <f t="shared" si="18"/>
        <v>44</v>
      </c>
      <c r="G35" t="str">
        <f t="shared" si="19"/>
        <v>f_arm</v>
      </c>
      <c r="H35" t="e">
        <f t="shared" si="20"/>
        <v>#VALUE!</v>
      </c>
      <c r="I35" t="e">
        <f t="shared" si="21"/>
        <v>#VALUE!</v>
      </c>
      <c r="J35" t="e">
        <f t="shared" si="22"/>
        <v>#VALUE!</v>
      </c>
      <c r="K35" t="str">
        <f t="shared" si="23"/>
        <v>f_arm</v>
      </c>
      <c r="L35" t="str">
        <f t="shared" si="24"/>
        <v/>
      </c>
      <c r="M35" t="str">
        <f t="shared" si="25"/>
        <v/>
      </c>
      <c r="N35" t="str">
        <f>IFERROR(VLOOKUP(K35,'tag lookup'!$A:$B,2,0),"")</f>
        <v>Armor</v>
      </c>
      <c r="O35" t="str">
        <f>IFERROR(VLOOKUP(L35,'tag lookup'!$A:$B,2,0),"")</f>
        <v/>
      </c>
      <c r="P35" t="str">
        <f>IFERROR(VLOOKUP(M35,'tag lookup'!$A:$B,2,0),"")</f>
        <v/>
      </c>
      <c r="Q35" s="2" t="str">
        <f t="shared" si="26"/>
        <v>,"tags":["Armor"]</v>
      </c>
      <c r="R35">
        <f t="shared" si="27"/>
        <v>57</v>
      </c>
      <c r="S35" t="str">
        <f t="shared" si="28"/>
        <v xml:space="preserve">Go back down the lift and look down the right side. Carefully jump down to the tombstone and pick up the &lt;a href="http://darksouls3.wiki.fextralife.com/Fire+Keeper+Set"&gt;Fire Keeper Set&lt;/a&gt; from the corpse </v>
      </c>
      <c r="T35" t="str">
        <f t="shared" si="29"/>
        <v>{"text":"Go back down the lift and look down the right side. Carefully jump down to the tombstone and pick up the &lt;a href=\"http://darksouls3.wiki.fextralife.com/Fire+Keeper+Set\"&gt;Fire Keeper Set&lt;/a&gt; from the corpse ","tags":["Armor"]},</v>
      </c>
    </row>
    <row r="36" spans="1:20">
      <c r="B36" t="s">
        <v>98</v>
      </c>
      <c r="C36" t="str">
        <f t="shared" si="15"/>
        <v>&lt;li data-id="playthrough_1_16" class="f_ring"&gt;Make your way down to the bottom and pick up the &lt;a href="http://darksouls3.wiki.fextralife.com/Estus+Ring"&gt;Estus Ring&lt;/a&gt; from another corpse and open the door&lt;/li&gt;</v>
      </c>
      <c r="D36">
        <f t="shared" si="16"/>
        <v>30</v>
      </c>
      <c r="E36">
        <f t="shared" si="17"/>
        <v>38</v>
      </c>
      <c r="F36">
        <f t="shared" si="18"/>
        <v>45</v>
      </c>
      <c r="G36" t="str">
        <f t="shared" si="19"/>
        <v>f_ring</v>
      </c>
      <c r="H36" t="e">
        <f t="shared" si="20"/>
        <v>#VALUE!</v>
      </c>
      <c r="I36" t="e">
        <f t="shared" si="21"/>
        <v>#VALUE!</v>
      </c>
      <c r="J36" t="e">
        <f t="shared" si="22"/>
        <v>#VALUE!</v>
      </c>
      <c r="K36" t="str">
        <f t="shared" si="23"/>
        <v>f_ring</v>
      </c>
      <c r="L36" t="str">
        <f t="shared" si="24"/>
        <v/>
      </c>
      <c r="M36" t="str">
        <f t="shared" si="25"/>
        <v/>
      </c>
      <c r="N36" t="str">
        <f>IFERROR(VLOOKUP(K36,'tag lookup'!$A:$B,2,0),"")</f>
        <v>Rings</v>
      </c>
      <c r="O36" t="str">
        <f>IFERROR(VLOOKUP(L36,'tag lookup'!$A:$B,2,0),"")</f>
        <v/>
      </c>
      <c r="P36" t="str">
        <f>IFERROR(VLOOKUP(M36,'tag lookup'!$A:$B,2,0),"")</f>
        <v/>
      </c>
      <c r="Q36" s="2" t="str">
        <f t="shared" si="26"/>
        <v>,"tags":["Rings"]</v>
      </c>
      <c r="R36">
        <f t="shared" si="27"/>
        <v>58</v>
      </c>
      <c r="S36" t="str">
        <f t="shared" si="28"/>
        <v>Make your way down to the bottom and pick up the &lt;a href="http://darksouls3.wiki.fextralife.com/Estus+Ring"&gt;Estus Ring&lt;/a&gt; from another corpse and open the door</v>
      </c>
      <c r="T36" t="str">
        <f t="shared" si="29"/>
        <v>{"text":"Make your way down to the bottom and pick up the &lt;a href=\"http://darksouls3.wiki.fextralife.com/Estus+Ring\"&gt;Estus Ring&lt;/a&gt; from another corpse and open the door","tags":["Rings"]},</v>
      </c>
    </row>
    <row r="37" spans="1:20">
      <c r="Q37" s="2"/>
      <c r="T37" t="str">
        <f>"]}{""title"": """&amp;A37&amp;""",""steps"":["</f>
        <v>]}{"title": "","steps":[</v>
      </c>
    </row>
    <row r="38" spans="1:20">
      <c r="A38" s="1" t="s">
        <v>99</v>
      </c>
      <c r="B38" t="s">
        <v>100</v>
      </c>
      <c r="C38" t="str">
        <f t="shared" ref="C38:C82" si="30">TRIM(B38)</f>
        <v>&lt;li data-id="playthrough_2_1" class="f_none"&gt;Open the door ahead and rest at the High Wall of Lothric bonfire&lt;/li&gt;</v>
      </c>
      <c r="D38">
        <f t="shared" ref="D38:D82" si="31">FIND("""",C38,15)</f>
        <v>29</v>
      </c>
      <c r="E38">
        <f t="shared" ref="E38:E82" si="32">FIND("""",C38,D38+1)</f>
        <v>37</v>
      </c>
      <c r="F38">
        <f t="shared" ref="F38:F82" si="33">FIND("""",C38,E38+1)</f>
        <v>44</v>
      </c>
      <c r="G38" t="str">
        <f t="shared" ref="G38:G82" si="34">MID(C38,E38+1,F38-E38-1)</f>
        <v>f_none</v>
      </c>
      <c r="H38" t="e">
        <f t="shared" ref="H38:H82" si="35">FIND(" ",$G38)</f>
        <v>#VALUE!</v>
      </c>
      <c r="I38" t="e">
        <f t="shared" ref="I38:I82" si="36">FIND(" ",G38,H38+1)</f>
        <v>#VALUE!</v>
      </c>
      <c r="J38" t="e">
        <f t="shared" ref="J38:J82" si="37">FIND(" ",G38,I38+1)</f>
        <v>#VALUE!</v>
      </c>
      <c r="K38" t="str">
        <f t="shared" ref="K38:K82" si="38">LEFT(G38,IFERROR(H38-1,99))</f>
        <v>f_none</v>
      </c>
      <c r="L38" t="str">
        <f t="shared" ref="L38:L82" si="39">IF(ISERROR(H38),"",MID(G38,H38+1,IFERROR(I38-H38-1,99)))</f>
        <v/>
      </c>
      <c r="M38" t="str">
        <f t="shared" ref="M38:M82" si="40">IF(ISERROR(I38),"",MID(G38,I38+1,IFERROR(J38-I38-1,99)))</f>
        <v/>
      </c>
      <c r="N38" t="str">
        <f>IFERROR(VLOOKUP(K38,'tag lookup'!$A:$B,2,0),"")</f>
        <v/>
      </c>
      <c r="O38" t="str">
        <f>IFERROR(VLOOKUP(L38,'tag lookup'!$A:$B,2,0),"")</f>
        <v/>
      </c>
      <c r="P38" t="str">
        <f>IFERROR(VLOOKUP(M38,'tag lookup'!$A:$B,2,0),"")</f>
        <v/>
      </c>
      <c r="Q38" s="2" t="str">
        <f t="shared" ref="Q38:Q82" si="41">IF(N38="","",",""tags"":[""" &amp; N38 &amp; IF(O38="","""]",""",""" &amp; O38&amp;IF(P38="","""]",""","""&amp;P38&amp;"""]")))</f>
        <v/>
      </c>
      <c r="R38">
        <f t="shared" ref="R38:R82" si="42">FIND("&gt;",B38)</f>
        <v>45</v>
      </c>
      <c r="S38" t="str">
        <f t="shared" ref="S38:S82" si="43">MID(B38,R38+1,LEN(B38)-R38-5)</f>
        <v>Open the door ahead and rest at the High Wall of Lothric bonfire</v>
      </c>
      <c r="T38" t="str">
        <f t="shared" ref="T38:T82" si="44">"{""text"":"""&amp;SUBSTITUTE(S38,"""","\""")&amp;""""&amp;Q38&amp;"},"</f>
        <v>{"text":"Open the door ahead and rest at the High Wall of Lothric bonfire"},</v>
      </c>
    </row>
    <row r="39" spans="1:20">
      <c r="B39" t="s">
        <v>101</v>
      </c>
      <c r="C39" t="str">
        <f t="shared" si="30"/>
        <v>&lt;li data-id="playthrough_2_2" class="f_misc"&gt;Take the right path onto the rampart and head down the small stairs on the left. Pick up the &lt;a href="http://darksouls3.wiki.fextralife.com/Soul+of+a+Deserted+Corpse"&gt;Soul of a Deserted Corpse&lt;/a&gt; from the corpse&lt;/li&gt;</v>
      </c>
      <c r="D39">
        <f t="shared" si="31"/>
        <v>29</v>
      </c>
      <c r="E39">
        <f t="shared" si="32"/>
        <v>37</v>
      </c>
      <c r="F39">
        <f t="shared" si="33"/>
        <v>44</v>
      </c>
      <c r="G39" t="str">
        <f t="shared" si="34"/>
        <v>f_misc</v>
      </c>
      <c r="H39" t="e">
        <f t="shared" si="35"/>
        <v>#VALUE!</v>
      </c>
      <c r="I39" t="e">
        <f t="shared" si="36"/>
        <v>#VALUE!</v>
      </c>
      <c r="J39" t="e">
        <f t="shared" si="37"/>
        <v>#VALUE!</v>
      </c>
      <c r="K39" t="str">
        <f t="shared" si="38"/>
        <v>f_misc</v>
      </c>
      <c r="L39" t="str">
        <f t="shared" si="39"/>
        <v/>
      </c>
      <c r="M39" t="str">
        <f t="shared" si="40"/>
        <v/>
      </c>
      <c r="N39" t="str">
        <f>IFERROR(VLOOKUP(K39,'tag lookup'!$A:$B,2,0),"")</f>
        <v>Misc. items</v>
      </c>
      <c r="O39" t="str">
        <f>IFERROR(VLOOKUP(L39,'tag lookup'!$A:$B,2,0),"")</f>
        <v/>
      </c>
      <c r="P39" t="str">
        <f>IFERROR(VLOOKUP(M39,'tag lookup'!$A:$B,2,0),"")</f>
        <v/>
      </c>
      <c r="Q39" s="2" t="str">
        <f t="shared" si="41"/>
        <v>,"tags":["Misc. items"]</v>
      </c>
      <c r="R39">
        <f t="shared" si="42"/>
        <v>57</v>
      </c>
      <c r="S39" t="str">
        <f t="shared" si="43"/>
        <v>Take the right path onto the rampart and head down the small stairs on the left. Pick up the &lt;a href="http://darksouls3.wiki.fextralife.com/Soul+of+a+Deserted+Corpse"&gt;Soul of a Deserted Corpse&lt;/a&gt; from the corpse</v>
      </c>
      <c r="T39" t="str">
        <f t="shared" si="44"/>
        <v>{"text":"Take the right path onto the rampart and head down the small stairs on the left. Pick up the &lt;a href=\"http://darksouls3.wiki.fextralife.com/Soul+of+a+Deserted+Corpse\"&gt;Soul of a Deserted Corpse&lt;/a&gt; from the corpse","tags":["Misc. items"]},</v>
      </c>
    </row>
    <row r="40" spans="1:20">
      <c r="B40" t="s">
        <v>102</v>
      </c>
      <c r="C40" t="str">
        <f t="shared" si="30"/>
        <v>&lt;li data-id="playthrough_2_3" class="f_misc f_tit f_weap"&gt;Head back up the stairs and up the next set of stairs at the end of the rampart.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Also, pick up &lt;a href="http://darksouls3.wiki.fextralife.com/Longbow"&gt;Longbow&lt;/a&gt;&lt;span class="p"&gt; + &lt;/span&gt;&lt;a href="http://darksouls3.wiki.fextralife.com/Standard+Arrow"&gt;Standard Arrow&amp;nbsp;x12&lt;/a&gt; from the corpse&lt;/li&gt;</v>
      </c>
      <c r="D40">
        <f t="shared" si="31"/>
        <v>29</v>
      </c>
      <c r="E40">
        <f t="shared" si="32"/>
        <v>37</v>
      </c>
      <c r="F40">
        <f t="shared" si="33"/>
        <v>57</v>
      </c>
      <c r="G40" t="str">
        <f t="shared" si="34"/>
        <v>f_misc f_tit f_weap</v>
      </c>
      <c r="H40">
        <f t="shared" si="35"/>
        <v>7</v>
      </c>
      <c r="I40">
        <f t="shared" si="36"/>
        <v>13</v>
      </c>
      <c r="J40" t="e">
        <f t="shared" si="37"/>
        <v>#VALUE!</v>
      </c>
      <c r="K40" t="str">
        <f t="shared" si="38"/>
        <v>f_misc</v>
      </c>
      <c r="L40" t="str">
        <f t="shared" si="39"/>
        <v>f_tit</v>
      </c>
      <c r="M40" t="str">
        <f t="shared" si="40"/>
        <v>f_weap</v>
      </c>
      <c r="N40" t="str">
        <f>IFERROR(VLOOKUP(K40,'tag lookup'!$A:$B,2,0),"")</f>
        <v>Misc. items</v>
      </c>
      <c r="O40" t="str">
        <f>IFERROR(VLOOKUP(L40,'tag lookup'!$A:$B,2,0),"")</f>
        <v>Titanite</v>
      </c>
      <c r="P40" t="str">
        <f>IFERROR(VLOOKUP(M40,'tag lookup'!$A:$B,2,0),"")</f>
        <v>Weapons</v>
      </c>
      <c r="Q40" s="2" t="str">
        <f t="shared" si="41"/>
        <v>,"tags":["Misc. items","Titanite","Weapons"]</v>
      </c>
      <c r="R40">
        <f t="shared" si="42"/>
        <v>70</v>
      </c>
      <c r="S40" t="str">
        <f t="shared" si="43"/>
        <v>Head back up the stairs and up the next set of stairs at the end of the rampart.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Also, pick up &lt;a href="http://darksouls3.wiki.fextralife.com/Longbow"&gt;Longbow&lt;/a&gt;&lt;span class="p"&gt; + &lt;/span&gt;&lt;a href="http://darksouls3.wiki.fextralife.com/Standard+Arrow"&gt;Standard Arrow&amp;nbsp;x12&lt;/a&gt; from the corpse</v>
      </c>
      <c r="T40" t="str">
        <f t="shared" si="44"/>
        <v>{"text":"Head back up the stairs and up the next set of stairs at the end of the rampart.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Also, pick up &lt;a href=\"http://darksouls3.wiki.fextralife.com/Longbow\"&gt;Longbow&lt;/a&gt;&lt;span class=\"p\"&gt; + &lt;/span&gt;&lt;a href=\"http://darksouls3.wiki.fextralife.com/Standard+Arrow\"&gt;Standard Arrow&amp;nbsp;x12&lt;/a&gt; from the corpse","tags":["Misc. items","Titanite","Weapons"]},</v>
      </c>
    </row>
    <row r="41" spans="1:20">
      <c r="B41" t="s">
        <v>103</v>
      </c>
      <c r="C41" t="str">
        <f t="shared" si="30"/>
        <v>&lt;li data-id="playthrough_2_4" class="f_misc"&gt;Go back to the bonfire and this time head down the left path. Pick up the &lt;a href="http://darksouls3.wiki.fextralife.com/Soul+of+a+Deserted+Corpse"&gt;Soul of a Deserted Corpse&lt;/a&gt; from the corpse&lt;/li&gt;</v>
      </c>
      <c r="D41">
        <f t="shared" si="31"/>
        <v>29</v>
      </c>
      <c r="E41">
        <f t="shared" si="32"/>
        <v>37</v>
      </c>
      <c r="F41">
        <f t="shared" si="33"/>
        <v>44</v>
      </c>
      <c r="G41" t="str">
        <f t="shared" si="34"/>
        <v>f_misc</v>
      </c>
      <c r="H41" t="e">
        <f t="shared" si="35"/>
        <v>#VALUE!</v>
      </c>
      <c r="I41" t="e">
        <f t="shared" si="36"/>
        <v>#VALUE!</v>
      </c>
      <c r="J41" t="e">
        <f t="shared" si="37"/>
        <v>#VALUE!</v>
      </c>
      <c r="K41" t="str">
        <f t="shared" si="38"/>
        <v>f_misc</v>
      </c>
      <c r="L41" t="str">
        <f t="shared" si="39"/>
        <v/>
      </c>
      <c r="M41" t="str">
        <f t="shared" si="40"/>
        <v/>
      </c>
      <c r="N41" t="str">
        <f>IFERROR(VLOOKUP(K41,'tag lookup'!$A:$B,2,0),"")</f>
        <v>Misc. items</v>
      </c>
      <c r="O41" t="str">
        <f>IFERROR(VLOOKUP(L41,'tag lookup'!$A:$B,2,0),"")</f>
        <v/>
      </c>
      <c r="P41" t="str">
        <f>IFERROR(VLOOKUP(M41,'tag lookup'!$A:$B,2,0),"")</f>
        <v/>
      </c>
      <c r="Q41" s="2" t="str">
        <f t="shared" si="41"/>
        <v>,"tags":["Misc. items"]</v>
      </c>
      <c r="R41">
        <f t="shared" si="42"/>
        <v>57</v>
      </c>
      <c r="S41" t="str">
        <f t="shared" si="43"/>
        <v>Go back to the bonfire and this time head down the left path. Pick up the &lt;a href="http://darksouls3.wiki.fextralife.com/Soul+of+a+Deserted+Corpse"&gt;Soul of a Deserted Corpse&lt;/a&gt; from the corpse</v>
      </c>
      <c r="T41" t="str">
        <f t="shared" si="44"/>
        <v>{"text":"Go back to the bonfire and this time head down the left path. Pick up the &lt;a href=\"http://darksouls3.wiki.fextralife.com/Soul+of+a+Deserted+Corpse\"&gt;Soul of a Deserted Corpse&lt;/a&gt; from the corpse","tags":["Misc. items"]},</v>
      </c>
    </row>
    <row r="42" spans="1:20">
      <c r="B42" t="s">
        <v>104</v>
      </c>
      <c r="C42" t="str">
        <f t="shared" si="30"/>
        <v>&lt;li data-id="playthrough_2_5" class="f_misc"&gt;Head up the stairs at the end of the rampart and up some more stairs to the top of the turret. Pick up the &lt;a href="http://darksouls3.wiki.fextralife.com/Binoculars"&gt;Binoculars&lt;/a&gt; from the corpse&lt;/li&gt;</v>
      </c>
      <c r="D42">
        <f t="shared" si="31"/>
        <v>29</v>
      </c>
      <c r="E42">
        <f t="shared" si="32"/>
        <v>37</v>
      </c>
      <c r="F42">
        <f t="shared" si="33"/>
        <v>44</v>
      </c>
      <c r="G42" t="str">
        <f t="shared" si="34"/>
        <v>f_misc</v>
      </c>
      <c r="H42" t="e">
        <f t="shared" si="35"/>
        <v>#VALUE!</v>
      </c>
      <c r="I42" t="e">
        <f t="shared" si="36"/>
        <v>#VALUE!</v>
      </c>
      <c r="J42" t="e">
        <f t="shared" si="37"/>
        <v>#VALUE!</v>
      </c>
      <c r="K42" t="str">
        <f t="shared" si="38"/>
        <v>f_misc</v>
      </c>
      <c r="L42" t="str">
        <f t="shared" si="39"/>
        <v/>
      </c>
      <c r="M42" t="str">
        <f t="shared" si="40"/>
        <v/>
      </c>
      <c r="N42" t="str">
        <f>IFERROR(VLOOKUP(K42,'tag lookup'!$A:$B,2,0),"")</f>
        <v>Misc. items</v>
      </c>
      <c r="O42" t="str">
        <f>IFERROR(VLOOKUP(L42,'tag lookup'!$A:$B,2,0),"")</f>
        <v/>
      </c>
      <c r="P42" t="str">
        <f>IFERROR(VLOOKUP(M42,'tag lookup'!$A:$B,2,0),"")</f>
        <v/>
      </c>
      <c r="Q42" s="2" t="str">
        <f t="shared" si="41"/>
        <v>,"tags":["Misc. items"]</v>
      </c>
      <c r="R42">
        <f t="shared" si="42"/>
        <v>57</v>
      </c>
      <c r="S42" t="str">
        <f t="shared" si="43"/>
        <v>Head up the stairs at the end of the rampart and up some more stairs to the top of the turret. Pick up the &lt;a href="http://darksouls3.wiki.fextralife.com/Binoculars"&gt;Binoculars&lt;/a&gt; from the corpse</v>
      </c>
      <c r="T42" t="str">
        <f t="shared" si="44"/>
        <v>{"text":"Head up the stairs at the end of the rampart and up some more stairs to the top of the turret. Pick up the &lt;a href=\"http://darksouls3.wiki.fextralife.com/Binoculars\"&gt;Binoculars&lt;/a&gt; from the corpse","tags":["Misc. items"]},</v>
      </c>
    </row>
    <row r="43" spans="1:20">
      <c r="B43" t="s">
        <v>105</v>
      </c>
      <c r="C43" t="str">
        <f t="shared" si="30"/>
        <v>&lt;li data-id="playthrough_2_6" class="f_misc"&gt;Go back downstairs and drop down behind the dragon. Enter the small doorway to pick up &lt;a href="http://darksouls3.wiki.fextralife.com/Gold+Pine+Resin"&gt;Gold Pine Resin&amp;nbsp;x2&lt;/a&gt; from the corpse&lt;/li&gt;</v>
      </c>
      <c r="D43">
        <f t="shared" si="31"/>
        <v>29</v>
      </c>
      <c r="E43">
        <f t="shared" si="32"/>
        <v>37</v>
      </c>
      <c r="F43">
        <f t="shared" si="33"/>
        <v>44</v>
      </c>
      <c r="G43" t="str">
        <f t="shared" si="34"/>
        <v>f_misc</v>
      </c>
      <c r="H43" t="e">
        <f t="shared" si="35"/>
        <v>#VALUE!</v>
      </c>
      <c r="I43" t="e">
        <f t="shared" si="36"/>
        <v>#VALUE!</v>
      </c>
      <c r="J43" t="e">
        <f t="shared" si="37"/>
        <v>#VALUE!</v>
      </c>
      <c r="K43" t="str">
        <f t="shared" si="38"/>
        <v>f_misc</v>
      </c>
      <c r="L43" t="str">
        <f t="shared" si="39"/>
        <v/>
      </c>
      <c r="M43" t="str">
        <f t="shared" si="40"/>
        <v/>
      </c>
      <c r="N43" t="str">
        <f>IFERROR(VLOOKUP(K43,'tag lookup'!$A:$B,2,0),"")</f>
        <v>Misc. items</v>
      </c>
      <c r="O43" t="str">
        <f>IFERROR(VLOOKUP(L43,'tag lookup'!$A:$B,2,0),"")</f>
        <v/>
      </c>
      <c r="P43" t="str">
        <f>IFERROR(VLOOKUP(M43,'tag lookup'!$A:$B,2,0),"")</f>
        <v/>
      </c>
      <c r="Q43" s="2" t="str">
        <f t="shared" si="41"/>
        <v>,"tags":["Misc. items"]</v>
      </c>
      <c r="R43">
        <f t="shared" si="42"/>
        <v>57</v>
      </c>
      <c r="S43" t="str">
        <f t="shared" si="43"/>
        <v>Go back downstairs and drop down behind the dragon. Enter the small doorway to pick up &lt;a href="http://darksouls3.wiki.fextralife.com/Gold+Pine+Resin"&gt;Gold Pine Resin&amp;nbsp;x2&lt;/a&gt; from the corpse</v>
      </c>
      <c r="T43" t="str">
        <f t="shared" si="44"/>
        <v>{"text":"Go back downstairs and drop down behind the dragon. Enter the small doorway to pick up &lt;a href=\"http://darksouls3.wiki.fextralife.com/Gold+Pine+Resin\"&gt;Gold Pine Resin&amp;nbsp;x2&lt;/a&gt; from the corpse","tags":["Misc. items"]},</v>
      </c>
    </row>
    <row r="44" spans="1:20">
      <c r="B44" t="s">
        <v>106</v>
      </c>
      <c r="C44" t="str">
        <f t="shared" si="30"/>
        <v>&lt;li data-id="playthrough_2_7" class="f_misc"&gt;Drop into the indoor room and pick up &lt;a href="http://darksouls3.wiki.fextralife.com/Firebomb"&gt;Firebomb&amp;nbsp;x2&lt;/a&gt; from the corpse beside the table&lt;/li&gt;</v>
      </c>
      <c r="D44">
        <f t="shared" si="31"/>
        <v>29</v>
      </c>
      <c r="E44">
        <f t="shared" si="32"/>
        <v>37</v>
      </c>
      <c r="F44">
        <f t="shared" si="33"/>
        <v>44</v>
      </c>
      <c r="G44" t="str">
        <f t="shared" si="34"/>
        <v>f_misc</v>
      </c>
      <c r="H44" t="e">
        <f t="shared" si="35"/>
        <v>#VALUE!</v>
      </c>
      <c r="I44" t="e">
        <f t="shared" si="36"/>
        <v>#VALUE!</v>
      </c>
      <c r="J44" t="e">
        <f t="shared" si="37"/>
        <v>#VALUE!</v>
      </c>
      <c r="K44" t="str">
        <f t="shared" si="38"/>
        <v>f_misc</v>
      </c>
      <c r="L44" t="str">
        <f t="shared" si="39"/>
        <v/>
      </c>
      <c r="M44" t="str">
        <f t="shared" si="40"/>
        <v/>
      </c>
      <c r="N44" t="str">
        <f>IFERROR(VLOOKUP(K44,'tag lookup'!$A:$B,2,0),"")</f>
        <v>Misc. items</v>
      </c>
      <c r="O44" t="str">
        <f>IFERROR(VLOOKUP(L44,'tag lookup'!$A:$B,2,0),"")</f>
        <v/>
      </c>
      <c r="P44" t="str">
        <f>IFERROR(VLOOKUP(M44,'tag lookup'!$A:$B,2,0),"")</f>
        <v/>
      </c>
      <c r="Q44" s="2" t="str">
        <f t="shared" si="41"/>
        <v>,"tags":["Misc. items"]</v>
      </c>
      <c r="R44">
        <f t="shared" si="42"/>
        <v>57</v>
      </c>
      <c r="S44" t="str">
        <f t="shared" si="43"/>
        <v>Drop into the indoor room and pick up &lt;a href="http://darksouls3.wiki.fextralife.com/Firebomb"&gt;Firebomb&amp;nbsp;x2&lt;/a&gt; from the corpse beside the table</v>
      </c>
      <c r="T44" t="str">
        <f t="shared" si="44"/>
        <v>{"text":"Drop into the indoor room and pick up &lt;a href=\"http://darksouls3.wiki.fextralife.com/Firebomb\"&gt;Firebomb&amp;nbsp;x2&lt;/a&gt; from the corpse beside the table","tags":["Misc. items"]},</v>
      </c>
    </row>
    <row r="45" spans="1:20">
      <c r="B45" t="s">
        <v>107</v>
      </c>
      <c r="C45" t="str">
        <f t="shared" si="30"/>
        <v>&lt;li data-id="playthrough_2_8" class="f_misc"&gt;Go down the ladder and pick up the &lt;a href="http://darksouls3.wiki.fextralife.com/Soul+of+a+Deserted+Corpse"&gt;Soul of a Deserted Corpse&lt;/a&gt; from the corpse outside of the cell&lt;/li&gt;</v>
      </c>
      <c r="D45">
        <f t="shared" si="31"/>
        <v>29</v>
      </c>
      <c r="E45">
        <f t="shared" si="32"/>
        <v>37</v>
      </c>
      <c r="F45">
        <f t="shared" si="33"/>
        <v>44</v>
      </c>
      <c r="G45" t="str">
        <f t="shared" si="34"/>
        <v>f_misc</v>
      </c>
      <c r="H45" t="e">
        <f t="shared" si="35"/>
        <v>#VALUE!</v>
      </c>
      <c r="I45" t="e">
        <f t="shared" si="36"/>
        <v>#VALUE!</v>
      </c>
      <c r="J45" t="e">
        <f t="shared" si="37"/>
        <v>#VALUE!</v>
      </c>
      <c r="K45" t="str">
        <f t="shared" si="38"/>
        <v>f_misc</v>
      </c>
      <c r="L45" t="str">
        <f t="shared" si="39"/>
        <v/>
      </c>
      <c r="M45" t="str">
        <f t="shared" si="40"/>
        <v/>
      </c>
      <c r="N45" t="str">
        <f>IFERROR(VLOOKUP(K45,'tag lookup'!$A:$B,2,0),"")</f>
        <v>Misc. items</v>
      </c>
      <c r="O45" t="str">
        <f>IFERROR(VLOOKUP(L45,'tag lookup'!$A:$B,2,0),"")</f>
        <v/>
      </c>
      <c r="P45" t="str">
        <f>IFERROR(VLOOKUP(M45,'tag lookup'!$A:$B,2,0),"")</f>
        <v/>
      </c>
      <c r="Q45" s="2" t="str">
        <f t="shared" si="41"/>
        <v>,"tags":["Misc. items"]</v>
      </c>
      <c r="R45">
        <f t="shared" si="42"/>
        <v>57</v>
      </c>
      <c r="S45" t="str">
        <f t="shared" si="43"/>
        <v>Go down the ladder and pick up the &lt;a href="http://darksouls3.wiki.fextralife.com/Soul+of+a+Deserted+Corpse"&gt;Soul of a Deserted Corpse&lt;/a&gt; from the corpse outside of the cell</v>
      </c>
      <c r="T45" t="str">
        <f t="shared" si="44"/>
        <v>{"text":"Go down the ladder and pick up the &lt;a href=\"http://darksouls3.wiki.fextralife.com/Soul+of+a+Deserted+Corpse\"&gt;Soul of a Deserted Corpse&lt;/a&gt; from the corpse outside of the cell","tags":["Misc. items"]},</v>
      </c>
    </row>
    <row r="46" spans="1:20">
      <c r="B46" t="s">
        <v>108</v>
      </c>
      <c r="C46" t="str">
        <f t="shared" si="30"/>
        <v>&lt;li data-id="playthrough_2_9" class="f_tit"&gt;Snipe the dragon until it drops a &lt;a href="http://darksouls3.wiki.fextralife.com/Large+Titanite+Shard"&gt;Large Titanite Shard&lt;/a&gt; and flies away&lt;/li&gt;</v>
      </c>
      <c r="D46">
        <f t="shared" si="31"/>
        <v>29</v>
      </c>
      <c r="E46">
        <f t="shared" si="32"/>
        <v>37</v>
      </c>
      <c r="F46">
        <f t="shared" si="33"/>
        <v>43</v>
      </c>
      <c r="G46" t="str">
        <f t="shared" si="34"/>
        <v>f_tit</v>
      </c>
      <c r="H46" t="e">
        <f t="shared" si="35"/>
        <v>#VALUE!</v>
      </c>
      <c r="I46" t="e">
        <f t="shared" si="36"/>
        <v>#VALUE!</v>
      </c>
      <c r="J46" t="e">
        <f t="shared" si="37"/>
        <v>#VALUE!</v>
      </c>
      <c r="K46" t="str">
        <f t="shared" si="38"/>
        <v>f_tit</v>
      </c>
      <c r="L46" t="str">
        <f t="shared" si="39"/>
        <v/>
      </c>
      <c r="M46" t="str">
        <f t="shared" si="40"/>
        <v/>
      </c>
      <c r="N46" t="str">
        <f>IFERROR(VLOOKUP(K46,'tag lookup'!$A:$B,2,0),"")</f>
        <v>Titanite</v>
      </c>
      <c r="O46" t="str">
        <f>IFERROR(VLOOKUP(L46,'tag lookup'!$A:$B,2,0),"")</f>
        <v/>
      </c>
      <c r="P46" t="str">
        <f>IFERROR(VLOOKUP(M46,'tag lookup'!$A:$B,2,0),"")</f>
        <v/>
      </c>
      <c r="Q46" s="2" t="str">
        <f t="shared" si="41"/>
        <v>,"tags":["Titanite"]</v>
      </c>
      <c r="R46">
        <f t="shared" si="42"/>
        <v>56</v>
      </c>
      <c r="S46" t="str">
        <f t="shared" si="43"/>
        <v>Snipe the dragon until it drops a &lt;a href="http://darksouls3.wiki.fextralife.com/Large+Titanite+Shard"&gt;Large Titanite Shard&lt;/a&gt; and flies away</v>
      </c>
      <c r="T46" t="str">
        <f t="shared" si="44"/>
        <v>{"text":"Snipe the dragon until it drops a &lt;a href=\"http://darksouls3.wiki.fextralife.com/Large+Titanite+Shard\"&gt;Large Titanite Shard&lt;/a&gt; and flies away","tags":["Titanite"]},</v>
      </c>
    </row>
    <row r="47" spans="1:20">
      <c r="B47" t="s">
        <v>109</v>
      </c>
      <c r="C47" t="str">
        <f t="shared" si="30"/>
        <v>&lt;li data-id="playthrough_2_10" class="f_misc f_weap"&gt;Grab the &lt;a href="http://darksouls3.wiki.fextralife.com/Claymore"&gt;Claymore&lt;/a&gt;, &lt;a href="http://darksouls3.wiki.fextralife.com/Club"&gt;Club&lt;/a&gt;, &lt;a href="http://darksouls3.wiki.fextralife.com/Ember"&gt;Ember&lt;/a&gt; and &lt;a href="http://darksouls3.wiki.fextralife.com/Large+Soul+of+a+Deserted+Corpse"&gt;Large Soul of a Deserted Corpse&lt;/a&gt; from in front of where the dragon was&lt;/li&gt;</v>
      </c>
      <c r="D47">
        <f t="shared" si="31"/>
        <v>30</v>
      </c>
      <c r="E47">
        <f t="shared" si="32"/>
        <v>38</v>
      </c>
      <c r="F47">
        <f t="shared" si="33"/>
        <v>52</v>
      </c>
      <c r="G47" t="str">
        <f t="shared" si="34"/>
        <v>f_misc f_weap</v>
      </c>
      <c r="H47">
        <f t="shared" si="35"/>
        <v>7</v>
      </c>
      <c r="I47" t="e">
        <f t="shared" si="36"/>
        <v>#VALUE!</v>
      </c>
      <c r="J47" t="e">
        <f t="shared" si="37"/>
        <v>#VALUE!</v>
      </c>
      <c r="K47" t="str">
        <f t="shared" si="38"/>
        <v>f_misc</v>
      </c>
      <c r="L47" t="str">
        <f t="shared" si="39"/>
        <v>f_weap</v>
      </c>
      <c r="M47" t="str">
        <f t="shared" si="40"/>
        <v/>
      </c>
      <c r="N47" t="str">
        <f>IFERROR(VLOOKUP(K47,'tag lookup'!$A:$B,2,0),"")</f>
        <v>Misc. items</v>
      </c>
      <c r="O47" t="str">
        <f>IFERROR(VLOOKUP(L47,'tag lookup'!$A:$B,2,0),"")</f>
        <v>Weapons</v>
      </c>
      <c r="P47" t="str">
        <f>IFERROR(VLOOKUP(M47,'tag lookup'!$A:$B,2,0),"")</f>
        <v/>
      </c>
      <c r="Q47" s="2" t="str">
        <f t="shared" si="41"/>
        <v>,"tags":["Misc. items","Weapons"]</v>
      </c>
      <c r="R47">
        <f t="shared" si="42"/>
        <v>65</v>
      </c>
      <c r="S47" t="str">
        <f t="shared" si="43"/>
        <v>Grab the &lt;a href="http://darksouls3.wiki.fextralife.com/Claymore"&gt;Claymore&lt;/a&gt;, &lt;a href="http://darksouls3.wiki.fextralife.com/Club"&gt;Club&lt;/a&gt;, &lt;a href="http://darksouls3.wiki.fextralife.com/Ember"&gt;Ember&lt;/a&gt; and &lt;a href="http://darksouls3.wiki.fextralife.com/Large+Soul+of+a+Deserted+Corpse"&gt;Large Soul of a Deserted Corpse&lt;/a&gt; from in front of where the dragon was</v>
      </c>
      <c r="T47" t="str">
        <f t="shared" si="44"/>
        <v>{"text":"Grab the &lt;a href=\"http://darksouls3.wiki.fextralife.com/Claymore\"&gt;Claymore&lt;/a&gt;, &lt;a href=\"http://darksouls3.wiki.fextralife.com/Club\"&gt;Club&lt;/a&gt;, &lt;a href=\"http://darksouls3.wiki.fextralife.com/Ember\"&gt;Ember&lt;/a&gt; and &lt;a href=\"http://darksouls3.wiki.fextralife.com/Large+Soul+of+a+Deserted+Corpse\"&gt;Large Soul of a Deserted Corpse&lt;/a&gt; from in front of where the dragon was","tags":["Misc. items","Weapons"]},</v>
      </c>
    </row>
    <row r="48" spans="1:20">
      <c r="B48" t="s">
        <v>110</v>
      </c>
      <c r="C48" t="str">
        <f t="shared" si="30"/>
        <v>&lt;li data-id="playthrough_2_11" class="f_weap"&gt;Open the door underneath where the dragon was. Go downstairs. Either kill the &lt;a href="http://darksouls3.wiki.fextralife.com/Mimic"&gt;Mimic&lt;/a&gt; or hit it with an &lt;a href="http://darksouls3.wiki.fextralife.com/Undead+Hunter+Charm"&gt;Undead Hunter Charm&lt;/a&gt; to get the &lt;a href="http://darksouls3.wiki.fextralife.com/Battle+Axe"&gt;Deep Battle Axe&lt;/a&gt;&lt;/li&gt;</v>
      </c>
      <c r="D48">
        <f t="shared" si="31"/>
        <v>30</v>
      </c>
      <c r="E48">
        <f t="shared" si="32"/>
        <v>38</v>
      </c>
      <c r="F48">
        <f t="shared" si="33"/>
        <v>45</v>
      </c>
      <c r="G48" t="str">
        <f t="shared" si="34"/>
        <v>f_weap</v>
      </c>
      <c r="H48" t="e">
        <f t="shared" si="35"/>
        <v>#VALUE!</v>
      </c>
      <c r="I48" t="e">
        <f t="shared" si="36"/>
        <v>#VALUE!</v>
      </c>
      <c r="J48" t="e">
        <f t="shared" si="37"/>
        <v>#VALUE!</v>
      </c>
      <c r="K48" t="str">
        <f t="shared" si="38"/>
        <v>f_weap</v>
      </c>
      <c r="L48" t="str">
        <f t="shared" si="39"/>
        <v/>
      </c>
      <c r="M48" t="str">
        <f t="shared" si="40"/>
        <v/>
      </c>
      <c r="N48" t="str">
        <f>IFERROR(VLOOKUP(K48,'tag lookup'!$A:$B,2,0),"")</f>
        <v>Weapons</v>
      </c>
      <c r="O48" t="str">
        <f>IFERROR(VLOOKUP(L48,'tag lookup'!$A:$B,2,0),"")</f>
        <v/>
      </c>
      <c r="P48" t="str">
        <f>IFERROR(VLOOKUP(M48,'tag lookup'!$A:$B,2,0),"")</f>
        <v/>
      </c>
      <c r="Q48" s="2" t="str">
        <f t="shared" si="41"/>
        <v>,"tags":["Weapons"]</v>
      </c>
      <c r="R48">
        <f t="shared" si="42"/>
        <v>58</v>
      </c>
      <c r="S48" t="str">
        <f t="shared" si="43"/>
        <v>Open the door underneath where the dragon was. Go downstairs. Either kill the &lt;a href="http://darksouls3.wiki.fextralife.com/Mimic"&gt;Mimic&lt;/a&gt; or hit it with an &lt;a href="http://darksouls3.wiki.fextralife.com/Undead+Hunter+Charm"&gt;Undead Hunter Charm&lt;/a&gt; to get the &lt;a href="http://darksouls3.wiki.fextralife.com/Battle+Axe"&gt;Deep Battle Axe&lt;/a&gt;</v>
      </c>
      <c r="T48" t="str">
        <f t="shared" si="44"/>
        <v>{"text":"Open the door underneath where the dragon was. Go downstairs. Either kill the &lt;a href=\"http://darksouls3.wiki.fextralife.com/Mimic\"&gt;Mimic&lt;/a&gt; or hit it with an &lt;a href=\"http://darksouls3.wiki.fextralife.com/Undead+Hunter+Charm\"&gt;Undead Hunter Charm&lt;/a&gt; to get the &lt;a href=\"http://darksouls3.wiki.fextralife.com/Battle+Axe\"&gt;Deep Battle Axe&lt;/a&gt;","tags":["Weapons"]},</v>
      </c>
    </row>
    <row r="49" spans="2:20">
      <c r="B49" t="s">
        <v>111</v>
      </c>
      <c r="C49" t="str">
        <f t="shared" si="30"/>
        <v>&lt;li data-id="playthrough_2_12" class="f_misc"&gt;Head out the door on the other side and pick up the &lt;a href="http://darksouls3.wiki.fextralife.com/Soul+of+a+Deserted+Corpse"&gt;Soul of a Deserted Corpse&lt;/a&gt; from the corpse on the left&lt;/li&gt;</v>
      </c>
      <c r="D49">
        <f t="shared" si="31"/>
        <v>30</v>
      </c>
      <c r="E49">
        <f t="shared" si="32"/>
        <v>38</v>
      </c>
      <c r="F49">
        <f t="shared" si="33"/>
        <v>45</v>
      </c>
      <c r="G49" t="str">
        <f t="shared" si="34"/>
        <v>f_misc</v>
      </c>
      <c r="H49" t="e">
        <f t="shared" si="35"/>
        <v>#VALUE!</v>
      </c>
      <c r="I49" t="e">
        <f t="shared" si="36"/>
        <v>#VALUE!</v>
      </c>
      <c r="J49" t="e">
        <f t="shared" si="37"/>
        <v>#VALUE!</v>
      </c>
      <c r="K49" t="str">
        <f t="shared" si="38"/>
        <v>f_misc</v>
      </c>
      <c r="L49" t="str">
        <f t="shared" si="39"/>
        <v/>
      </c>
      <c r="M49" t="str">
        <f t="shared" si="40"/>
        <v/>
      </c>
      <c r="N49" t="str">
        <f>IFERROR(VLOOKUP(K49,'tag lookup'!$A:$B,2,0),"")</f>
        <v>Misc. items</v>
      </c>
      <c r="O49" t="str">
        <f>IFERROR(VLOOKUP(L49,'tag lookup'!$A:$B,2,0),"")</f>
        <v/>
      </c>
      <c r="P49" t="str">
        <f>IFERROR(VLOOKUP(M49,'tag lookup'!$A:$B,2,0),"")</f>
        <v/>
      </c>
      <c r="Q49" s="2" t="str">
        <f t="shared" si="41"/>
        <v>,"tags":["Misc. items"]</v>
      </c>
      <c r="R49">
        <f t="shared" si="42"/>
        <v>58</v>
      </c>
      <c r="S49" t="str">
        <f t="shared" si="43"/>
        <v>Head out the door on the other side and pick up the &lt;a href="http://darksouls3.wiki.fextralife.com/Soul+of+a+Deserted+Corpse"&gt;Soul of a Deserted Corpse&lt;/a&gt; from the corpse on the left</v>
      </c>
      <c r="T49" t="str">
        <f t="shared" si="44"/>
        <v>{"text":"Head out the door on the other side and pick up the &lt;a href=\"http://darksouls3.wiki.fextralife.com/Soul+of+a+Deserted+Corpse\"&gt;Soul of a Deserted Corpse&lt;/a&gt; from the corpse on the left","tags":["Misc. items"]},</v>
      </c>
    </row>
    <row r="50" spans="2:20">
      <c r="B50" t="s">
        <v>112</v>
      </c>
      <c r="C50" t="str">
        <f t="shared" si="30"/>
        <v>&lt;li data-id="playthrough_2_13" class="f_misc"&gt;Go into the next building and pick up &lt;a href="http://darksouls3.wiki.fextralife.com/Firebomb"&gt;Firebomb&amp;nbsp;x3&lt;/a&gt; from the wooden beam&lt;/li&gt;</v>
      </c>
      <c r="D50">
        <f t="shared" si="31"/>
        <v>30</v>
      </c>
      <c r="E50">
        <f t="shared" si="32"/>
        <v>38</v>
      </c>
      <c r="F50">
        <f t="shared" si="33"/>
        <v>45</v>
      </c>
      <c r="G50" t="str">
        <f t="shared" si="34"/>
        <v>f_misc</v>
      </c>
      <c r="H50" t="e">
        <f t="shared" si="35"/>
        <v>#VALUE!</v>
      </c>
      <c r="I50" t="e">
        <f t="shared" si="36"/>
        <v>#VALUE!</v>
      </c>
      <c r="J50" t="e">
        <f t="shared" si="37"/>
        <v>#VALUE!</v>
      </c>
      <c r="K50" t="str">
        <f t="shared" si="38"/>
        <v>f_misc</v>
      </c>
      <c r="L50" t="str">
        <f t="shared" si="39"/>
        <v/>
      </c>
      <c r="M50" t="str">
        <f t="shared" si="40"/>
        <v/>
      </c>
      <c r="N50" t="str">
        <f>IFERROR(VLOOKUP(K50,'tag lookup'!$A:$B,2,0),"")</f>
        <v>Misc. items</v>
      </c>
      <c r="O50" t="str">
        <f>IFERROR(VLOOKUP(L50,'tag lookup'!$A:$B,2,0),"")</f>
        <v/>
      </c>
      <c r="P50" t="str">
        <f>IFERROR(VLOOKUP(M50,'tag lookup'!$A:$B,2,0),"")</f>
        <v/>
      </c>
      <c r="Q50" s="2" t="str">
        <f t="shared" si="41"/>
        <v>,"tags":["Misc. items"]</v>
      </c>
      <c r="R50">
        <f t="shared" si="42"/>
        <v>58</v>
      </c>
      <c r="S50" t="str">
        <f t="shared" si="43"/>
        <v>Go into the next building and pick up &lt;a href="http://darksouls3.wiki.fextralife.com/Firebomb"&gt;Firebomb&amp;nbsp;x3&lt;/a&gt; from the wooden beam</v>
      </c>
      <c r="T50" t="str">
        <f t="shared" si="44"/>
        <v>{"text":"Go into the next building and pick up &lt;a href=\"http://darksouls3.wiki.fextralife.com/Firebomb\"&gt;Firebomb&amp;nbsp;x3&lt;/a&gt; from the wooden beam","tags":["Misc. items"]},</v>
      </c>
    </row>
    <row r="51" spans="2:20">
      <c r="B51" t="s">
        <v>113</v>
      </c>
      <c r="C51" t="str">
        <f t="shared" si="30"/>
        <v>&lt;li data-id="playthrough_2_14" class="f_tit"&gt;Go out the side exit and up the stairs and pick up the &lt;a href="http://darksouls3.wiki.fextralife.com/Titanite+Shard"&gt;Titanite Shard&lt;/a&gt; from the corpse. Light the Tower on the Wall bonfire&lt;/li&gt;</v>
      </c>
      <c r="D51">
        <f t="shared" si="31"/>
        <v>30</v>
      </c>
      <c r="E51">
        <f t="shared" si="32"/>
        <v>38</v>
      </c>
      <c r="F51">
        <f t="shared" si="33"/>
        <v>44</v>
      </c>
      <c r="G51" t="str">
        <f t="shared" si="34"/>
        <v>f_tit</v>
      </c>
      <c r="H51" t="e">
        <f t="shared" si="35"/>
        <v>#VALUE!</v>
      </c>
      <c r="I51" t="e">
        <f t="shared" si="36"/>
        <v>#VALUE!</v>
      </c>
      <c r="J51" t="e">
        <f t="shared" si="37"/>
        <v>#VALUE!</v>
      </c>
      <c r="K51" t="str">
        <f t="shared" si="38"/>
        <v>f_tit</v>
      </c>
      <c r="L51" t="str">
        <f t="shared" si="39"/>
        <v/>
      </c>
      <c r="M51" t="str">
        <f t="shared" si="40"/>
        <v/>
      </c>
      <c r="N51" t="str">
        <f>IFERROR(VLOOKUP(K51,'tag lookup'!$A:$B,2,0),"")</f>
        <v>Titanite</v>
      </c>
      <c r="O51" t="str">
        <f>IFERROR(VLOOKUP(L51,'tag lookup'!$A:$B,2,0),"")</f>
        <v/>
      </c>
      <c r="P51" t="str">
        <f>IFERROR(VLOOKUP(M51,'tag lookup'!$A:$B,2,0),"")</f>
        <v/>
      </c>
      <c r="Q51" s="2" t="str">
        <f t="shared" si="41"/>
        <v>,"tags":["Titanite"]</v>
      </c>
      <c r="R51">
        <f t="shared" si="42"/>
        <v>57</v>
      </c>
      <c r="S51" t="str">
        <f t="shared" si="43"/>
        <v>Go out the side exit and up the stairs and pick up the &lt;a href="http://darksouls3.wiki.fextralife.com/Titanite+Shard"&gt;Titanite Shard&lt;/a&gt; from the corpse. Light the Tower on the Wall bonfire</v>
      </c>
      <c r="T51" t="str">
        <f t="shared" si="44"/>
        <v>{"text":"Go out the side exit and up the stairs and pick up the &lt;a href=\"http://darksouls3.wiki.fextralife.com/Titanite+Shard\"&gt;Titanite Shard&lt;/a&gt; from the corpse. Light the Tower on the Wall bonfire","tags":["Titanite"]},</v>
      </c>
    </row>
    <row r="52" spans="2:20">
      <c r="B52" t="s">
        <v>114</v>
      </c>
      <c r="C52" t="str">
        <f t="shared" si="30"/>
        <v>&lt;li data-id="playthrough_2_15" class="f_misc f_npc"&gt;After lighting the Tower on the Wall bonfire, return to &lt;a href="http://darksouls3.wiki.fextralife.com/Firelink+Shrine"&gt;Firelink Shrine&lt;/a&gt; and talk to &lt;a href="http://darksouls3.wiki.fextralife.com/Leonhard"&gt;Ringfinger Leonhard&lt;/a&gt; who gives you &lt;a href="http://darksouls3.wiki.fextralife.com/Cracked+Red+Eye+Orb"&gt;Cracked Red Eye Orb&amp;nbsp;x5&lt;/a&gt;. He'll be by Lothric's throne. If he isn't at this point, try killing Vordt and check again&lt;/li&gt;</v>
      </c>
      <c r="D52">
        <f t="shared" si="31"/>
        <v>30</v>
      </c>
      <c r="E52">
        <f t="shared" si="32"/>
        <v>38</v>
      </c>
      <c r="F52">
        <f t="shared" si="33"/>
        <v>51</v>
      </c>
      <c r="G52" t="str">
        <f t="shared" si="34"/>
        <v>f_misc f_npc</v>
      </c>
      <c r="H52">
        <f t="shared" si="35"/>
        <v>7</v>
      </c>
      <c r="I52" t="e">
        <f t="shared" si="36"/>
        <v>#VALUE!</v>
      </c>
      <c r="J52" t="e">
        <f t="shared" si="37"/>
        <v>#VALUE!</v>
      </c>
      <c r="K52" t="str">
        <f t="shared" si="38"/>
        <v>f_misc</v>
      </c>
      <c r="L52" t="str">
        <f t="shared" si="39"/>
        <v>f_npc</v>
      </c>
      <c r="M52" t="str">
        <f t="shared" si="40"/>
        <v/>
      </c>
      <c r="N52" t="str">
        <f>IFERROR(VLOOKUP(K52,'tag lookup'!$A:$B,2,0),"")</f>
        <v>Misc. items</v>
      </c>
      <c r="O52" t="str">
        <f>IFERROR(VLOOKUP(L52,'tag lookup'!$A:$B,2,0),"")</f>
        <v/>
      </c>
      <c r="P52" t="str">
        <f>IFERROR(VLOOKUP(M52,'tag lookup'!$A:$B,2,0),"")</f>
        <v/>
      </c>
      <c r="Q52" s="2" t="str">
        <f t="shared" si="41"/>
        <v>,"tags":["Misc. items"]</v>
      </c>
      <c r="R52">
        <f t="shared" si="42"/>
        <v>64</v>
      </c>
      <c r="S52" t="str">
        <f t="shared" si="43"/>
        <v>After lighting the Tower on the Wall bonfire, return to &lt;a href="http://darksouls3.wiki.fextralife.com/Firelink+Shrine"&gt;Firelink Shrine&lt;/a&gt; and talk to &lt;a href="http://darksouls3.wiki.fextralife.com/Leonhard"&gt;Ringfinger Leonhard&lt;/a&gt; who gives you &lt;a href="http://darksouls3.wiki.fextralife.com/Cracked+Red+Eye+Orb"&gt;Cracked Red Eye Orb&amp;nbsp;x5&lt;/a&gt;. He'll be by Lothric's throne. If he isn't at this point, try killing Vordt and check again</v>
      </c>
      <c r="T52" t="str">
        <f t="shared" si="44"/>
        <v>{"text":"After lighting the Tower on the Wall bonfire, return to &lt;a href=\"http://darksouls3.wiki.fextralife.com/Firelink+Shrine\"&gt;Firelink Shrine&lt;/a&gt; and talk to &lt;a href=\"http://darksouls3.wiki.fextralife.com/Leonhard\"&gt;Ringfinger Leonhard&lt;/a&gt; who gives you &lt;a href=\"http://darksouls3.wiki.fextralife.com/Cracked+Red+Eye+Orb\"&gt;Cracked Red Eye Orb&amp;nbsp;x5&lt;/a&gt;. He'll be by Lothric's throne. If he isn't at this point, try killing Vordt and check again","tags":["Misc. items"]},</v>
      </c>
    </row>
    <row r="53" spans="2:20">
      <c r="B53" t="s">
        <v>115</v>
      </c>
      <c r="C53" t="str">
        <f t="shared" si="30"/>
        <v>&lt;li data-id="playthrough_2_19" class="f_misc"&gt;Back inside the building go down the stairs, out the side door, and pick up a &lt;a href="http://darksouls3.wiki.fextralife.com/Soul+of+a+Deserted+Corpse"&gt;Soul of a Deserted Corpse&lt;/a&gt; from the corpse on the right&lt;/li&gt;</v>
      </c>
      <c r="D53">
        <f t="shared" si="31"/>
        <v>30</v>
      </c>
      <c r="E53">
        <f t="shared" si="32"/>
        <v>38</v>
      </c>
      <c r="F53">
        <f t="shared" si="33"/>
        <v>45</v>
      </c>
      <c r="G53" t="str">
        <f t="shared" si="34"/>
        <v>f_misc</v>
      </c>
      <c r="H53" t="e">
        <f t="shared" si="35"/>
        <v>#VALUE!</v>
      </c>
      <c r="I53" t="e">
        <f t="shared" si="36"/>
        <v>#VALUE!</v>
      </c>
      <c r="J53" t="e">
        <f t="shared" si="37"/>
        <v>#VALUE!</v>
      </c>
      <c r="K53" t="str">
        <f t="shared" si="38"/>
        <v>f_misc</v>
      </c>
      <c r="L53" t="str">
        <f t="shared" si="39"/>
        <v/>
      </c>
      <c r="M53" t="str">
        <f t="shared" si="40"/>
        <v/>
      </c>
      <c r="N53" t="str">
        <f>IFERROR(VLOOKUP(K53,'tag lookup'!$A:$B,2,0),"")</f>
        <v>Misc. items</v>
      </c>
      <c r="O53" t="str">
        <f>IFERROR(VLOOKUP(L53,'tag lookup'!$A:$B,2,0),"")</f>
        <v/>
      </c>
      <c r="P53" t="str">
        <f>IFERROR(VLOOKUP(M53,'tag lookup'!$A:$B,2,0),"")</f>
        <v/>
      </c>
      <c r="Q53" s="2" t="str">
        <f t="shared" si="41"/>
        <v>,"tags":["Misc. items"]</v>
      </c>
      <c r="R53">
        <f t="shared" si="42"/>
        <v>58</v>
      </c>
      <c r="S53" t="str">
        <f t="shared" si="43"/>
        <v>Back inside the building go down the stairs, out the side door, and pick up a &lt;a href="http://darksouls3.wiki.fextralife.com/Soul+of+a+Deserted+Corpse"&gt;Soul of a Deserted Corpse&lt;/a&gt; from the corpse on the right</v>
      </c>
      <c r="T53" t="str">
        <f t="shared" si="44"/>
        <v>{"text":"Back inside the building go down the stairs, out the side door, and pick up a &lt;a href=\"http://darksouls3.wiki.fextralife.com/Soul+of+a+Deserted+Corpse\"&gt;Soul of a Deserted Corpse&lt;/a&gt; from the corpse on the right","tags":["Misc. items"]},</v>
      </c>
    </row>
    <row r="54" spans="2:20">
      <c r="B54" t="s">
        <v>116</v>
      </c>
      <c r="C54" t="str">
        <f t="shared" si="30"/>
        <v>&lt;li data-id="playthrough_2_20" class="f_gem f_misc f_tit"&gt;Head onto the roof.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And pick up &lt;a href="http://darksouls3.wiki.fextralife.com/Firebomb"&gt;Firebomb&amp;nbsp;x3&lt;/a&gt; from the corpse. Continue on and kill the &lt;a href="http://darksouls3.wiki.fextralife.com/Crystal+Lizard"&gt;Crystal Lizard&lt;/a&gt; to receive a &lt;a href="http://darksouls3.wiki.fextralife.com/Raw+Gem"&gt;Raw Gem&lt;/a&gt;. There is another corpse on the roof which holds a &lt;a href="http://darksouls3.wiki.fextralife.com/Large+Soul+of+a+Deserted+Corpse"&gt;Large Soul of a Deserted Corpse&lt;/a&gt;&lt;/li&gt;</v>
      </c>
      <c r="D54">
        <f t="shared" si="31"/>
        <v>30</v>
      </c>
      <c r="E54">
        <f t="shared" si="32"/>
        <v>38</v>
      </c>
      <c r="F54">
        <f t="shared" si="33"/>
        <v>57</v>
      </c>
      <c r="G54" t="str">
        <f t="shared" si="34"/>
        <v>f_gem f_misc f_tit</v>
      </c>
      <c r="H54">
        <f t="shared" si="35"/>
        <v>6</v>
      </c>
      <c r="I54">
        <f t="shared" si="36"/>
        <v>13</v>
      </c>
      <c r="J54" t="e">
        <f t="shared" si="37"/>
        <v>#VALUE!</v>
      </c>
      <c r="K54" t="str">
        <f t="shared" si="38"/>
        <v>f_gem</v>
      </c>
      <c r="L54" t="str">
        <f t="shared" si="39"/>
        <v>f_misc</v>
      </c>
      <c r="M54" t="str">
        <f t="shared" si="40"/>
        <v>f_tit</v>
      </c>
      <c r="N54" t="str">
        <f>IFERROR(VLOOKUP(K54,'tag lookup'!$A:$B,2,0),"")</f>
        <v/>
      </c>
      <c r="O54" t="str">
        <f>IFERROR(VLOOKUP(L54,'tag lookup'!$A:$B,2,0),"")</f>
        <v>Misc. items</v>
      </c>
      <c r="P54" t="str">
        <f>IFERROR(VLOOKUP(M54,'tag lookup'!$A:$B,2,0),"")</f>
        <v>Titanite</v>
      </c>
      <c r="Q54" s="2" t="str">
        <f t="shared" si="41"/>
        <v/>
      </c>
      <c r="R54">
        <f t="shared" si="42"/>
        <v>70</v>
      </c>
      <c r="S54" t="str">
        <f t="shared" si="43"/>
        <v>Head onto the roof.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And pick up &lt;a href="http://darksouls3.wiki.fextralife.com/Firebomb"&gt;Firebomb&amp;nbsp;x3&lt;/a&gt; from the corpse. Continue on and kill the &lt;a href="http://darksouls3.wiki.fextralife.com/Crystal+Lizard"&gt;Crystal Lizard&lt;/a&gt; to receive a &lt;a href="http://darksouls3.wiki.fextralife.com/Raw+Gem"&gt;Raw Gem&lt;/a&gt;. There is another corpse on the roof which holds a &lt;a href="http://darksouls3.wiki.fextralife.com/Large+Soul+of+a+Deserted+Corpse"&gt;Large Soul of a Deserted Corpse&lt;/a&gt;</v>
      </c>
      <c r="T54" t="str">
        <f t="shared" si="44"/>
        <v>{"text":"Head onto the roof. If you want &lt;a href=\"http://darksouls3.wiki.fextralife.com/Titanite+Shard\"&gt;Titanite Shard&lt;/a&gt;&lt;span class=\"p\"&gt; + &lt;/span&gt;&lt;a href=\"http://darksouls3.wiki.fextralife.com/Ember\"&gt;Ember&lt;/a&gt;, wait for one of the undead to transform into &lt;a href=\"http://darksouls3.wiki.fextralife.com/Pus+of+Man\"&gt;Pus of Man&lt;/a&gt; and then kill it. And pick up &lt;a href=\"http://darksouls3.wiki.fextralife.com/Firebomb\"&gt;Firebomb&amp;nbsp;x3&lt;/a&gt; from the corpse. Continue on and kill the &lt;a href=\"http://darksouls3.wiki.fextralife.com/Crystal+Lizard\"&gt;Crystal Lizard&lt;/a&gt; to receive a &lt;a href=\"http://darksouls3.wiki.fextralife.com/Raw+Gem\"&gt;Raw Gem&lt;/a&gt;. There is another corpse on the roof which holds a &lt;a href=\"http://darksouls3.wiki.fextralife.com/Large+Soul+of+a+Deserted+Corpse\"&gt;Large Soul of a Deserted Corpse&lt;/a&gt;"},</v>
      </c>
    </row>
    <row r="55" spans="2:20">
      <c r="B55" t="s">
        <v>117</v>
      </c>
      <c r="C55" t="str">
        <f t="shared" si="30"/>
        <v>&lt;li data-id="playthrough_2_44" class="f_ring s_ng+"&gt;The &lt;a href="https://darksouls3.wiki.fextralife.com/Fleshbite+Ring"&gt;Fleshbite Ring+1&lt;/a&gt; is on another roof that can be jumped to&lt;/li&gt;</v>
      </c>
      <c r="D55">
        <f t="shared" si="31"/>
        <v>30</v>
      </c>
      <c r="E55">
        <f t="shared" si="32"/>
        <v>38</v>
      </c>
      <c r="F55">
        <f t="shared" si="33"/>
        <v>51</v>
      </c>
      <c r="G55" t="str">
        <f t="shared" si="34"/>
        <v>f_ring s_ng+</v>
      </c>
      <c r="H55">
        <f t="shared" si="35"/>
        <v>7</v>
      </c>
      <c r="I55" t="e">
        <f t="shared" si="36"/>
        <v>#VALUE!</v>
      </c>
      <c r="J55" t="e">
        <f t="shared" si="37"/>
        <v>#VALUE!</v>
      </c>
      <c r="K55" t="str">
        <f t="shared" si="38"/>
        <v>f_ring</v>
      </c>
      <c r="L55" t="str">
        <f t="shared" si="39"/>
        <v>s_ng+</v>
      </c>
      <c r="M55" t="str">
        <f t="shared" si="40"/>
        <v/>
      </c>
      <c r="N55" t="str">
        <f>IFERROR(VLOOKUP(K55,'tag lookup'!$A:$B,2,0),"")</f>
        <v>Rings</v>
      </c>
      <c r="O55" t="str">
        <f>IFERROR(VLOOKUP(L55,'tag lookup'!$A:$B,2,0),"")</f>
        <v>s_ng+</v>
      </c>
      <c r="P55" t="str">
        <f>IFERROR(VLOOKUP(M55,'tag lookup'!$A:$B,2,0),"")</f>
        <v/>
      </c>
      <c r="Q55" s="2" t="str">
        <f t="shared" si="41"/>
        <v>,"tags":["Rings","s_ng+"]</v>
      </c>
      <c r="R55">
        <f t="shared" si="42"/>
        <v>64</v>
      </c>
      <c r="S55" t="str">
        <f t="shared" si="43"/>
        <v>The &lt;a href="https://darksouls3.wiki.fextralife.com/Fleshbite+Ring"&gt;Fleshbite Ring+1&lt;/a&gt; is on another roof that can be jumped to</v>
      </c>
      <c r="T55" t="str">
        <f t="shared" si="44"/>
        <v>{"text":"The &lt;a href=\"https://darksouls3.wiki.fextralife.com/Fleshbite+Ring\"&gt;Fleshbite Ring+1&lt;/a&gt; is on another roof that can be jumped to","tags":["Rings","s_ng+"]},</v>
      </c>
    </row>
    <row r="56" spans="2:20">
      <c r="B56" t="s">
        <v>118</v>
      </c>
      <c r="C56" t="str">
        <f t="shared" si="30"/>
        <v>&lt;li data-id="playthrough_2_21" class="f_misc"&gt;Take the ladder down and go onto the side roof to get &lt;a href="http://darksouls3.wiki.fextralife.com/Black+Firebomb"&gt;Black Firebomb&amp;nbsp;x3&lt;/a&gt; from the corpse&lt;/li&gt;</v>
      </c>
      <c r="D56">
        <f t="shared" si="31"/>
        <v>30</v>
      </c>
      <c r="E56">
        <f t="shared" si="32"/>
        <v>38</v>
      </c>
      <c r="F56">
        <f t="shared" si="33"/>
        <v>45</v>
      </c>
      <c r="G56" t="str">
        <f t="shared" si="34"/>
        <v>f_misc</v>
      </c>
      <c r="H56" t="e">
        <f t="shared" si="35"/>
        <v>#VALUE!</v>
      </c>
      <c r="I56" t="e">
        <f t="shared" si="36"/>
        <v>#VALUE!</v>
      </c>
      <c r="J56" t="e">
        <f t="shared" si="37"/>
        <v>#VALUE!</v>
      </c>
      <c r="K56" t="str">
        <f t="shared" si="38"/>
        <v>f_misc</v>
      </c>
      <c r="L56" t="str">
        <f t="shared" si="39"/>
        <v/>
      </c>
      <c r="M56" t="str">
        <f t="shared" si="40"/>
        <v/>
      </c>
      <c r="N56" t="str">
        <f>IFERROR(VLOOKUP(K56,'tag lookup'!$A:$B,2,0),"")</f>
        <v>Misc. items</v>
      </c>
      <c r="O56" t="str">
        <f>IFERROR(VLOOKUP(L56,'tag lookup'!$A:$B,2,0),"")</f>
        <v/>
      </c>
      <c r="P56" t="str">
        <f>IFERROR(VLOOKUP(M56,'tag lookup'!$A:$B,2,0),"")</f>
        <v/>
      </c>
      <c r="Q56" s="2" t="str">
        <f t="shared" si="41"/>
        <v>,"tags":["Misc. items"]</v>
      </c>
      <c r="R56">
        <f t="shared" si="42"/>
        <v>58</v>
      </c>
      <c r="S56" t="str">
        <f t="shared" si="43"/>
        <v>Take the ladder down and go onto the side roof to get &lt;a href="http://darksouls3.wiki.fextralife.com/Black+Firebomb"&gt;Black Firebomb&amp;nbsp;x3&lt;/a&gt; from the corpse</v>
      </c>
      <c r="T56" t="str">
        <f t="shared" si="44"/>
        <v>{"text":"Take the ladder down and go onto the side roof to get &lt;a href=\"http://darksouls3.wiki.fextralife.com/Black+Firebomb\"&gt;Black Firebomb&amp;nbsp;x3&lt;/a&gt; from the corpse","tags":["Misc. items"]},</v>
      </c>
    </row>
    <row r="57" spans="2:20">
      <c r="B57" t="s">
        <v>119</v>
      </c>
      <c r="C57" t="str">
        <f t="shared" si="30"/>
        <v>&lt;li data-id="playthrough_2_22" class="f_misc"&gt;On the adjacent balcony with the archers pick up &lt;a href="http://darksouls3.wiki.fextralife.com/Firebomb"&gt;Firebomb&amp;nbsp;x3&lt;/a&gt; from the corpse&lt;/li&gt;</v>
      </c>
      <c r="D57">
        <f t="shared" si="31"/>
        <v>30</v>
      </c>
      <c r="E57">
        <f t="shared" si="32"/>
        <v>38</v>
      </c>
      <c r="F57">
        <f t="shared" si="33"/>
        <v>45</v>
      </c>
      <c r="G57" t="str">
        <f t="shared" si="34"/>
        <v>f_misc</v>
      </c>
      <c r="H57" t="e">
        <f t="shared" si="35"/>
        <v>#VALUE!</v>
      </c>
      <c r="I57" t="e">
        <f t="shared" si="36"/>
        <v>#VALUE!</v>
      </c>
      <c r="J57" t="e">
        <f t="shared" si="37"/>
        <v>#VALUE!</v>
      </c>
      <c r="K57" t="str">
        <f t="shared" si="38"/>
        <v>f_misc</v>
      </c>
      <c r="L57" t="str">
        <f t="shared" si="39"/>
        <v/>
      </c>
      <c r="M57" t="str">
        <f t="shared" si="40"/>
        <v/>
      </c>
      <c r="N57" t="str">
        <f>IFERROR(VLOOKUP(K57,'tag lookup'!$A:$B,2,0),"")</f>
        <v>Misc. items</v>
      </c>
      <c r="O57" t="str">
        <f>IFERROR(VLOOKUP(L57,'tag lookup'!$A:$B,2,0),"")</f>
        <v/>
      </c>
      <c r="P57" t="str">
        <f>IFERROR(VLOOKUP(M57,'tag lookup'!$A:$B,2,0),"")</f>
        <v/>
      </c>
      <c r="Q57" s="2" t="str">
        <f t="shared" si="41"/>
        <v>,"tags":["Misc. items"]</v>
      </c>
      <c r="R57">
        <f t="shared" si="42"/>
        <v>58</v>
      </c>
      <c r="S57" t="str">
        <f t="shared" si="43"/>
        <v>On the adjacent balcony with the archers pick up &lt;a href="http://darksouls3.wiki.fextralife.com/Firebomb"&gt;Firebomb&amp;nbsp;x3&lt;/a&gt; from the corpse</v>
      </c>
      <c r="T57" t="str">
        <f t="shared" si="44"/>
        <v>{"text":"On the adjacent balcony with the archers pick up &lt;a href=\"http://darksouls3.wiki.fextralife.com/Firebomb\"&gt;Firebomb&amp;nbsp;x3&lt;/a&gt; from the corpse","tags":["Misc. items"]},</v>
      </c>
    </row>
    <row r="58" spans="2:20">
      <c r="B58" t="s">
        <v>120</v>
      </c>
      <c r="C58" t="str">
        <f t="shared" si="30"/>
        <v>&lt;li data-id="playthrough_2_23" class="f_misc f_tit"&gt;Go back inside the earlier building next to the ladder. Take the immediate left and roll into the pots to get &lt;a href="http://darksouls3.wiki.fextralife.com/Undead+Hunter+Charm"&gt;Undead Hunter Charm&amp;nbsp;x2&lt;/a&gt; from the corpse. Continue inside and grab the &lt;a href="http://darksouls3.wiki.fextralife.com/Titanite+Shard"&gt;Titanite Shard&lt;/a&gt; from the corpse while being cautious of the ambush&lt;/li&gt;</v>
      </c>
      <c r="D58">
        <f t="shared" si="31"/>
        <v>30</v>
      </c>
      <c r="E58">
        <f t="shared" si="32"/>
        <v>38</v>
      </c>
      <c r="F58">
        <f t="shared" si="33"/>
        <v>51</v>
      </c>
      <c r="G58" t="str">
        <f t="shared" si="34"/>
        <v>f_misc f_tit</v>
      </c>
      <c r="H58">
        <f t="shared" si="35"/>
        <v>7</v>
      </c>
      <c r="I58" t="e">
        <f t="shared" si="36"/>
        <v>#VALUE!</v>
      </c>
      <c r="J58" t="e">
        <f t="shared" si="37"/>
        <v>#VALUE!</v>
      </c>
      <c r="K58" t="str">
        <f t="shared" si="38"/>
        <v>f_misc</v>
      </c>
      <c r="L58" t="str">
        <f t="shared" si="39"/>
        <v>f_tit</v>
      </c>
      <c r="M58" t="str">
        <f t="shared" si="40"/>
        <v/>
      </c>
      <c r="N58" t="str">
        <f>IFERROR(VLOOKUP(K58,'tag lookup'!$A:$B,2,0),"")</f>
        <v>Misc. items</v>
      </c>
      <c r="O58" t="str">
        <f>IFERROR(VLOOKUP(L58,'tag lookup'!$A:$B,2,0),"")</f>
        <v>Titanite</v>
      </c>
      <c r="P58" t="str">
        <f>IFERROR(VLOOKUP(M58,'tag lookup'!$A:$B,2,0),"")</f>
        <v/>
      </c>
      <c r="Q58" s="2" t="str">
        <f t="shared" si="41"/>
        <v>,"tags":["Misc. items","Titanite"]</v>
      </c>
      <c r="R58">
        <f t="shared" si="42"/>
        <v>64</v>
      </c>
      <c r="S58" t="str">
        <f t="shared" si="43"/>
        <v>Go back inside the earlier building next to the ladder. Take the immediate left and roll into the pots to get &lt;a href="http://darksouls3.wiki.fextralife.com/Undead+Hunter+Charm"&gt;Undead Hunter Charm&amp;nbsp;x2&lt;/a&gt; from the corpse. Continue inside and grab the &lt;a href="http://darksouls3.wiki.fextralife.com/Titanite+Shard"&gt;Titanite Shard&lt;/a&gt; from the corpse while being cautious of the ambush</v>
      </c>
      <c r="T58" t="str">
        <f t="shared" si="44"/>
        <v>{"text":"Go back inside the earlier building next to the ladder. Take the immediate left and roll into the pots to get &lt;a href=\"http://darksouls3.wiki.fextralife.com/Undead+Hunter+Charm\"&gt;Undead Hunter Charm&amp;nbsp;x2&lt;/a&gt; from the corpse. Continue inside and grab the &lt;a href=\"http://darksouls3.wiki.fextralife.com/Titanite+Shard\"&gt;Titanite Shard&lt;/a&gt; from the corpse while being cautious of the ambush","tags":["Misc. items","Titanite"]},</v>
      </c>
    </row>
    <row r="59" spans="2:20">
      <c r="B59" t="s">
        <v>121</v>
      </c>
      <c r="C59" t="str">
        <f t="shared" si="30"/>
        <v>&lt;li data-id="playthrough_2_24" class="f_misc"&gt;Back in the main room pick up the &lt;a href="http://darksouls3.wiki.fextralife.com/Soul+of+a+Deserted+Corpse"&gt;Soul of a Deserted Corpse&lt;/a&gt; from the corpse tucked inside the first corner&lt;/li&gt;</v>
      </c>
      <c r="D59">
        <f t="shared" si="31"/>
        <v>30</v>
      </c>
      <c r="E59">
        <f t="shared" si="32"/>
        <v>38</v>
      </c>
      <c r="F59">
        <f t="shared" si="33"/>
        <v>45</v>
      </c>
      <c r="G59" t="str">
        <f t="shared" si="34"/>
        <v>f_misc</v>
      </c>
      <c r="H59" t="e">
        <f t="shared" si="35"/>
        <v>#VALUE!</v>
      </c>
      <c r="I59" t="e">
        <f t="shared" si="36"/>
        <v>#VALUE!</v>
      </c>
      <c r="J59" t="e">
        <f t="shared" si="37"/>
        <v>#VALUE!</v>
      </c>
      <c r="K59" t="str">
        <f t="shared" si="38"/>
        <v>f_misc</v>
      </c>
      <c r="L59" t="str">
        <f t="shared" si="39"/>
        <v/>
      </c>
      <c r="M59" t="str">
        <f t="shared" si="40"/>
        <v/>
      </c>
      <c r="N59" t="str">
        <f>IFERROR(VLOOKUP(K59,'tag lookup'!$A:$B,2,0),"")</f>
        <v>Misc. items</v>
      </c>
      <c r="O59" t="str">
        <f>IFERROR(VLOOKUP(L59,'tag lookup'!$A:$B,2,0),"")</f>
        <v/>
      </c>
      <c r="P59" t="str">
        <f>IFERROR(VLOOKUP(M59,'tag lookup'!$A:$B,2,0),"")</f>
        <v/>
      </c>
      <c r="Q59" s="2" t="str">
        <f t="shared" si="41"/>
        <v>,"tags":["Misc. items"]</v>
      </c>
      <c r="R59">
        <f t="shared" si="42"/>
        <v>58</v>
      </c>
      <c r="S59" t="str">
        <f t="shared" si="43"/>
        <v>Back in the main room pick up the &lt;a href="http://darksouls3.wiki.fextralife.com/Soul+of+a+Deserted+Corpse"&gt;Soul of a Deserted Corpse&lt;/a&gt; from the corpse tucked inside the first corner</v>
      </c>
      <c r="T59" t="str">
        <f t="shared" si="44"/>
        <v>{"text":"Back in the main room pick up the &lt;a href=\"http://darksouls3.wiki.fextralife.com/Soul+of+a+Deserted+Corpse\"&gt;Soul of a Deserted Corpse&lt;/a&gt; from the corpse tucked inside the first corner","tags":["Misc. items"]},</v>
      </c>
    </row>
    <row r="60" spans="2:20">
      <c r="B60" t="s">
        <v>122</v>
      </c>
      <c r="C60" t="str">
        <f t="shared" si="30"/>
        <v>&lt;li data-id="playthrough_2_25" class="f_weap"&gt;Continue through the doorway and take the next door on the left. Pick up the &lt;a href="http://darksouls3.wiki.fextralife.com/Broadsword"&gt;Broadsword&lt;/a&gt; from the corpse&lt;/li&gt;</v>
      </c>
      <c r="D60">
        <f t="shared" si="31"/>
        <v>30</v>
      </c>
      <c r="E60">
        <f t="shared" si="32"/>
        <v>38</v>
      </c>
      <c r="F60">
        <f t="shared" si="33"/>
        <v>45</v>
      </c>
      <c r="G60" t="str">
        <f t="shared" si="34"/>
        <v>f_weap</v>
      </c>
      <c r="H60" t="e">
        <f t="shared" si="35"/>
        <v>#VALUE!</v>
      </c>
      <c r="I60" t="e">
        <f t="shared" si="36"/>
        <v>#VALUE!</v>
      </c>
      <c r="J60" t="e">
        <f t="shared" si="37"/>
        <v>#VALUE!</v>
      </c>
      <c r="K60" t="str">
        <f t="shared" si="38"/>
        <v>f_weap</v>
      </c>
      <c r="L60" t="str">
        <f t="shared" si="39"/>
        <v/>
      </c>
      <c r="M60" t="str">
        <f t="shared" si="40"/>
        <v/>
      </c>
      <c r="N60" t="str">
        <f>IFERROR(VLOOKUP(K60,'tag lookup'!$A:$B,2,0),"")</f>
        <v>Weapons</v>
      </c>
      <c r="O60" t="str">
        <f>IFERROR(VLOOKUP(L60,'tag lookup'!$A:$B,2,0),"")</f>
        <v/>
      </c>
      <c r="P60" t="str">
        <f>IFERROR(VLOOKUP(M60,'tag lookup'!$A:$B,2,0),"")</f>
        <v/>
      </c>
      <c r="Q60" s="2" t="str">
        <f t="shared" si="41"/>
        <v>,"tags":["Weapons"]</v>
      </c>
      <c r="R60">
        <f t="shared" si="42"/>
        <v>58</v>
      </c>
      <c r="S60" t="str">
        <f t="shared" si="43"/>
        <v>Continue through the doorway and take the next door on the left. Pick up the &lt;a href="http://darksouls3.wiki.fextralife.com/Broadsword"&gt;Broadsword&lt;/a&gt; from the corpse</v>
      </c>
      <c r="T60" t="str">
        <f t="shared" si="44"/>
        <v>{"text":"Continue through the doorway and take the next door on the left. Pick up the &lt;a href=\"http://darksouls3.wiki.fextralife.com/Broadsword\"&gt;Broadsword&lt;/a&gt; from the corpse","tags":["Weapons"]},</v>
      </c>
    </row>
    <row r="61" spans="2:20">
      <c r="B61" t="s">
        <v>123</v>
      </c>
      <c r="C61" t="str">
        <f t="shared" si="30"/>
        <v>&lt;li data-id="playthrough_2_26" class="f_weap"&gt;Head down the stairs taking the right path and get the &lt;a href="http://darksouls3.wiki.fextralife.com/Silver+Eagle+Kite+Shield"&gt;Silver Eagle Kite Shield&lt;/a&gt; from the chest&lt;/li&gt;</v>
      </c>
      <c r="D61">
        <f t="shared" si="31"/>
        <v>30</v>
      </c>
      <c r="E61">
        <f t="shared" si="32"/>
        <v>38</v>
      </c>
      <c r="F61">
        <f t="shared" si="33"/>
        <v>45</v>
      </c>
      <c r="G61" t="str">
        <f t="shared" si="34"/>
        <v>f_weap</v>
      </c>
      <c r="H61" t="e">
        <f t="shared" si="35"/>
        <v>#VALUE!</v>
      </c>
      <c r="I61" t="e">
        <f t="shared" si="36"/>
        <v>#VALUE!</v>
      </c>
      <c r="J61" t="e">
        <f t="shared" si="37"/>
        <v>#VALUE!</v>
      </c>
      <c r="K61" t="str">
        <f t="shared" si="38"/>
        <v>f_weap</v>
      </c>
      <c r="L61" t="str">
        <f t="shared" si="39"/>
        <v/>
      </c>
      <c r="M61" t="str">
        <f t="shared" si="40"/>
        <v/>
      </c>
      <c r="N61" t="str">
        <f>IFERROR(VLOOKUP(K61,'tag lookup'!$A:$B,2,0),"")</f>
        <v>Weapons</v>
      </c>
      <c r="O61" t="str">
        <f>IFERROR(VLOOKUP(L61,'tag lookup'!$A:$B,2,0),"")</f>
        <v/>
      </c>
      <c r="P61" t="str">
        <f>IFERROR(VLOOKUP(M61,'tag lookup'!$A:$B,2,0),"")</f>
        <v/>
      </c>
      <c r="Q61" s="2" t="str">
        <f t="shared" si="41"/>
        <v>,"tags":["Weapons"]</v>
      </c>
      <c r="R61">
        <f t="shared" si="42"/>
        <v>58</v>
      </c>
      <c r="S61" t="str">
        <f t="shared" si="43"/>
        <v>Head down the stairs taking the right path and get the &lt;a href="http://darksouls3.wiki.fextralife.com/Silver+Eagle+Kite+Shield"&gt;Silver Eagle Kite Shield&lt;/a&gt; from the chest</v>
      </c>
      <c r="T61" t="str">
        <f t="shared" si="44"/>
        <v>{"text":"Head down the stairs taking the right path and get the &lt;a href=\"http://darksouls3.wiki.fextralife.com/Silver+Eagle+Kite+Shield\"&gt;Silver Eagle Kite Shield&lt;/a&gt; from the chest","tags":["Weapons"]},</v>
      </c>
    </row>
    <row r="62" spans="2:20">
      <c r="B62" t="s">
        <v>124</v>
      </c>
      <c r="C62" t="str">
        <f t="shared" si="30"/>
        <v>&lt;li data-id="playthrough_2_27" class="f_misc"&gt;Head back to the original entrance and find the doorway blocked by debris. Roll through it and pick up &lt;a href="http://darksouls3.wiki.fextralife.com/Green+Blossom"&gt;Green Blossom&amp;nbsp;x2&lt;/a&gt; at the end of the ledge&lt;/li&gt;</v>
      </c>
      <c r="D62">
        <f t="shared" si="31"/>
        <v>30</v>
      </c>
      <c r="E62">
        <f t="shared" si="32"/>
        <v>38</v>
      </c>
      <c r="F62">
        <f t="shared" si="33"/>
        <v>45</v>
      </c>
      <c r="G62" t="str">
        <f t="shared" si="34"/>
        <v>f_misc</v>
      </c>
      <c r="H62" t="e">
        <f t="shared" si="35"/>
        <v>#VALUE!</v>
      </c>
      <c r="I62" t="e">
        <f t="shared" si="36"/>
        <v>#VALUE!</v>
      </c>
      <c r="J62" t="e">
        <f t="shared" si="37"/>
        <v>#VALUE!</v>
      </c>
      <c r="K62" t="str">
        <f t="shared" si="38"/>
        <v>f_misc</v>
      </c>
      <c r="L62" t="str">
        <f t="shared" si="39"/>
        <v/>
      </c>
      <c r="M62" t="str">
        <f t="shared" si="40"/>
        <v/>
      </c>
      <c r="N62" t="str">
        <f>IFERROR(VLOOKUP(K62,'tag lookup'!$A:$B,2,0),"")</f>
        <v>Misc. items</v>
      </c>
      <c r="O62" t="str">
        <f>IFERROR(VLOOKUP(L62,'tag lookup'!$A:$B,2,0),"")</f>
        <v/>
      </c>
      <c r="P62" t="str">
        <f>IFERROR(VLOOKUP(M62,'tag lookup'!$A:$B,2,0),"")</f>
        <v/>
      </c>
      <c r="Q62" s="2" t="str">
        <f t="shared" si="41"/>
        <v>,"tags":["Misc. items"]</v>
      </c>
      <c r="R62">
        <f t="shared" si="42"/>
        <v>58</v>
      </c>
      <c r="S62" t="str">
        <f t="shared" si="43"/>
        <v>Head back to the original entrance and find the doorway blocked by debris. Roll through it and pick up &lt;a href="http://darksouls3.wiki.fextralife.com/Green+Blossom"&gt;Green Blossom&amp;nbsp;x2&lt;/a&gt; at the end of the ledge</v>
      </c>
      <c r="T62" t="str">
        <f t="shared" si="44"/>
        <v>{"text":"Head back to the original entrance and find the doorway blocked by debris. Roll through it and pick up &lt;a href=\"http://darksouls3.wiki.fextralife.com/Green+Blossom\"&gt;Green Blossom&amp;nbsp;x2&lt;/a&gt; at the end of the ledge","tags":["Misc. items"]},</v>
      </c>
    </row>
    <row r="63" spans="2:20">
      <c r="B63" t="s">
        <v>125</v>
      </c>
      <c r="C63" t="str">
        <f t="shared" si="30"/>
        <v>&lt;li data-id="playthrough_2_28" class="f_weap"&gt;Drop down and pick up the &lt;a href="http://darksouls3.wiki.fextralife.com/Astora+Straight+Sword"&gt;Astora Straight Sword&lt;/a&gt; from the chest&lt;/li&gt;</v>
      </c>
      <c r="D63">
        <f t="shared" si="31"/>
        <v>30</v>
      </c>
      <c r="E63">
        <f t="shared" si="32"/>
        <v>38</v>
      </c>
      <c r="F63">
        <f t="shared" si="33"/>
        <v>45</v>
      </c>
      <c r="G63" t="str">
        <f t="shared" si="34"/>
        <v>f_weap</v>
      </c>
      <c r="H63" t="e">
        <f t="shared" si="35"/>
        <v>#VALUE!</v>
      </c>
      <c r="I63" t="e">
        <f t="shared" si="36"/>
        <v>#VALUE!</v>
      </c>
      <c r="J63" t="e">
        <f t="shared" si="37"/>
        <v>#VALUE!</v>
      </c>
      <c r="K63" t="str">
        <f t="shared" si="38"/>
        <v>f_weap</v>
      </c>
      <c r="L63" t="str">
        <f t="shared" si="39"/>
        <v/>
      </c>
      <c r="M63" t="str">
        <f t="shared" si="40"/>
        <v/>
      </c>
      <c r="N63" t="str">
        <f>IFERROR(VLOOKUP(K63,'tag lookup'!$A:$B,2,0),"")</f>
        <v>Weapons</v>
      </c>
      <c r="O63" t="str">
        <f>IFERROR(VLOOKUP(L63,'tag lookup'!$A:$B,2,0),"")</f>
        <v/>
      </c>
      <c r="P63" t="str">
        <f>IFERROR(VLOOKUP(M63,'tag lookup'!$A:$B,2,0),"")</f>
        <v/>
      </c>
      <c r="Q63" s="2" t="str">
        <f t="shared" si="41"/>
        <v>,"tags":["Weapons"]</v>
      </c>
      <c r="R63">
        <f t="shared" si="42"/>
        <v>58</v>
      </c>
      <c r="S63" t="str">
        <f t="shared" si="43"/>
        <v>Drop down and pick up the &lt;a href="http://darksouls3.wiki.fextralife.com/Astora+Straight+Sword"&gt;Astora Straight Sword&lt;/a&gt; from the chest</v>
      </c>
      <c r="T63" t="str">
        <f t="shared" si="44"/>
        <v>{"text":"Drop down and pick up the &lt;a href=\"http://darksouls3.wiki.fextralife.com/Astora+Straight+Sword\"&gt;Astora Straight Sword&lt;/a&gt; from the chest","tags":["Weapons"]},</v>
      </c>
    </row>
    <row r="64" spans="2:20">
      <c r="B64" t="s">
        <v>126</v>
      </c>
      <c r="C64" t="str">
        <f t="shared" si="30"/>
        <v>&lt;li data-id="playthrough_2_29" class="f_npc f_tit"&gt;Continue into the room and pick up the &lt;a href="http://darksouls3.wiki.fextralife.com/Cell+Key"&gt;Cell Key&lt;/a&gt; and &lt;a href="http://darksouls3.wiki.fextralife.com/Titanite+Shard"&gt;Titanite Shard&lt;/a&gt; from the corpses around the room&lt;/li&gt;</v>
      </c>
      <c r="D64">
        <f t="shared" si="31"/>
        <v>30</v>
      </c>
      <c r="E64">
        <f t="shared" si="32"/>
        <v>38</v>
      </c>
      <c r="F64">
        <f t="shared" si="33"/>
        <v>50</v>
      </c>
      <c r="G64" t="str">
        <f t="shared" si="34"/>
        <v>f_npc f_tit</v>
      </c>
      <c r="H64">
        <f t="shared" si="35"/>
        <v>6</v>
      </c>
      <c r="I64" t="e">
        <f t="shared" si="36"/>
        <v>#VALUE!</v>
      </c>
      <c r="J64" t="e">
        <f t="shared" si="37"/>
        <v>#VALUE!</v>
      </c>
      <c r="K64" t="str">
        <f t="shared" si="38"/>
        <v>f_npc</v>
      </c>
      <c r="L64" t="str">
        <f t="shared" si="39"/>
        <v>f_tit</v>
      </c>
      <c r="M64" t="str">
        <f t="shared" si="40"/>
        <v/>
      </c>
      <c r="N64" t="str">
        <f>IFERROR(VLOOKUP(K64,'tag lookup'!$A:$B,2,0),"")</f>
        <v/>
      </c>
      <c r="O64" t="str">
        <f>IFERROR(VLOOKUP(L64,'tag lookup'!$A:$B,2,0),"")</f>
        <v>Titanite</v>
      </c>
      <c r="P64" t="str">
        <f>IFERROR(VLOOKUP(M64,'tag lookup'!$A:$B,2,0),"")</f>
        <v/>
      </c>
      <c r="Q64" s="2" t="str">
        <f t="shared" si="41"/>
        <v/>
      </c>
      <c r="R64">
        <f t="shared" si="42"/>
        <v>63</v>
      </c>
      <c r="S64" t="str">
        <f t="shared" si="43"/>
        <v>Continue into the room and pick up the &lt;a href="http://darksouls3.wiki.fextralife.com/Cell+Key"&gt;Cell Key&lt;/a&gt; and &lt;a href="http://darksouls3.wiki.fextralife.com/Titanite+Shard"&gt;Titanite Shard&lt;/a&gt; from the corpses around the room</v>
      </c>
      <c r="T64" t="str">
        <f t="shared" si="44"/>
        <v>{"text":"Continue into the room and pick up the &lt;a href=\"http://darksouls3.wiki.fextralife.com/Cell+Key\"&gt;Cell Key&lt;/a&gt; and &lt;a href=\"http://darksouls3.wiki.fextralife.com/Titanite+Shard\"&gt;Titanite Shard&lt;/a&gt; from the corpses around the room"},</v>
      </c>
    </row>
    <row r="65" spans="2:20">
      <c r="B65" t="s">
        <v>127</v>
      </c>
      <c r="C65" t="str">
        <f t="shared" si="30"/>
        <v>&lt;li data-id="playthrough_2_30" class="f_estus"&gt;Grab an &lt;a href="http://darksouls3.wiki.fextralife.com/Estus+Shard"&gt;Estus Shard&lt;/a&gt; on the altar in the same room&lt;/li&gt;</v>
      </c>
      <c r="D65">
        <f t="shared" si="31"/>
        <v>30</v>
      </c>
      <c r="E65">
        <f t="shared" si="32"/>
        <v>38</v>
      </c>
      <c r="F65">
        <f t="shared" si="33"/>
        <v>46</v>
      </c>
      <c r="G65" t="str">
        <f t="shared" si="34"/>
        <v>f_estus</v>
      </c>
      <c r="H65" t="e">
        <f t="shared" si="35"/>
        <v>#VALUE!</v>
      </c>
      <c r="I65" t="e">
        <f t="shared" si="36"/>
        <v>#VALUE!</v>
      </c>
      <c r="J65" t="e">
        <f t="shared" si="37"/>
        <v>#VALUE!</v>
      </c>
      <c r="K65" t="str">
        <f t="shared" si="38"/>
        <v>f_estus</v>
      </c>
      <c r="L65" t="str">
        <f t="shared" si="39"/>
        <v/>
      </c>
      <c r="M65" t="str">
        <f t="shared" si="40"/>
        <v/>
      </c>
      <c r="N65" t="str">
        <f>IFERROR(VLOOKUP(K65,'tag lookup'!$A:$B,2,0),"")</f>
        <v>Estus Shards</v>
      </c>
      <c r="O65" t="str">
        <f>IFERROR(VLOOKUP(L65,'tag lookup'!$A:$B,2,0),"")</f>
        <v/>
      </c>
      <c r="P65" t="str">
        <f>IFERROR(VLOOKUP(M65,'tag lookup'!$A:$B,2,0),"")</f>
        <v/>
      </c>
      <c r="Q65" s="2" t="str">
        <f t="shared" si="41"/>
        <v>,"tags":["Estus Shards"]</v>
      </c>
      <c r="R65">
        <f t="shared" si="42"/>
        <v>59</v>
      </c>
      <c r="S65" t="str">
        <f t="shared" si="43"/>
        <v>Grab an &lt;a href="http://darksouls3.wiki.fextralife.com/Estus+Shard"&gt;Estus Shard&lt;/a&gt; on the altar in the same room</v>
      </c>
      <c r="T65" t="str">
        <f t="shared" si="44"/>
        <v>{"text":"Grab an &lt;a href=\"http://darksouls3.wiki.fextralife.com/Estus+Shard\"&gt;Estus Shard&lt;/a&gt; on the altar in the same room","tags":["Estus Shards"]},</v>
      </c>
    </row>
    <row r="66" spans="2:20">
      <c r="B66" t="s">
        <v>128</v>
      </c>
      <c r="C66" t="str">
        <f t="shared" si="30"/>
        <v>&lt;li data-id="playthrough_2_45" class="f_ring s_ng++"&gt;The &lt;a href="https://darksouls3.wiki.fextralife.com/Ring+of+the+Evil+Eye"&gt;Ring of the Evil Eye+2&lt;/a&gt; is in the back of the room behind some barrels&lt;/li&gt;</v>
      </c>
      <c r="D66">
        <f t="shared" si="31"/>
        <v>30</v>
      </c>
      <c r="E66">
        <f t="shared" si="32"/>
        <v>38</v>
      </c>
      <c r="F66">
        <f t="shared" si="33"/>
        <v>52</v>
      </c>
      <c r="G66" t="str">
        <f t="shared" si="34"/>
        <v>f_ring s_ng++</v>
      </c>
      <c r="H66">
        <f t="shared" si="35"/>
        <v>7</v>
      </c>
      <c r="I66" t="e">
        <f t="shared" si="36"/>
        <v>#VALUE!</v>
      </c>
      <c r="J66" t="e">
        <f t="shared" si="37"/>
        <v>#VALUE!</v>
      </c>
      <c r="K66" t="str">
        <f t="shared" si="38"/>
        <v>f_ring</v>
      </c>
      <c r="L66" t="str">
        <f t="shared" si="39"/>
        <v>s_ng++</v>
      </c>
      <c r="M66" t="str">
        <f t="shared" si="40"/>
        <v/>
      </c>
      <c r="N66" t="str">
        <f>IFERROR(VLOOKUP(K66,'tag lookup'!$A:$B,2,0),"")</f>
        <v>Rings</v>
      </c>
      <c r="O66" t="str">
        <f>IFERROR(VLOOKUP(L66,'tag lookup'!$A:$B,2,0),"")</f>
        <v>s_ng++</v>
      </c>
      <c r="P66" t="str">
        <f>IFERROR(VLOOKUP(M66,'tag lookup'!$A:$B,2,0),"")</f>
        <v/>
      </c>
      <c r="Q66" s="2" t="str">
        <f t="shared" si="41"/>
        <v>,"tags":["Rings","s_ng++"]</v>
      </c>
      <c r="R66">
        <f t="shared" si="42"/>
        <v>65</v>
      </c>
      <c r="S66" t="str">
        <f t="shared" si="43"/>
        <v>The &lt;a href="https://darksouls3.wiki.fextralife.com/Ring+of+the+Evil+Eye"&gt;Ring of the Evil Eye+2&lt;/a&gt; is in the back of the room behind some barrels</v>
      </c>
      <c r="T66" t="str">
        <f t="shared" si="44"/>
        <v>{"text":"The &lt;a href=\"https://darksouls3.wiki.fextralife.com/Ring+of+the+Evil+Eye\"&gt;Ring of the Evil Eye+2&lt;/a&gt; is in the back of the room behind some barrels","tags":["Rings","s_ng++"]},</v>
      </c>
    </row>
    <row r="67" spans="2:20">
      <c r="B67" t="s">
        <v>129</v>
      </c>
      <c r="C67" t="str">
        <f t="shared" si="30"/>
        <v>&lt;li data-id="playthrough_2_31" class="f_weap"&gt;Head out the lower level and drop down to pick up the &lt;a href="http://darksouls3.wiki.fextralife.com/Rapier"&gt;Rapier&lt;/a&gt; next to the drain&lt;/li&gt;</v>
      </c>
      <c r="D67">
        <f t="shared" si="31"/>
        <v>30</v>
      </c>
      <c r="E67">
        <f t="shared" si="32"/>
        <v>38</v>
      </c>
      <c r="F67">
        <f t="shared" si="33"/>
        <v>45</v>
      </c>
      <c r="G67" t="str">
        <f t="shared" si="34"/>
        <v>f_weap</v>
      </c>
      <c r="H67" t="e">
        <f t="shared" si="35"/>
        <v>#VALUE!</v>
      </c>
      <c r="I67" t="e">
        <f t="shared" si="36"/>
        <v>#VALUE!</v>
      </c>
      <c r="J67" t="e">
        <f t="shared" si="37"/>
        <v>#VALUE!</v>
      </c>
      <c r="K67" t="str">
        <f t="shared" si="38"/>
        <v>f_weap</v>
      </c>
      <c r="L67" t="str">
        <f t="shared" si="39"/>
        <v/>
      </c>
      <c r="M67" t="str">
        <f t="shared" si="40"/>
        <v/>
      </c>
      <c r="N67" t="str">
        <f>IFERROR(VLOOKUP(K67,'tag lookup'!$A:$B,2,0),"")</f>
        <v>Weapons</v>
      </c>
      <c r="O67" t="str">
        <f>IFERROR(VLOOKUP(L67,'tag lookup'!$A:$B,2,0),"")</f>
        <v/>
      </c>
      <c r="P67" t="str">
        <f>IFERROR(VLOOKUP(M67,'tag lookup'!$A:$B,2,0),"")</f>
        <v/>
      </c>
      <c r="Q67" s="2" t="str">
        <f t="shared" si="41"/>
        <v>,"tags":["Weapons"]</v>
      </c>
      <c r="R67">
        <f t="shared" si="42"/>
        <v>58</v>
      </c>
      <c r="S67" t="str">
        <f t="shared" si="43"/>
        <v>Head out the lower level and drop down to pick up the &lt;a href="http://darksouls3.wiki.fextralife.com/Rapier"&gt;Rapier&lt;/a&gt; next to the drain</v>
      </c>
      <c r="T67" t="str">
        <f t="shared" si="44"/>
        <v>{"text":"Head out the lower level and drop down to pick up the &lt;a href=\"http://darksouls3.wiki.fextralife.com/Rapier\"&gt;Rapier&lt;/a&gt; next to the drain","tags":["Weapons"]},</v>
      </c>
    </row>
    <row r="68" spans="2:20">
      <c r="B68" t="s">
        <v>130</v>
      </c>
      <c r="C68" t="str">
        <f t="shared" si="30"/>
        <v>&lt;li data-id="playthrough_2_32" class="f_misc"&gt;On corpses around the fountain you can collect &lt;a href="http://darksouls3.wiki.fextralife.com/Ember"&gt;Ember&lt;/a&gt; and another &lt;a href="http://darksouls3.wiki.fextralife.com/Ember"&gt;Ember&lt;/a&gt;&lt;/li&gt;</v>
      </c>
      <c r="D68">
        <f t="shared" si="31"/>
        <v>30</v>
      </c>
      <c r="E68">
        <f t="shared" si="32"/>
        <v>38</v>
      </c>
      <c r="F68">
        <f t="shared" si="33"/>
        <v>45</v>
      </c>
      <c r="G68" t="str">
        <f t="shared" si="34"/>
        <v>f_misc</v>
      </c>
      <c r="H68" t="e">
        <f t="shared" si="35"/>
        <v>#VALUE!</v>
      </c>
      <c r="I68" t="e">
        <f t="shared" si="36"/>
        <v>#VALUE!</v>
      </c>
      <c r="J68" t="e">
        <f t="shared" si="37"/>
        <v>#VALUE!</v>
      </c>
      <c r="K68" t="str">
        <f t="shared" si="38"/>
        <v>f_misc</v>
      </c>
      <c r="L68" t="str">
        <f t="shared" si="39"/>
        <v/>
      </c>
      <c r="M68" t="str">
        <f t="shared" si="40"/>
        <v/>
      </c>
      <c r="N68" t="str">
        <f>IFERROR(VLOOKUP(K68,'tag lookup'!$A:$B,2,0),"")</f>
        <v>Misc. items</v>
      </c>
      <c r="O68" t="str">
        <f>IFERROR(VLOOKUP(L68,'tag lookup'!$A:$B,2,0),"")</f>
        <v/>
      </c>
      <c r="P68" t="str">
        <f>IFERROR(VLOOKUP(M68,'tag lookup'!$A:$B,2,0),"")</f>
        <v/>
      </c>
      <c r="Q68" s="2" t="str">
        <f t="shared" si="41"/>
        <v>,"tags":["Misc. items"]</v>
      </c>
      <c r="R68">
        <f t="shared" si="42"/>
        <v>58</v>
      </c>
      <c r="S68" t="str">
        <f t="shared" si="43"/>
        <v>On corpses around the fountain you can collect &lt;a href="http://darksouls3.wiki.fextralife.com/Ember"&gt;Ember&lt;/a&gt; and another &lt;a href="http://darksouls3.wiki.fextralife.com/Ember"&gt;Ember&lt;/a&gt;</v>
      </c>
      <c r="T68" t="str">
        <f t="shared" si="44"/>
        <v>{"text":"On corpses around the fountain you can collect &lt;a href=\"http://darksouls3.wiki.fextralife.com/Ember\"&gt;Ember&lt;/a&gt; and another &lt;a href=\"http://darksouls3.wiki.fextralife.com/Ember\"&gt;Ember&lt;/a&gt;","tags":["Misc. items"]},</v>
      </c>
    </row>
    <row r="69" spans="2:20">
      <c r="B69" t="s">
        <v>131</v>
      </c>
      <c r="C69" t="str">
        <f t="shared" si="30"/>
        <v>&lt;li data-id="playthrough_2_33" class="f_misc"&gt;Head out towards the courtyard and turn left to pick up the &lt;a href="http://darksouls3.wiki.fextralife.com/Soul+of+a+Deserted+Corpse"&gt;Soul of a Deserted Corpse&lt;/a&gt; from a corpse&lt;/li&gt;</v>
      </c>
      <c r="D69">
        <f t="shared" si="31"/>
        <v>30</v>
      </c>
      <c r="E69">
        <f t="shared" si="32"/>
        <v>38</v>
      </c>
      <c r="F69">
        <f t="shared" si="33"/>
        <v>45</v>
      </c>
      <c r="G69" t="str">
        <f t="shared" si="34"/>
        <v>f_misc</v>
      </c>
      <c r="H69" t="e">
        <f t="shared" si="35"/>
        <v>#VALUE!</v>
      </c>
      <c r="I69" t="e">
        <f t="shared" si="36"/>
        <v>#VALUE!</v>
      </c>
      <c r="J69" t="e">
        <f t="shared" si="37"/>
        <v>#VALUE!</v>
      </c>
      <c r="K69" t="str">
        <f t="shared" si="38"/>
        <v>f_misc</v>
      </c>
      <c r="L69" t="str">
        <f t="shared" si="39"/>
        <v/>
      </c>
      <c r="M69" t="str">
        <f t="shared" si="40"/>
        <v/>
      </c>
      <c r="N69" t="str">
        <f>IFERROR(VLOOKUP(K69,'tag lookup'!$A:$B,2,0),"")</f>
        <v>Misc. items</v>
      </c>
      <c r="O69" t="str">
        <f>IFERROR(VLOOKUP(L69,'tag lookup'!$A:$B,2,0),"")</f>
        <v/>
      </c>
      <c r="P69" t="str">
        <f>IFERROR(VLOOKUP(M69,'tag lookup'!$A:$B,2,0),"")</f>
        <v/>
      </c>
      <c r="Q69" s="2" t="str">
        <f t="shared" si="41"/>
        <v>,"tags":["Misc. items"]</v>
      </c>
      <c r="R69">
        <f t="shared" si="42"/>
        <v>58</v>
      </c>
      <c r="S69" t="str">
        <f t="shared" si="43"/>
        <v>Head out towards the courtyard and turn left to pick up the &lt;a href="http://darksouls3.wiki.fextralife.com/Soul+of+a+Deserted+Corpse"&gt;Soul of a Deserted Corpse&lt;/a&gt; from a corpse</v>
      </c>
      <c r="T69" t="str">
        <f t="shared" si="44"/>
        <v>{"text":"Head out towards the courtyard and turn left to pick up the &lt;a href=\"http://darksouls3.wiki.fextralife.com/Soul+of+a+Deserted+Corpse\"&gt;Soul of a Deserted Corpse&lt;/a&gt; from a corpse","tags":["Misc. items"]},</v>
      </c>
    </row>
    <row r="70" spans="2:20">
      <c r="B70" t="s">
        <v>132</v>
      </c>
      <c r="C70" t="str">
        <f t="shared" si="30"/>
        <v>&lt;li data-id="playthrough_2_34" class="f_misc"&gt;Go upstairs right of the courtyard entrance and head straight along the path. After leaving the first door immediately turn left to find &lt;a href="http://darksouls3.wiki.fextralife.com/Green+Blossom"&gt;Green Blossom&amp;nbsp;x3&lt;/a&gt; on a corpse&lt;/li&gt;</v>
      </c>
      <c r="D70">
        <f t="shared" si="31"/>
        <v>30</v>
      </c>
      <c r="E70">
        <f t="shared" si="32"/>
        <v>38</v>
      </c>
      <c r="F70">
        <f t="shared" si="33"/>
        <v>45</v>
      </c>
      <c r="G70" t="str">
        <f t="shared" si="34"/>
        <v>f_misc</v>
      </c>
      <c r="H70" t="e">
        <f t="shared" si="35"/>
        <v>#VALUE!</v>
      </c>
      <c r="I70" t="e">
        <f t="shared" si="36"/>
        <v>#VALUE!</v>
      </c>
      <c r="J70" t="e">
        <f t="shared" si="37"/>
        <v>#VALUE!</v>
      </c>
      <c r="K70" t="str">
        <f t="shared" si="38"/>
        <v>f_misc</v>
      </c>
      <c r="L70" t="str">
        <f t="shared" si="39"/>
        <v/>
      </c>
      <c r="M70" t="str">
        <f t="shared" si="40"/>
        <v/>
      </c>
      <c r="N70" t="str">
        <f>IFERROR(VLOOKUP(K70,'tag lookup'!$A:$B,2,0),"")</f>
        <v>Misc. items</v>
      </c>
      <c r="O70" t="str">
        <f>IFERROR(VLOOKUP(L70,'tag lookup'!$A:$B,2,0),"")</f>
        <v/>
      </c>
      <c r="P70" t="str">
        <f>IFERROR(VLOOKUP(M70,'tag lookup'!$A:$B,2,0),"")</f>
        <v/>
      </c>
      <c r="Q70" s="2" t="str">
        <f t="shared" si="41"/>
        <v>,"tags":["Misc. items"]</v>
      </c>
      <c r="R70">
        <f t="shared" si="42"/>
        <v>58</v>
      </c>
      <c r="S70" t="str">
        <f t="shared" si="43"/>
        <v>Go upstairs right of the courtyard entrance and head straight along the path. After leaving the first door immediately turn left to find &lt;a href="http://darksouls3.wiki.fextralife.com/Green+Blossom"&gt;Green Blossom&amp;nbsp;x3&lt;/a&gt; on a corpse</v>
      </c>
      <c r="T70" t="str">
        <f t="shared" si="44"/>
        <v>{"text":"Go upstairs right of the courtyard entrance and head straight along the path. After leaving the first door immediately turn left to find &lt;a href=\"http://darksouls3.wiki.fextralife.com/Green+Blossom\"&gt;Green Blossom&amp;nbsp;x3&lt;/a&gt; on a corpse","tags":["Misc. items"]},</v>
      </c>
    </row>
    <row r="71" spans="2:20">
      <c r="B71" t="s">
        <v>133</v>
      </c>
      <c r="C71" t="str">
        <f t="shared" si="30"/>
        <v>&lt;li data-id="playthrough_2_35" class="f_misc"&gt;Activate the elevator to open up a shortcut from the High Wall bonfire. Behind the elevator at the top is &lt;a href="http://darksouls3.wiki.fextralife.com/Throwing+Knife"&gt;Throwing Knife&amp;nbsp;x6&lt;/a&gt; on a corpse&lt;/li&gt;</v>
      </c>
      <c r="D71">
        <f t="shared" si="31"/>
        <v>30</v>
      </c>
      <c r="E71">
        <f t="shared" si="32"/>
        <v>38</v>
      </c>
      <c r="F71">
        <f t="shared" si="33"/>
        <v>45</v>
      </c>
      <c r="G71" t="str">
        <f t="shared" si="34"/>
        <v>f_misc</v>
      </c>
      <c r="H71" t="e">
        <f t="shared" si="35"/>
        <v>#VALUE!</v>
      </c>
      <c r="I71" t="e">
        <f t="shared" si="36"/>
        <v>#VALUE!</v>
      </c>
      <c r="J71" t="e">
        <f t="shared" si="37"/>
        <v>#VALUE!</v>
      </c>
      <c r="K71" t="str">
        <f t="shared" si="38"/>
        <v>f_misc</v>
      </c>
      <c r="L71" t="str">
        <f t="shared" si="39"/>
        <v/>
      </c>
      <c r="M71" t="str">
        <f t="shared" si="40"/>
        <v/>
      </c>
      <c r="N71" t="str">
        <f>IFERROR(VLOOKUP(K71,'tag lookup'!$A:$B,2,0),"")</f>
        <v>Misc. items</v>
      </c>
      <c r="O71" t="str">
        <f>IFERROR(VLOOKUP(L71,'tag lookup'!$A:$B,2,0),"")</f>
        <v/>
      </c>
      <c r="P71" t="str">
        <f>IFERROR(VLOOKUP(M71,'tag lookup'!$A:$B,2,0),"")</f>
        <v/>
      </c>
      <c r="Q71" s="2" t="str">
        <f t="shared" si="41"/>
        <v>,"tags":["Misc. items"]</v>
      </c>
      <c r="R71">
        <f t="shared" si="42"/>
        <v>58</v>
      </c>
      <c r="S71" t="str">
        <f t="shared" si="43"/>
        <v>Activate the elevator to open up a shortcut from the High Wall bonfire. Behind the elevator at the top is &lt;a href="http://darksouls3.wiki.fextralife.com/Throwing+Knife"&gt;Throwing Knife&amp;nbsp;x6&lt;/a&gt; on a corpse</v>
      </c>
      <c r="T71" t="str">
        <f t="shared" si="44"/>
        <v>{"text":"Activate the elevator to open up a shortcut from the High Wall bonfire. Behind the elevator at the top is &lt;a href=\"http://darksouls3.wiki.fextralife.com/Throwing+Knife\"&gt;Throwing Knife&amp;nbsp;x6&lt;/a&gt; on a corpse","tags":["Misc. items"]},</v>
      </c>
    </row>
    <row r="72" spans="2:20">
      <c r="B72" t="s">
        <v>134</v>
      </c>
      <c r="C72" t="str">
        <f t="shared" si="30"/>
        <v>&lt;li data-id="playthrough_2_16" class="f_misc"&gt;Travel to the Tower on the Wall and proceed all the way down inside the tower. Go into the next room and pick up &lt;a href="http://darksouls3.wiki.fextralife.com/Throwing+Knife"&gt;Throwing Knife&amp;nbsp;x8&lt;/a&gt; on the corpse&lt;/li&gt;</v>
      </c>
      <c r="D72">
        <f t="shared" si="31"/>
        <v>30</v>
      </c>
      <c r="E72">
        <f t="shared" si="32"/>
        <v>38</v>
      </c>
      <c r="F72">
        <f t="shared" si="33"/>
        <v>45</v>
      </c>
      <c r="G72" t="str">
        <f t="shared" si="34"/>
        <v>f_misc</v>
      </c>
      <c r="H72" t="e">
        <f t="shared" si="35"/>
        <v>#VALUE!</v>
      </c>
      <c r="I72" t="e">
        <f t="shared" si="36"/>
        <v>#VALUE!</v>
      </c>
      <c r="J72" t="e">
        <f t="shared" si="37"/>
        <v>#VALUE!</v>
      </c>
      <c r="K72" t="str">
        <f t="shared" si="38"/>
        <v>f_misc</v>
      </c>
      <c r="L72" t="str">
        <f t="shared" si="39"/>
        <v/>
      </c>
      <c r="M72" t="str">
        <f t="shared" si="40"/>
        <v/>
      </c>
      <c r="N72" t="str">
        <f>IFERROR(VLOOKUP(K72,'tag lookup'!$A:$B,2,0),"")</f>
        <v>Misc. items</v>
      </c>
      <c r="O72" t="str">
        <f>IFERROR(VLOOKUP(L72,'tag lookup'!$A:$B,2,0),"")</f>
        <v/>
      </c>
      <c r="P72" t="str">
        <f>IFERROR(VLOOKUP(M72,'tag lookup'!$A:$B,2,0),"")</f>
        <v/>
      </c>
      <c r="Q72" s="2" t="str">
        <f t="shared" si="41"/>
        <v>,"tags":["Misc. items"]</v>
      </c>
      <c r="R72">
        <f t="shared" si="42"/>
        <v>58</v>
      </c>
      <c r="S72" t="str">
        <f t="shared" si="43"/>
        <v>Travel to the Tower on the Wall and proceed all the way down inside the tower. Go into the next room and pick up &lt;a href="http://darksouls3.wiki.fextralife.com/Throwing+Knife"&gt;Throwing Knife&amp;nbsp;x8&lt;/a&gt; on the corpse</v>
      </c>
      <c r="T72" t="str">
        <f t="shared" si="44"/>
        <v>{"text":"Travel to the Tower on the Wall and proceed all the way down inside the tower. Go into the next room and pick up &lt;a href=\"http://darksouls3.wiki.fextralife.com/Throwing+Knife\"&gt;Throwing Knife&amp;nbsp;x8&lt;/a&gt; on the corpse","tags":["Misc. items"]},</v>
      </c>
    </row>
    <row r="73" spans="2:20">
      <c r="B73" t="s">
        <v>135</v>
      </c>
      <c r="C73" t="str">
        <f t="shared" si="30"/>
        <v>&lt;li data-id="playthrough_2_17" class="f_weap"&gt;Continue along the passageway and pick up the &lt;a href="http://darksouls3.wiki.fextralife.com/Mail+Breaker"&gt;Mail Breaker&lt;/a&gt; opposite the door on a corpse&lt;/li&gt;</v>
      </c>
      <c r="D73">
        <f t="shared" si="31"/>
        <v>30</v>
      </c>
      <c r="E73">
        <f t="shared" si="32"/>
        <v>38</v>
      </c>
      <c r="F73">
        <f t="shared" si="33"/>
        <v>45</v>
      </c>
      <c r="G73" t="str">
        <f t="shared" si="34"/>
        <v>f_weap</v>
      </c>
      <c r="H73" t="e">
        <f t="shared" si="35"/>
        <v>#VALUE!</v>
      </c>
      <c r="I73" t="e">
        <f t="shared" si="36"/>
        <v>#VALUE!</v>
      </c>
      <c r="J73" t="e">
        <f t="shared" si="37"/>
        <v>#VALUE!</v>
      </c>
      <c r="K73" t="str">
        <f t="shared" si="38"/>
        <v>f_weap</v>
      </c>
      <c r="L73" t="str">
        <f t="shared" si="39"/>
        <v/>
      </c>
      <c r="M73" t="str">
        <f t="shared" si="40"/>
        <v/>
      </c>
      <c r="N73" t="str">
        <f>IFERROR(VLOOKUP(K73,'tag lookup'!$A:$B,2,0),"")</f>
        <v>Weapons</v>
      </c>
      <c r="O73" t="str">
        <f>IFERROR(VLOOKUP(L73,'tag lookup'!$A:$B,2,0),"")</f>
        <v/>
      </c>
      <c r="P73" t="str">
        <f>IFERROR(VLOOKUP(M73,'tag lookup'!$A:$B,2,0),"")</f>
        <v/>
      </c>
      <c r="Q73" s="2" t="str">
        <f t="shared" si="41"/>
        <v>,"tags":["Weapons"]</v>
      </c>
      <c r="R73">
        <f t="shared" si="42"/>
        <v>58</v>
      </c>
      <c r="S73" t="str">
        <f t="shared" si="43"/>
        <v>Continue along the passageway and pick up the &lt;a href="http://darksouls3.wiki.fextralife.com/Mail+Breaker"&gt;Mail Breaker&lt;/a&gt; opposite the door on a corpse</v>
      </c>
      <c r="T73" t="str">
        <f t="shared" si="44"/>
        <v>{"text":"Continue along the passageway and pick up the &lt;a href=\"http://darksouls3.wiki.fextralife.com/Mail+Breaker\"&gt;Mail Breaker&lt;/a&gt; opposite the door on a corpse","tags":["Weapons"]},</v>
      </c>
    </row>
    <row r="74" spans="2:20">
      <c r="B74" t="s">
        <v>136</v>
      </c>
      <c r="C74" t="str">
        <f t="shared" si="30"/>
        <v>&lt;li data-id="playthrough_2_18" class="f_npc f_ring"&gt;Further down in this area you will find a locked cell. With the &lt;a href="http://darksouls3.wiki.fextralife.com/Cell+Key"&gt;Cell Key&lt;/a&gt; you can free &lt;a href="http://darksouls3.wiki.fextralife.com/Greirat+of+the+Undead+Settlement"&gt;Greirat of the Undead Settlement&lt;/a&gt; and talk to him. If you agree to find Loretta, he gives you the &lt;a href="http://darksouls3.wiki.fextralife.com/Blue+Tearstone+Ring"&gt;Blue Tearstone Ring&lt;/a&gt;. He then moves to &lt;a href="http://darksouls3.wiki.fextralife.com/Firelink+Shrine"&gt;Firelink Shrine&lt;/a&gt;&lt;/li&gt;</v>
      </c>
      <c r="D74">
        <f t="shared" si="31"/>
        <v>30</v>
      </c>
      <c r="E74">
        <f t="shared" si="32"/>
        <v>38</v>
      </c>
      <c r="F74">
        <f t="shared" si="33"/>
        <v>51</v>
      </c>
      <c r="G74" t="str">
        <f t="shared" si="34"/>
        <v>f_npc f_ring</v>
      </c>
      <c r="H74">
        <f t="shared" si="35"/>
        <v>6</v>
      </c>
      <c r="I74" t="e">
        <f t="shared" si="36"/>
        <v>#VALUE!</v>
      </c>
      <c r="J74" t="e">
        <f t="shared" si="37"/>
        <v>#VALUE!</v>
      </c>
      <c r="K74" t="str">
        <f t="shared" si="38"/>
        <v>f_npc</v>
      </c>
      <c r="L74" t="str">
        <f t="shared" si="39"/>
        <v>f_ring</v>
      </c>
      <c r="M74" t="str">
        <f t="shared" si="40"/>
        <v/>
      </c>
      <c r="N74" t="str">
        <f>IFERROR(VLOOKUP(K74,'tag lookup'!$A:$B,2,0),"")</f>
        <v/>
      </c>
      <c r="O74" t="str">
        <f>IFERROR(VLOOKUP(L74,'tag lookup'!$A:$B,2,0),"")</f>
        <v>Rings</v>
      </c>
      <c r="P74" t="str">
        <f>IFERROR(VLOOKUP(M74,'tag lookup'!$A:$B,2,0),"")</f>
        <v/>
      </c>
      <c r="Q74" s="2" t="str">
        <f t="shared" si="41"/>
        <v/>
      </c>
      <c r="R74">
        <f t="shared" si="42"/>
        <v>64</v>
      </c>
      <c r="S74" t="str">
        <f t="shared" si="43"/>
        <v>Further down in this area you will find a locked cell. With the &lt;a href="http://darksouls3.wiki.fextralife.com/Cell+Key"&gt;Cell Key&lt;/a&gt; you can free &lt;a href="http://darksouls3.wiki.fextralife.com/Greirat+of+the+Undead+Settlement"&gt;Greirat of the Undead Settlement&lt;/a&gt; and talk to him. If you agree to find Loretta, he gives you the &lt;a href="http://darksouls3.wiki.fextralife.com/Blue+Tearstone+Ring"&gt;Blue Tearstone Ring&lt;/a&gt;. He then moves to &lt;a href="http://darksouls3.wiki.fextralife.com/Firelink+Shrine"&gt;Firelink Shrine&lt;/a&gt;</v>
      </c>
      <c r="T74" t="str">
        <f t="shared" si="44"/>
        <v>{"text":"Further down in this area you will find a locked cell. With the &lt;a href=\"http://darksouls3.wiki.fextralife.com/Cell+Key\"&gt;Cell Key&lt;/a&gt; you can free &lt;a href=\"http://darksouls3.wiki.fextralife.com/Greirat+of+the+Undead+Settlement\"&gt;Greirat of the Undead Settlement&lt;/a&gt; and talk to him. If you agree to find Loretta, he gives you the &lt;a href=\"http://darksouls3.wiki.fextralife.com/Blue+Tearstone+Ring\"&gt;Blue Tearstone Ring&lt;/a&gt;. He then moves to &lt;a href=\"http://darksouls3.wiki.fextralife.com/Firelink+Shrine\"&gt;Firelink Shrine&lt;/a&gt;"},</v>
      </c>
    </row>
    <row r="75" spans="2:20">
      <c r="B75" t="s">
        <v>137</v>
      </c>
      <c r="C75" t="str">
        <f t="shared" si="30"/>
        <v>&lt;li data-id="playthrough_2_36" class="f_misc"&gt;Travel to the High Wall of Lothric and take the elevator shortcut down. Head back towards the main courtyard but this time take the stairs to the left overlooking the fountain area. Grab the &lt;a href="http://darksouls3.wiki.fextralife.com/Large+Soul+of+a+Deserted+Corpse"&gt;Large Soul of a Deserted Corpse&lt;/a&gt; on the rooftop&lt;/li&gt;</v>
      </c>
      <c r="D75">
        <f t="shared" si="31"/>
        <v>30</v>
      </c>
      <c r="E75">
        <f t="shared" si="32"/>
        <v>38</v>
      </c>
      <c r="F75">
        <f t="shared" si="33"/>
        <v>45</v>
      </c>
      <c r="G75" t="str">
        <f t="shared" si="34"/>
        <v>f_misc</v>
      </c>
      <c r="H75" t="e">
        <f t="shared" si="35"/>
        <v>#VALUE!</v>
      </c>
      <c r="I75" t="e">
        <f t="shared" si="36"/>
        <v>#VALUE!</v>
      </c>
      <c r="J75" t="e">
        <f t="shared" si="37"/>
        <v>#VALUE!</v>
      </c>
      <c r="K75" t="str">
        <f t="shared" si="38"/>
        <v>f_misc</v>
      </c>
      <c r="L75" t="str">
        <f t="shared" si="39"/>
        <v/>
      </c>
      <c r="M75" t="str">
        <f t="shared" si="40"/>
        <v/>
      </c>
      <c r="N75" t="str">
        <f>IFERROR(VLOOKUP(K75,'tag lookup'!$A:$B,2,0),"")</f>
        <v>Misc. items</v>
      </c>
      <c r="O75" t="str">
        <f>IFERROR(VLOOKUP(L75,'tag lookup'!$A:$B,2,0),"")</f>
        <v/>
      </c>
      <c r="P75" t="str">
        <f>IFERROR(VLOOKUP(M75,'tag lookup'!$A:$B,2,0),"")</f>
        <v/>
      </c>
      <c r="Q75" s="2" t="str">
        <f t="shared" si="41"/>
        <v>,"tags":["Misc. items"]</v>
      </c>
      <c r="R75">
        <f t="shared" si="42"/>
        <v>58</v>
      </c>
      <c r="S75" t="str">
        <f t="shared" si="43"/>
        <v>Travel to the High Wall of Lothric and take the elevator shortcut down. Head back towards the main courtyard but this time take the stairs to the left overlooking the fountain area. Grab the &lt;a href="http://darksouls3.wiki.fextralife.com/Large+Soul+of+a+Deserted+Corpse"&gt;Large Soul of a Deserted Corpse&lt;/a&gt; on the rooftop</v>
      </c>
      <c r="T75" t="str">
        <f t="shared" si="44"/>
        <v>{"text":"Travel to the High Wall of Lothric and take the elevator shortcut down. Head back towards the main courtyard but this time take the stairs to the left overlooking the fountain area. Grab the &lt;a href=\"http://darksouls3.wiki.fextralife.com/Large+Soul+of+a+Deserted+Corpse\"&gt;Large Soul of a Deserted Corpse&lt;/a&gt; on the rooftop","tags":["Misc. items"]},</v>
      </c>
    </row>
    <row r="76" spans="2:20">
      <c r="B76" t="s">
        <v>138</v>
      </c>
      <c r="C76" t="str">
        <f t="shared" si="30"/>
        <v>&lt;li data-id="playthrough_2_37" class="f_ring"&gt;Jump onto the awning to pick up a &lt;a href="http://darksouls3.wiki.fextralife.com/Ring+of+Sacrifice"&gt;Ring of Sacrifice&lt;/a&gt;&lt;/li&gt;</v>
      </c>
      <c r="D76">
        <f t="shared" si="31"/>
        <v>30</v>
      </c>
      <c r="E76">
        <f t="shared" si="32"/>
        <v>38</v>
      </c>
      <c r="F76">
        <f t="shared" si="33"/>
        <v>45</v>
      </c>
      <c r="G76" t="str">
        <f t="shared" si="34"/>
        <v>f_ring</v>
      </c>
      <c r="H76" t="e">
        <f t="shared" si="35"/>
        <v>#VALUE!</v>
      </c>
      <c r="I76" t="e">
        <f t="shared" si="36"/>
        <v>#VALUE!</v>
      </c>
      <c r="J76" t="e">
        <f t="shared" si="37"/>
        <v>#VALUE!</v>
      </c>
      <c r="K76" t="str">
        <f t="shared" si="38"/>
        <v>f_ring</v>
      </c>
      <c r="L76" t="str">
        <f t="shared" si="39"/>
        <v/>
      </c>
      <c r="M76" t="str">
        <f t="shared" si="40"/>
        <v/>
      </c>
      <c r="N76" t="str">
        <f>IFERROR(VLOOKUP(K76,'tag lookup'!$A:$B,2,0),"")</f>
        <v>Rings</v>
      </c>
      <c r="O76" t="str">
        <f>IFERROR(VLOOKUP(L76,'tag lookup'!$A:$B,2,0),"")</f>
        <v/>
      </c>
      <c r="P76" t="str">
        <f>IFERROR(VLOOKUP(M76,'tag lookup'!$A:$B,2,0),"")</f>
        <v/>
      </c>
      <c r="Q76" s="2" t="str">
        <f t="shared" si="41"/>
        <v>,"tags":["Rings"]</v>
      </c>
      <c r="R76">
        <f t="shared" si="42"/>
        <v>58</v>
      </c>
      <c r="S76" t="str">
        <f t="shared" si="43"/>
        <v>Jump onto the awning to pick up a &lt;a href="http://darksouls3.wiki.fextralife.com/Ring+of+Sacrifice"&gt;Ring of Sacrifice&lt;/a&gt;</v>
      </c>
      <c r="T76" t="str">
        <f t="shared" si="44"/>
        <v>{"text":"Jump onto the awning to pick up a &lt;a href=\"http://darksouls3.wiki.fextralife.com/Ring+of+Sacrifice\"&gt;Ring of Sacrifice&lt;/a&gt;","tags":["Rings"]},</v>
      </c>
    </row>
    <row r="77" spans="2:20">
      <c r="B77" t="s">
        <v>139</v>
      </c>
      <c r="C77" t="str">
        <f t="shared" si="30"/>
        <v>&lt;li data-id="playthrough_2_38" class="f_boss f_miss"&gt;Continue back to the courtyard. In the corner of the terrace just before the stairs leading down, you can summon &lt;a href="http://darksouls3.wiki.fextralife.com/Lion+Knight+Albert"&gt;Lion Knight Albert&lt;/a&gt;&lt;/li&gt;</v>
      </c>
      <c r="D77">
        <f t="shared" si="31"/>
        <v>30</v>
      </c>
      <c r="E77">
        <f t="shared" si="32"/>
        <v>38</v>
      </c>
      <c r="F77">
        <f t="shared" si="33"/>
        <v>52</v>
      </c>
      <c r="G77" t="str">
        <f t="shared" si="34"/>
        <v>f_boss f_miss</v>
      </c>
      <c r="H77">
        <f t="shared" si="35"/>
        <v>7</v>
      </c>
      <c r="I77" t="e">
        <f t="shared" si="36"/>
        <v>#VALUE!</v>
      </c>
      <c r="J77" t="e">
        <f t="shared" si="37"/>
        <v>#VALUE!</v>
      </c>
      <c r="K77" t="str">
        <f t="shared" si="38"/>
        <v>f_boss</v>
      </c>
      <c r="L77" t="str">
        <f t="shared" si="39"/>
        <v>f_miss</v>
      </c>
      <c r="M77" t="str">
        <f t="shared" si="40"/>
        <v/>
      </c>
      <c r="N77" t="str">
        <f>IFERROR(VLOOKUP(K77,'tag lookup'!$A:$B,2,0),"")</f>
        <v>Bosses</v>
      </c>
      <c r="O77" t="str">
        <f>IFERROR(VLOOKUP(L77,'tag lookup'!$A:$B,2,0),"")</f>
        <v>Missable</v>
      </c>
      <c r="P77" t="str">
        <f>IFERROR(VLOOKUP(M77,'tag lookup'!$A:$B,2,0),"")</f>
        <v/>
      </c>
      <c r="Q77" s="2" t="str">
        <f t="shared" si="41"/>
        <v>,"tags":["Bosses","Missable"]</v>
      </c>
      <c r="R77">
        <f t="shared" si="42"/>
        <v>65</v>
      </c>
      <c r="S77" t="str">
        <f t="shared" si="43"/>
        <v>Continue back to the courtyard. In the corner of the terrace just before the stairs leading down, you can summon &lt;a href="http://darksouls3.wiki.fextralife.com/Lion+Knight+Albert"&gt;Lion Knight Albert&lt;/a&gt;</v>
      </c>
      <c r="T77" t="str">
        <f t="shared" si="44"/>
        <v>{"text":"Continue back to the courtyard. In the corner of the terrace just before the stairs leading down, you can summon &lt;a href=\"http://darksouls3.wiki.fextralife.com/Lion+Knight+Albert\"&gt;Lion Knight Albert&lt;/a&gt;","tags":["Bosses","Missable"]},</v>
      </c>
    </row>
    <row r="78" spans="2:20">
      <c r="B78" t="s">
        <v>140</v>
      </c>
      <c r="C78" t="str">
        <f t="shared" si="30"/>
        <v>&lt;li data-id="playthrough_2_39" class="f_gem"&gt;Head to the left. Go up the stairs on the left just before the castle and kill the red-eyed &lt;a href="http://darksouls3.wiki.fextralife.com/Lothric+Knight"&gt;Lothric Knight&lt;/a&gt; to get a &lt;a href="http://darksouls3.wiki.fextralife.com/Refined+Gem"&gt;Refined Gem&lt;/a&gt;&lt;/li&gt;</v>
      </c>
      <c r="D78">
        <f t="shared" si="31"/>
        <v>30</v>
      </c>
      <c r="E78">
        <f t="shared" si="32"/>
        <v>38</v>
      </c>
      <c r="F78">
        <f t="shared" si="33"/>
        <v>44</v>
      </c>
      <c r="G78" t="str">
        <f t="shared" si="34"/>
        <v>f_gem</v>
      </c>
      <c r="H78" t="e">
        <f t="shared" si="35"/>
        <v>#VALUE!</v>
      </c>
      <c r="I78" t="e">
        <f t="shared" si="36"/>
        <v>#VALUE!</v>
      </c>
      <c r="J78" t="e">
        <f t="shared" si="37"/>
        <v>#VALUE!</v>
      </c>
      <c r="K78" t="str">
        <f t="shared" si="38"/>
        <v>f_gem</v>
      </c>
      <c r="L78" t="str">
        <f t="shared" si="39"/>
        <v/>
      </c>
      <c r="M78" t="str">
        <f t="shared" si="40"/>
        <v/>
      </c>
      <c r="N78" t="str">
        <f>IFERROR(VLOOKUP(K78,'tag lookup'!$A:$B,2,0),"")</f>
        <v/>
      </c>
      <c r="O78" t="str">
        <f>IFERROR(VLOOKUP(L78,'tag lookup'!$A:$B,2,0),"")</f>
        <v/>
      </c>
      <c r="P78" t="str">
        <f>IFERROR(VLOOKUP(M78,'tag lookup'!$A:$B,2,0),"")</f>
        <v/>
      </c>
      <c r="Q78" s="2" t="str">
        <f t="shared" si="41"/>
        <v/>
      </c>
      <c r="R78">
        <f t="shared" si="42"/>
        <v>57</v>
      </c>
      <c r="S78" t="str">
        <f t="shared" si="43"/>
        <v>Head to the left. Go up the stairs on the left just before the castle and kill the red-eyed &lt;a href="http://darksouls3.wiki.fextralife.com/Lothric+Knight"&gt;Lothric Knight&lt;/a&gt; to get a &lt;a href="http://darksouls3.wiki.fextralife.com/Refined+Gem"&gt;Refined Gem&lt;/a&gt;</v>
      </c>
      <c r="T78" t="str">
        <f t="shared" si="44"/>
        <v>{"text":"Head to the left. Go up the stairs on the left just before the castle and kill the red-eyed &lt;a href=\"http://darksouls3.wiki.fextralife.com/Lothric+Knight\"&gt;Lothric Knight&lt;/a&gt; to get a &lt;a href=\"http://darksouls3.wiki.fextralife.com/Refined+Gem\"&gt;Refined Gem&lt;/a&gt;"},</v>
      </c>
    </row>
    <row r="79" spans="2:20">
      <c r="B79" t="s">
        <v>141</v>
      </c>
      <c r="C79" t="str">
        <f t="shared" si="30"/>
        <v>&lt;li data-id="playthrough_2_40" class="f_cov f_misc"&gt;Inside the chapel talk to &lt;a href="http://darksouls3.wiki.fextralife.com/Emma"&gt;Emma, High Priestess of Lothric Castle&lt;/a&gt; to receive the &lt;a href="http://darksouls3.wiki.fextralife.com/Small+Lothric+Banner"&gt;Small Lothric Banner&lt;/a&gt;. Talk to her again for the &lt;a href="http://darksouls3.wiki.fextralife.com/Way+of+Blue"&gt;Way of Blue&lt;/a&gt; covenant&lt;/li&gt;</v>
      </c>
      <c r="D79">
        <f t="shared" si="31"/>
        <v>30</v>
      </c>
      <c r="E79">
        <f t="shared" si="32"/>
        <v>38</v>
      </c>
      <c r="F79">
        <f t="shared" si="33"/>
        <v>51</v>
      </c>
      <c r="G79" t="str">
        <f t="shared" si="34"/>
        <v>f_cov f_misc</v>
      </c>
      <c r="H79">
        <f t="shared" si="35"/>
        <v>6</v>
      </c>
      <c r="I79" t="e">
        <f t="shared" si="36"/>
        <v>#VALUE!</v>
      </c>
      <c r="J79" t="e">
        <f t="shared" si="37"/>
        <v>#VALUE!</v>
      </c>
      <c r="K79" t="str">
        <f t="shared" si="38"/>
        <v>f_cov</v>
      </c>
      <c r="L79" t="str">
        <f t="shared" si="39"/>
        <v>f_misc</v>
      </c>
      <c r="M79" t="str">
        <f t="shared" si="40"/>
        <v/>
      </c>
      <c r="N79" t="str">
        <f>IFERROR(VLOOKUP(K79,'tag lookup'!$A:$B,2,0),"")</f>
        <v/>
      </c>
      <c r="O79" t="str">
        <f>IFERROR(VLOOKUP(L79,'tag lookup'!$A:$B,2,0),"")</f>
        <v>Misc. items</v>
      </c>
      <c r="P79" t="str">
        <f>IFERROR(VLOOKUP(M79,'tag lookup'!$A:$B,2,0),"")</f>
        <v/>
      </c>
      <c r="Q79" s="2" t="str">
        <f t="shared" si="41"/>
        <v/>
      </c>
      <c r="R79">
        <f t="shared" si="42"/>
        <v>64</v>
      </c>
      <c r="S79" t="str">
        <f t="shared" si="43"/>
        <v>Inside the chapel talk to &lt;a href="http://darksouls3.wiki.fextralife.com/Emma"&gt;Emma, High Priestess of Lothric Castle&lt;/a&gt; to receive the &lt;a href="http://darksouls3.wiki.fextralife.com/Small+Lothric+Banner"&gt;Small Lothric Banner&lt;/a&gt;. Talk to her again for the &lt;a href="http://darksouls3.wiki.fextralife.com/Way+of+Blue"&gt;Way of Blue&lt;/a&gt; covenant</v>
      </c>
      <c r="T79" t="str">
        <f t="shared" si="44"/>
        <v>{"text":"Inside the chapel talk to &lt;a href=\"http://darksouls3.wiki.fextralife.com/Emma\"&gt;Emma, High Priestess of Lothric Castle&lt;/a&gt; to receive the &lt;a href=\"http://darksouls3.wiki.fextralife.com/Small+Lothric+Banner\"&gt;Small Lothric Banner&lt;/a&gt;. Talk to her again for the &lt;a href=\"http://darksouls3.wiki.fextralife.com/Way+of+Blue\"&gt;Way of Blue&lt;/a&gt; covenant"},</v>
      </c>
    </row>
    <row r="80" spans="2:20">
      <c r="B80" t="s">
        <v>142</v>
      </c>
      <c r="C80" t="str">
        <f t="shared" si="30"/>
        <v>&lt;li data-id="playthrough_2_41" class="f_weap"&gt;Heading out from the chapel take the left stairs and pick up the &lt;a href="http://darksouls3.wiki.fextralife.com/Lucerne"&gt;Lucerne&lt;/a&gt; from the corpse&lt;/li&gt;</v>
      </c>
      <c r="D80">
        <f t="shared" si="31"/>
        <v>30</v>
      </c>
      <c r="E80">
        <f t="shared" si="32"/>
        <v>38</v>
      </c>
      <c r="F80">
        <f t="shared" si="33"/>
        <v>45</v>
      </c>
      <c r="G80" t="str">
        <f t="shared" si="34"/>
        <v>f_weap</v>
      </c>
      <c r="H80" t="e">
        <f t="shared" si="35"/>
        <v>#VALUE!</v>
      </c>
      <c r="I80" t="e">
        <f t="shared" si="36"/>
        <v>#VALUE!</v>
      </c>
      <c r="J80" t="e">
        <f t="shared" si="37"/>
        <v>#VALUE!</v>
      </c>
      <c r="K80" t="str">
        <f t="shared" si="38"/>
        <v>f_weap</v>
      </c>
      <c r="L80" t="str">
        <f t="shared" si="39"/>
        <v/>
      </c>
      <c r="M80" t="str">
        <f t="shared" si="40"/>
        <v/>
      </c>
      <c r="N80" t="str">
        <f>IFERROR(VLOOKUP(K80,'tag lookup'!$A:$B,2,0),"")</f>
        <v>Weapons</v>
      </c>
      <c r="O80" t="str">
        <f>IFERROR(VLOOKUP(L80,'tag lookup'!$A:$B,2,0),"")</f>
        <v/>
      </c>
      <c r="P80" t="str">
        <f>IFERROR(VLOOKUP(M80,'tag lookup'!$A:$B,2,0),"")</f>
        <v/>
      </c>
      <c r="Q80" s="2" t="str">
        <f t="shared" si="41"/>
        <v>,"tags":["Weapons"]</v>
      </c>
      <c r="R80">
        <f t="shared" si="42"/>
        <v>58</v>
      </c>
      <c r="S80" t="str">
        <f t="shared" si="43"/>
        <v>Heading out from the chapel take the left stairs and pick up the &lt;a href="http://darksouls3.wiki.fextralife.com/Lucerne"&gt;Lucerne&lt;/a&gt; from the corpse</v>
      </c>
      <c r="T80" t="str">
        <f t="shared" si="44"/>
        <v>{"text":"Heading out from the chapel take the left stairs and pick up the &lt;a href=\"http://darksouls3.wiki.fextralife.com/Lucerne\"&gt;Lucerne&lt;/a&gt; from the corpse","tags":["Weapons"]},</v>
      </c>
    </row>
    <row r="81" spans="1:20">
      <c r="B81" t="s">
        <v>143</v>
      </c>
      <c r="C81" t="str">
        <f t="shared" si="30"/>
        <v>&lt;li data-id="playthrough_2_42" class="f_boss f_miss"&gt;Just before walking through the great gate, you can summon &lt;a href="http://darksouls3.wiki.fextralife.com/Sword+Master"&gt;Sword Master Saber&lt;/a&gt; if he was killed earlier at Firelink Shrine&lt;/li&gt;</v>
      </c>
      <c r="D81">
        <f t="shared" si="31"/>
        <v>30</v>
      </c>
      <c r="E81">
        <f t="shared" si="32"/>
        <v>38</v>
      </c>
      <c r="F81">
        <f t="shared" si="33"/>
        <v>52</v>
      </c>
      <c r="G81" t="str">
        <f t="shared" si="34"/>
        <v>f_boss f_miss</v>
      </c>
      <c r="H81">
        <f t="shared" si="35"/>
        <v>7</v>
      </c>
      <c r="I81" t="e">
        <f t="shared" si="36"/>
        <v>#VALUE!</v>
      </c>
      <c r="J81" t="e">
        <f t="shared" si="37"/>
        <v>#VALUE!</v>
      </c>
      <c r="K81" t="str">
        <f t="shared" si="38"/>
        <v>f_boss</v>
      </c>
      <c r="L81" t="str">
        <f t="shared" si="39"/>
        <v>f_miss</v>
      </c>
      <c r="M81" t="str">
        <f t="shared" si="40"/>
        <v/>
      </c>
      <c r="N81" t="str">
        <f>IFERROR(VLOOKUP(K81,'tag lookup'!$A:$B,2,0),"")</f>
        <v>Bosses</v>
      </c>
      <c r="O81" t="str">
        <f>IFERROR(VLOOKUP(L81,'tag lookup'!$A:$B,2,0),"")</f>
        <v>Missable</v>
      </c>
      <c r="P81" t="str">
        <f>IFERROR(VLOOKUP(M81,'tag lookup'!$A:$B,2,0),"")</f>
        <v/>
      </c>
      <c r="Q81" s="2" t="str">
        <f t="shared" si="41"/>
        <v>,"tags":["Bosses","Missable"]</v>
      </c>
      <c r="R81">
        <f t="shared" si="42"/>
        <v>65</v>
      </c>
      <c r="S81" t="str">
        <f t="shared" si="43"/>
        <v>Just before walking through the great gate, you can summon &lt;a href="http://darksouls3.wiki.fextralife.com/Sword+Master"&gt;Sword Master Saber&lt;/a&gt; if he was killed earlier at Firelink Shrine</v>
      </c>
      <c r="T81" t="str">
        <f t="shared" si="44"/>
        <v>{"text":"Just before walking through the great gate, you can summon &lt;a href=\"http://darksouls3.wiki.fextralife.com/Sword+Master\"&gt;Sword Master Saber&lt;/a&gt; if he was killed earlier at Firelink Shrine","tags":["Bosses","Missable"]},</v>
      </c>
    </row>
    <row r="82" spans="1:20">
      <c r="B82" t="s">
        <v>144</v>
      </c>
      <c r="C82" t="str">
        <f t="shared" si="30"/>
        <v>&lt;li data-id="playthrough_2_43" class="f_boss f_misc"&gt;Proceed through the gate and kill &lt;a href="http://darksouls3.wiki.fextralife.com/Vordt+of+the+Boreal+Valley"&gt;Vordt of the Boreal Valley&lt;/a&gt;; receive &lt;a href="http://darksouls3.wiki.fextralife.com/Soul+of+Boreal+Valley+Vordt"&gt;Soul of Boreal Valley Vordt&lt;/a&gt;. After killing Vordt, raise the banner at the cliff to access the &lt;a href="http://darksouls3.wiki.fextralife.com/Undead+Settlement"&gt;Undead Settlement&lt;/a&gt;&lt;/li&gt;</v>
      </c>
      <c r="D82">
        <f t="shared" si="31"/>
        <v>30</v>
      </c>
      <c r="E82">
        <f t="shared" si="32"/>
        <v>38</v>
      </c>
      <c r="F82">
        <f t="shared" si="33"/>
        <v>52</v>
      </c>
      <c r="G82" t="str">
        <f t="shared" si="34"/>
        <v>f_boss f_misc</v>
      </c>
      <c r="H82">
        <f t="shared" si="35"/>
        <v>7</v>
      </c>
      <c r="I82" t="e">
        <f t="shared" si="36"/>
        <v>#VALUE!</v>
      </c>
      <c r="J82" t="e">
        <f t="shared" si="37"/>
        <v>#VALUE!</v>
      </c>
      <c r="K82" t="str">
        <f t="shared" si="38"/>
        <v>f_boss</v>
      </c>
      <c r="L82" t="str">
        <f t="shared" si="39"/>
        <v>f_misc</v>
      </c>
      <c r="M82" t="str">
        <f t="shared" si="40"/>
        <v/>
      </c>
      <c r="N82" t="str">
        <f>IFERROR(VLOOKUP(K82,'tag lookup'!$A:$B,2,0),"")</f>
        <v>Bosses</v>
      </c>
      <c r="O82" t="str">
        <f>IFERROR(VLOOKUP(L82,'tag lookup'!$A:$B,2,0),"")</f>
        <v>Misc. items</v>
      </c>
      <c r="P82" t="str">
        <f>IFERROR(VLOOKUP(M82,'tag lookup'!$A:$B,2,0),"")</f>
        <v/>
      </c>
      <c r="Q82" s="2" t="str">
        <f t="shared" si="41"/>
        <v>,"tags":["Bosses","Misc. items"]</v>
      </c>
      <c r="R82">
        <f t="shared" si="42"/>
        <v>65</v>
      </c>
      <c r="S82" t="str">
        <f t="shared" si="43"/>
        <v>Proceed through the gate and kill &lt;a href="http://darksouls3.wiki.fextralife.com/Vordt+of+the+Boreal+Valley"&gt;Vordt of the Boreal Valley&lt;/a&gt;; receive &lt;a href="http://darksouls3.wiki.fextralife.com/Soul+of+Boreal+Valley+Vordt"&gt;Soul of Boreal Valley Vordt&lt;/a&gt;. After killing Vordt, raise the banner at the cliff to access the &lt;a href="http://darksouls3.wiki.fextralife.com/Undead+Settlement"&gt;Undead Settlement&lt;/a&gt;</v>
      </c>
      <c r="T82" t="str">
        <f t="shared" si="44"/>
        <v>{"text":"Proceed through the gate and kill &lt;a href=\"http://darksouls3.wiki.fextralife.com/Vordt+of+the+Boreal+Valley\"&gt;Vordt of the Boreal Valley&lt;/a&gt;; receive &lt;a href=\"http://darksouls3.wiki.fextralife.com/Soul+of+Boreal+Valley+Vordt\"&gt;Soul of Boreal Valley Vordt&lt;/a&gt;. After killing Vordt, raise the banner at the cliff to access the &lt;a href=\"http://darksouls3.wiki.fextralife.com/Undead+Settlement\"&gt;Undead Settlement&lt;/a&gt;","tags":["Bosses","Misc. items"]},</v>
      </c>
    </row>
    <row r="83" spans="1:20">
      <c r="A83" s="1" t="s">
        <v>145</v>
      </c>
      <c r="Q83" s="2"/>
      <c r="T83" t="str">
        <f>"]}{""title"": """&amp;A83&amp;""",""steps"":["</f>
        <v>]}{"title": "Undead Settlement","steps":[</v>
      </c>
    </row>
    <row r="84" spans="1:20">
      <c r="A84" t="s">
        <v>146</v>
      </c>
      <c r="B84" t="s">
        <v>147</v>
      </c>
      <c r="C84" t="str">
        <f t="shared" ref="C84:C115" si="45">TRIM(B84)</f>
        <v>&lt;li data-id="playthrough_3_1" class="f_misc"&gt;After the Bat Wing Demons have dropped you off, walk to the left and grab a &lt;a href="http://darksouls3.wiki.fextralife.com/Large+Soul+of+a+Deserted+Corpse"&gt;Large Soul of a Deserted Corpse&lt;/a&gt;&lt;/li&gt;</v>
      </c>
      <c r="D84">
        <f t="shared" ref="D84:D115" si="46">FIND("""",C84,15)</f>
        <v>29</v>
      </c>
      <c r="E84">
        <f t="shared" ref="E84:E115" si="47">FIND("""",C84,D84+1)</f>
        <v>37</v>
      </c>
      <c r="F84">
        <f t="shared" ref="F84:F115" si="48">FIND("""",C84,E84+1)</f>
        <v>44</v>
      </c>
      <c r="G84" t="str">
        <f t="shared" ref="G84:G115" si="49">MID(C84,E84+1,F84-E84-1)</f>
        <v>f_misc</v>
      </c>
      <c r="H84" t="e">
        <f t="shared" ref="H84:H115" si="50">FIND(" ",$G84)</f>
        <v>#VALUE!</v>
      </c>
      <c r="I84" t="e">
        <f t="shared" ref="I84:I115" si="51">FIND(" ",G84,H84+1)</f>
        <v>#VALUE!</v>
      </c>
      <c r="J84" t="e">
        <f t="shared" ref="J84:J115" si="52">FIND(" ",G84,I84+1)</f>
        <v>#VALUE!</v>
      </c>
      <c r="K84" t="str">
        <f t="shared" ref="K84:K115" si="53">LEFT(G84,IFERROR(H84-1,99))</f>
        <v>f_misc</v>
      </c>
      <c r="L84" t="str">
        <f t="shared" ref="L84:L115" si="54">IF(ISERROR(H84),"",MID(G84,H84+1,IFERROR(I84-H84-1,99)))</f>
        <v/>
      </c>
      <c r="M84" t="str">
        <f t="shared" ref="M84:M115" si="55">IF(ISERROR(I84),"",MID(G84,I84+1,IFERROR(J84-I84-1,99)))</f>
        <v/>
      </c>
      <c r="N84" t="str">
        <f>IFERROR(VLOOKUP(K84,'tag lookup'!$A:$B,2,0),"")</f>
        <v>Misc. items</v>
      </c>
      <c r="O84" t="str">
        <f>IFERROR(VLOOKUP(L84,'tag lookup'!$A:$B,2,0),"")</f>
        <v/>
      </c>
      <c r="P84" t="str">
        <f>IFERROR(VLOOKUP(M84,'tag lookup'!$A:$B,2,0),"")</f>
        <v/>
      </c>
      <c r="Q84" s="2" t="str">
        <f t="shared" ref="Q84:Q115" si="56">IF(N84="","",",""tags"":[""" &amp; N84 &amp; IF(O84="","""]",""",""" &amp; O84&amp;IF(P84="","""]",""","""&amp;P84&amp;"""]")))</f>
        <v>,"tags":["Misc. items"]</v>
      </c>
      <c r="R84">
        <f t="shared" ref="R84:R115" si="57">FIND("&gt;",B84)</f>
        <v>46</v>
      </c>
      <c r="S84" t="str">
        <f t="shared" ref="S84:S115" si="58">MID(B84,R84+1,LEN(B84)-R84-5)</f>
        <v>After the Bat Wing Demons have dropped you off, walk to the left and grab a &lt;a href="http://darksouls3.wiki.fextralife.com/Large+Soul+of+a+Deserted+Corpse"&gt;Large Soul of a Deserted Corpse&lt;/a&gt;</v>
      </c>
      <c r="T84" t="str">
        <f t="shared" ref="T84:T115" si="59">"{""text"":"""&amp;SUBSTITUTE(S84,"""","\""")&amp;""""&amp;Q84&amp;"},"</f>
        <v>{"text":"After the Bat Wing Demons have dropped you off, walk to the left and grab a &lt;a href=\"http://darksouls3.wiki.fextralife.com/Large+Soul+of+a+Deserted+Corpse\"&gt;Large Soul of a Deserted Corpse&lt;/a&gt;","tags":["Misc. items"]},</v>
      </c>
    </row>
    <row r="85" spans="1:20">
      <c r="B85" t="s">
        <v>148</v>
      </c>
      <c r="C85" t="str">
        <f t="shared" si="45"/>
        <v>&lt;li data-id="playthrough_3_2" class="f_misc"&gt;Go downstairs. Walk behind an overturned carriage and kill two &lt;a href="http://darksouls3.wiki.fextralife.com/Dog"&gt;Dogs&lt;/a&gt; to get &lt;a href="http://darksouls3.wiki.fextralife.com/Alluring+Skull"&gt;Alluring Skull&amp;nbsp;x2&lt;/a&gt;&lt;/li&gt;</v>
      </c>
      <c r="D85">
        <f t="shared" si="46"/>
        <v>29</v>
      </c>
      <c r="E85">
        <f t="shared" si="47"/>
        <v>37</v>
      </c>
      <c r="F85">
        <f t="shared" si="48"/>
        <v>44</v>
      </c>
      <c r="G85" t="str">
        <f t="shared" si="49"/>
        <v>f_misc</v>
      </c>
      <c r="H85" t="e">
        <f t="shared" si="50"/>
        <v>#VALUE!</v>
      </c>
      <c r="I85" t="e">
        <f t="shared" si="51"/>
        <v>#VALUE!</v>
      </c>
      <c r="J85" t="e">
        <f t="shared" si="52"/>
        <v>#VALUE!</v>
      </c>
      <c r="K85" t="str">
        <f t="shared" si="53"/>
        <v>f_misc</v>
      </c>
      <c r="L85" t="str">
        <f t="shared" si="54"/>
        <v/>
      </c>
      <c r="M85" t="str">
        <f t="shared" si="55"/>
        <v/>
      </c>
      <c r="N85" t="str">
        <f>IFERROR(VLOOKUP(K85,'tag lookup'!$A:$B,2,0),"")</f>
        <v>Misc. items</v>
      </c>
      <c r="O85" t="str">
        <f>IFERROR(VLOOKUP(L85,'tag lookup'!$A:$B,2,0),"")</f>
        <v/>
      </c>
      <c r="P85" t="str">
        <f>IFERROR(VLOOKUP(M85,'tag lookup'!$A:$B,2,0),"")</f>
        <v/>
      </c>
      <c r="Q85" s="2" t="str">
        <f t="shared" si="56"/>
        <v>,"tags":["Misc. items"]</v>
      </c>
      <c r="R85">
        <f t="shared" si="57"/>
        <v>57</v>
      </c>
      <c r="S85" t="str">
        <f t="shared" si="58"/>
        <v>Go downstairs. Walk behind an overturned carriage and kill two &lt;a href="http://darksouls3.wiki.fextralife.com/Dog"&gt;Dogs&lt;/a&gt; to get &lt;a href="http://darksouls3.wiki.fextralife.com/Alluring+Skull"&gt;Alluring Skull&amp;nbsp;x2&lt;/a&gt;</v>
      </c>
      <c r="T85" t="str">
        <f t="shared" si="59"/>
        <v>{"text":"Go downstairs. Walk behind an overturned carriage and kill two &lt;a href=\"http://darksouls3.wiki.fextralife.com/Dog\"&gt;Dogs&lt;/a&gt; to get &lt;a href=\"http://darksouls3.wiki.fextralife.com/Alluring+Skull\"&gt;Alluring Skull&amp;nbsp;x2&lt;/a&gt;","tags":["Misc. items"]},</v>
      </c>
    </row>
    <row r="86" spans="1:20">
      <c r="B86" t="s">
        <v>149</v>
      </c>
      <c r="C86" t="str">
        <f t="shared" si="45"/>
        <v>&lt;li data-id="playthrough_3_3" class="f_gest f_npc f_miss"&gt;Find &lt;a href="http://darksouls3.wiki.fextralife.com/Yoel+of+Londor"&gt;Yoel of Londor&lt;/a&gt; below the Foot of the High Wall bonfire amongst several other Pilgrims. Talk to him and agree to his request and he moves to Firelink Shrine. Head back to Firelink Shrine and talk to Yoel to receive the Beckon gesture. Accept Yoel's offer to Draw Out True Strength which gains you a free level and a &lt;a href="http://darksouls3.wiki.fextralife.com/Dark+Sigil"&gt;Dark Sigil&lt;/a&gt;. From now on, for each time you die, you gain 1 Hollowing per Dark Sigil. Yoel offers 4 more free levels at 2, 6, 12, and 15 Hollowing, so getting all 5 Dark Sigils should not take long. If you do not get all 5 Dark Sigils before reaching the Catacombs of Carthus, Yoel dies which voids the Usurpation of Fire Ending&lt;/li&gt;</v>
      </c>
      <c r="D86">
        <f t="shared" si="46"/>
        <v>29</v>
      </c>
      <c r="E86">
        <f t="shared" si="47"/>
        <v>37</v>
      </c>
      <c r="F86">
        <f t="shared" si="48"/>
        <v>57</v>
      </c>
      <c r="G86" t="str">
        <f t="shared" si="49"/>
        <v>f_gest f_npc f_miss</v>
      </c>
      <c r="H86">
        <f t="shared" si="50"/>
        <v>7</v>
      </c>
      <c r="I86">
        <f t="shared" si="51"/>
        <v>13</v>
      </c>
      <c r="J86" t="e">
        <f t="shared" si="52"/>
        <v>#VALUE!</v>
      </c>
      <c r="K86" t="str">
        <f t="shared" si="53"/>
        <v>f_gest</v>
      </c>
      <c r="L86" t="str">
        <f t="shared" si="54"/>
        <v>f_npc</v>
      </c>
      <c r="M86" t="str">
        <f t="shared" si="55"/>
        <v>f_miss</v>
      </c>
      <c r="N86" t="str">
        <f>IFERROR(VLOOKUP(K86,'tag lookup'!$A:$B,2,0),"")</f>
        <v>Gestures</v>
      </c>
      <c r="O86" t="str">
        <f>IFERROR(VLOOKUP(L86,'tag lookup'!$A:$B,2,0),"")</f>
        <v/>
      </c>
      <c r="P86" t="str">
        <f>IFERROR(VLOOKUP(M86,'tag lookup'!$A:$B,2,0),"")</f>
        <v>Missable</v>
      </c>
      <c r="Q86" s="2" t="str">
        <f t="shared" si="56"/>
        <v>,"tags":["Gestures"]</v>
      </c>
      <c r="R86">
        <f t="shared" si="57"/>
        <v>70</v>
      </c>
      <c r="S86" t="str">
        <f t="shared" si="58"/>
        <v>Find &lt;a href="http://darksouls3.wiki.fextralife.com/Yoel+of+Londor"&gt;Yoel of Londor&lt;/a&gt; below the Foot of the High Wall bonfire amongst several other Pilgrims. Talk to him and agree to his request and he moves to Firelink Shrine. Head back to Firelink Shrine and talk to Yoel to receive the Beckon gesture. Accept Yoel's offer to Draw Out True Strength which gains you a free level and a &lt;a href="http://darksouls3.wiki.fextralife.com/Dark+Sigil"&gt;Dark Sigil&lt;/a&gt;. From now on, for each time you die, you gain 1 Hollowing per Dark Sigil. Yoel offers 4 more free levels at 2, 6, 12, and 15 Hollowing, so getting all 5 Dark Sigils should not take long. If you do not get all 5 Dark Sigils before reaching the Catacombs of Carthus, Yoel dies which voids the Usurpation of Fire Ending</v>
      </c>
      <c r="T86" t="str">
        <f t="shared" si="59"/>
        <v>{"text":"Find &lt;a href=\"http://darksouls3.wiki.fextralife.com/Yoel+of+Londor\"&gt;Yoel of Londor&lt;/a&gt; below the Foot of the High Wall bonfire amongst several other Pilgrims. Talk to him and agree to his request and he moves to Firelink Shrine. Head back to Firelink Shrine and talk to Yoel to receive the Beckon gesture. Accept Yoel's offer to Draw Out True Strength which gains you a free level and a &lt;a href=\"http://darksouls3.wiki.fextralife.com/Dark+Sigil\"&gt;Dark Sigil&lt;/a&gt;. From now on, for each time you die, you gain 1 Hollowing per Dark Sigil. Yoel offers 4 more free levels at 2, 6, 12, and 15 Hollowing, so getting all 5 Dark Sigils should not take long. If you do not get all 5 Dark Sigils before reaching the Catacombs of Carthus, Yoel dies which voids the Usurpation of Fire Ending","tags":["Gestures"]},</v>
      </c>
    </row>
    <row r="87" spans="1:20">
      <c r="B87" t="s">
        <v>150</v>
      </c>
      <c r="C87" t="str">
        <f t="shared" si="45"/>
        <v>&lt;li data-id="playthrough_3_4" class="f_gest f_npc f_tome f_miss"&gt;After you get all 5 Dark Sigils and refresh the world, Yoel dies with &lt;a href="http://darksouls3.wiki.fextralife.com/Yuria+of+Londor"&gt;Yuria of Londor&lt;/a&gt; watching over his newfound corpse. Talk to her to receive the Dignified Bow gesture and buy the &lt;a href="http://darksouls3.wiki.fextralife.com/Londor+Braille+Divine+Tome"&gt;Londor Braille Divine Tome&lt;/a&gt;&lt;/li&gt;</v>
      </c>
      <c r="D87">
        <f t="shared" si="46"/>
        <v>29</v>
      </c>
      <c r="E87">
        <f t="shared" si="47"/>
        <v>37</v>
      </c>
      <c r="F87">
        <f t="shared" si="48"/>
        <v>64</v>
      </c>
      <c r="G87" t="str">
        <f t="shared" si="49"/>
        <v>f_gest f_npc f_tome f_miss</v>
      </c>
      <c r="H87">
        <f t="shared" si="50"/>
        <v>7</v>
      </c>
      <c r="I87">
        <f t="shared" si="51"/>
        <v>13</v>
      </c>
      <c r="J87">
        <f t="shared" si="52"/>
        <v>20</v>
      </c>
      <c r="K87" t="str">
        <f t="shared" si="53"/>
        <v>f_gest</v>
      </c>
      <c r="L87" t="str">
        <f t="shared" si="54"/>
        <v>f_npc</v>
      </c>
      <c r="M87" t="str">
        <f t="shared" si="55"/>
        <v>f_tome</v>
      </c>
      <c r="N87" t="str">
        <f>IFERROR(VLOOKUP(K87,'tag lookup'!$A:$B,2,0),"")</f>
        <v>Gestures</v>
      </c>
      <c r="O87" t="str">
        <f>IFERROR(VLOOKUP(L87,'tag lookup'!$A:$B,2,0),"")</f>
        <v/>
      </c>
      <c r="P87" t="str">
        <f>IFERROR(VLOOKUP(M87,'tag lookup'!$A:$B,2,0),"")</f>
        <v/>
      </c>
      <c r="Q87" s="2" t="str">
        <f t="shared" si="56"/>
        <v>,"tags":["Gestures"]</v>
      </c>
      <c r="R87">
        <f t="shared" si="57"/>
        <v>77</v>
      </c>
      <c r="S87" t="str">
        <f t="shared" si="58"/>
        <v>After you get all 5 Dark Sigils and refresh the world, Yoel dies with &lt;a href="http://darksouls3.wiki.fextralife.com/Yuria+of+Londor"&gt;Yuria of Londor&lt;/a&gt; watching over his newfound corpse. Talk to her to receive the Dignified Bow gesture and buy the &lt;a href="http://darksouls3.wiki.fextralife.com/Londor+Braille+Divine+Tome"&gt;Londor Braille Divine Tome&lt;/a&gt;</v>
      </c>
      <c r="T87" t="str">
        <f t="shared" si="59"/>
        <v>{"text":"After you get all 5 Dark Sigils and refresh the world, Yoel dies with &lt;a href=\"http://darksouls3.wiki.fextralife.com/Yuria+of+Londor\"&gt;Yuria of Londor&lt;/a&gt; watching over his newfound corpse. Talk to her to receive the Dignified Bow gesture and buy the &lt;a href=\"http://darksouls3.wiki.fextralife.com/Londor+Braille+Divine+Tome\"&gt;Londor Braille Divine Tome&lt;/a&gt;","tags":["Gestures"]},</v>
      </c>
    </row>
    <row r="88" spans="1:20">
      <c r="B88" t="s">
        <v>151</v>
      </c>
      <c r="C88" t="str">
        <f t="shared" si="45"/>
        <v>&lt;li data-id="playthrough_3_5" class="f_misc"&gt;Near Yoel, you will find &lt;a href="http://darksouls3.wiki.fextralife.com/Homeward+Bone"&gt;Homeward Bone&amp;nbsp;x2&lt;/a&gt; on the far left edge of the bridge&lt;/li&gt;</v>
      </c>
      <c r="D88">
        <f t="shared" si="46"/>
        <v>29</v>
      </c>
      <c r="E88">
        <f t="shared" si="47"/>
        <v>37</v>
      </c>
      <c r="F88">
        <f t="shared" si="48"/>
        <v>44</v>
      </c>
      <c r="G88" t="str">
        <f t="shared" si="49"/>
        <v>f_misc</v>
      </c>
      <c r="H88" t="e">
        <f t="shared" si="50"/>
        <v>#VALUE!</v>
      </c>
      <c r="I88" t="e">
        <f t="shared" si="51"/>
        <v>#VALUE!</v>
      </c>
      <c r="J88" t="e">
        <f t="shared" si="52"/>
        <v>#VALUE!</v>
      </c>
      <c r="K88" t="str">
        <f t="shared" si="53"/>
        <v>f_misc</v>
      </c>
      <c r="L88" t="str">
        <f t="shared" si="54"/>
        <v/>
      </c>
      <c r="M88" t="str">
        <f t="shared" si="55"/>
        <v/>
      </c>
      <c r="N88" t="str">
        <f>IFERROR(VLOOKUP(K88,'tag lookup'!$A:$B,2,0),"")</f>
        <v>Misc. items</v>
      </c>
      <c r="O88" t="str">
        <f>IFERROR(VLOOKUP(L88,'tag lookup'!$A:$B,2,0),"")</f>
        <v/>
      </c>
      <c r="P88" t="str">
        <f>IFERROR(VLOOKUP(M88,'tag lookup'!$A:$B,2,0),"")</f>
        <v/>
      </c>
      <c r="Q88" s="2" t="str">
        <f t="shared" si="56"/>
        <v>,"tags":["Misc. items"]</v>
      </c>
      <c r="R88">
        <f t="shared" si="57"/>
        <v>57</v>
      </c>
      <c r="S88" t="str">
        <f t="shared" si="58"/>
        <v>Near Yoel, you will find &lt;a href="http://darksouls3.wiki.fextralife.com/Homeward+Bone"&gt;Homeward Bone&amp;nbsp;x2&lt;/a&gt; on the far left edge of the bridge</v>
      </c>
      <c r="T88" t="str">
        <f t="shared" si="59"/>
        <v>{"text":"Near Yoel, you will find &lt;a href=\"http://darksouls3.wiki.fextralife.com/Homeward+Bone\"&gt;Homeward Bone&amp;nbsp;x2&lt;/a&gt; on the far left edge of the bridge","tags":["Misc. items"]},</v>
      </c>
    </row>
    <row r="89" spans="1:20">
      <c r="B89" t="s">
        <v>152</v>
      </c>
      <c r="C89" t="str">
        <f t="shared" si="45"/>
        <v>&lt;li data-id="playthrough_3_6" class="f_weap"&gt;From the Undead Settlement bonfire, enter the house. Cut down a glowing hanging corpse to get the &lt;a href="http://darksouls3.wiki.fextralife.com/Small+Leather+Shield"&gt;Small Leather Shield&lt;/a&gt;&lt;/li&gt;</v>
      </c>
      <c r="D89">
        <f t="shared" si="46"/>
        <v>29</v>
      </c>
      <c r="E89">
        <f t="shared" si="47"/>
        <v>37</v>
      </c>
      <c r="F89">
        <f t="shared" si="48"/>
        <v>44</v>
      </c>
      <c r="G89" t="str">
        <f t="shared" si="49"/>
        <v>f_weap</v>
      </c>
      <c r="H89" t="e">
        <f t="shared" si="50"/>
        <v>#VALUE!</v>
      </c>
      <c r="I89" t="e">
        <f t="shared" si="51"/>
        <v>#VALUE!</v>
      </c>
      <c r="J89" t="e">
        <f t="shared" si="52"/>
        <v>#VALUE!</v>
      </c>
      <c r="K89" t="str">
        <f t="shared" si="53"/>
        <v>f_weap</v>
      </c>
      <c r="L89" t="str">
        <f t="shared" si="54"/>
        <v/>
      </c>
      <c r="M89" t="str">
        <f t="shared" si="55"/>
        <v/>
      </c>
      <c r="N89" t="str">
        <f>IFERROR(VLOOKUP(K89,'tag lookup'!$A:$B,2,0),"")</f>
        <v>Weapons</v>
      </c>
      <c r="O89" t="str">
        <f>IFERROR(VLOOKUP(L89,'tag lookup'!$A:$B,2,0),"")</f>
        <v/>
      </c>
      <c r="P89" t="str">
        <f>IFERROR(VLOOKUP(M89,'tag lookup'!$A:$B,2,0),"")</f>
        <v/>
      </c>
      <c r="Q89" s="2" t="str">
        <f t="shared" si="56"/>
        <v>,"tags":["Weapons"]</v>
      </c>
      <c r="R89">
        <f t="shared" si="57"/>
        <v>57</v>
      </c>
      <c r="S89" t="str">
        <f t="shared" si="58"/>
        <v>From the Undead Settlement bonfire, enter the house. Cut down a glowing hanging corpse to get the &lt;a href="http://darksouls3.wiki.fextralife.com/Small+Leather+Shield"&gt;Small Leather Shield&lt;/a&gt;</v>
      </c>
      <c r="T89" t="str">
        <f t="shared" si="59"/>
        <v>{"text":"From the Undead Settlement bonfire, enter the house. Cut down a glowing hanging corpse to get the &lt;a href=\"http://darksouls3.wiki.fextralife.com/Small+Leather+Shield\"&gt;Small Leather Shield&lt;/a&gt;","tags":["Weapons"]},</v>
      </c>
    </row>
    <row r="90" spans="1:20">
      <c r="B90" t="s">
        <v>153</v>
      </c>
      <c r="C90" t="str">
        <f t="shared" si="45"/>
        <v>&lt;li data-id="playthrough_3_7" class="f_misc"&gt;Walk downstairs to get &lt;a href="http://darksouls3.wiki.fextralife.com/Charcoal+Pine+Bundle"&gt;Charcoal Pine Bundle&amp;nbsp;x2&lt;/a&gt;. Walk out onto the balcony and cut down the hanging body. Turn right around the corner to get &lt;a href="http://darksouls3.wiki.fextralife.com/Repair+Powder"&gt;Repair Powder&amp;nbsp;x2&lt;/a&gt;&lt;/li&gt;</v>
      </c>
      <c r="D90">
        <f t="shared" si="46"/>
        <v>29</v>
      </c>
      <c r="E90">
        <f t="shared" si="47"/>
        <v>37</v>
      </c>
      <c r="F90">
        <f t="shared" si="48"/>
        <v>44</v>
      </c>
      <c r="G90" t="str">
        <f t="shared" si="49"/>
        <v>f_misc</v>
      </c>
      <c r="H90" t="e">
        <f t="shared" si="50"/>
        <v>#VALUE!</v>
      </c>
      <c r="I90" t="e">
        <f t="shared" si="51"/>
        <v>#VALUE!</v>
      </c>
      <c r="J90" t="e">
        <f t="shared" si="52"/>
        <v>#VALUE!</v>
      </c>
      <c r="K90" t="str">
        <f t="shared" si="53"/>
        <v>f_misc</v>
      </c>
      <c r="L90" t="str">
        <f t="shared" si="54"/>
        <v/>
      </c>
      <c r="M90" t="str">
        <f t="shared" si="55"/>
        <v/>
      </c>
      <c r="N90" t="str">
        <f>IFERROR(VLOOKUP(K90,'tag lookup'!$A:$B,2,0),"")</f>
        <v>Misc. items</v>
      </c>
      <c r="O90" t="str">
        <f>IFERROR(VLOOKUP(L90,'tag lookup'!$A:$B,2,0),"")</f>
        <v/>
      </c>
      <c r="P90" t="str">
        <f>IFERROR(VLOOKUP(M90,'tag lookup'!$A:$B,2,0),"")</f>
        <v/>
      </c>
      <c r="Q90" s="2" t="str">
        <f t="shared" si="56"/>
        <v>,"tags":["Misc. items"]</v>
      </c>
      <c r="R90">
        <f t="shared" si="57"/>
        <v>57</v>
      </c>
      <c r="S90" t="str">
        <f t="shared" si="58"/>
        <v>Walk downstairs to get &lt;a href="http://darksouls3.wiki.fextralife.com/Charcoal+Pine+Bundle"&gt;Charcoal Pine Bundle&amp;nbsp;x2&lt;/a&gt;. Walk out onto the balcony and cut down the hanging body. Turn right around the corner to get &lt;a href="http://darksouls3.wiki.fextralife.com/Repair+Powder"&gt;Repair Powder&amp;nbsp;x2&lt;/a&gt;</v>
      </c>
      <c r="T90" t="str">
        <f t="shared" si="59"/>
        <v>{"text":"Walk downstairs to get &lt;a href=\"http://darksouls3.wiki.fextralife.com/Charcoal+Pine+Bundle\"&gt;Charcoal Pine Bundle&amp;nbsp;x2&lt;/a&gt;. Walk out onto the balcony and cut down the hanging body. Turn right around the corner to get &lt;a href=\"http://darksouls3.wiki.fextralife.com/Repair+Powder\"&gt;Repair Powder&amp;nbsp;x2&lt;/a&gt;","tags":["Misc. items"]},</v>
      </c>
    </row>
    <row r="91" spans="1:20">
      <c r="B91" t="s">
        <v>154</v>
      </c>
      <c r="C91" t="str">
        <f t="shared" si="45"/>
        <v>&lt;li data-id="playthrough_3_9" class="f_misc"&gt;Walk downstairs to get another &lt;a href="http://darksouls3.wiki.fextralife.com/Charcoal+Pine+Bundle"&gt;Charcoal Pine Bundle&amp;nbsp;x2&lt;/a&gt;&lt;/li&gt;</v>
      </c>
      <c r="D91">
        <f t="shared" si="46"/>
        <v>29</v>
      </c>
      <c r="E91">
        <f t="shared" si="47"/>
        <v>37</v>
      </c>
      <c r="F91">
        <f t="shared" si="48"/>
        <v>44</v>
      </c>
      <c r="G91" t="str">
        <f t="shared" si="49"/>
        <v>f_misc</v>
      </c>
      <c r="H91" t="e">
        <f t="shared" si="50"/>
        <v>#VALUE!</v>
      </c>
      <c r="I91" t="e">
        <f t="shared" si="51"/>
        <v>#VALUE!</v>
      </c>
      <c r="J91" t="e">
        <f t="shared" si="52"/>
        <v>#VALUE!</v>
      </c>
      <c r="K91" t="str">
        <f t="shared" si="53"/>
        <v>f_misc</v>
      </c>
      <c r="L91" t="str">
        <f t="shared" si="54"/>
        <v/>
      </c>
      <c r="M91" t="str">
        <f t="shared" si="55"/>
        <v/>
      </c>
      <c r="N91" t="str">
        <f>IFERROR(VLOOKUP(K91,'tag lookup'!$A:$B,2,0),"")</f>
        <v>Misc. items</v>
      </c>
      <c r="O91" t="str">
        <f>IFERROR(VLOOKUP(L91,'tag lookup'!$A:$B,2,0),"")</f>
        <v/>
      </c>
      <c r="P91" t="str">
        <f>IFERROR(VLOOKUP(M91,'tag lookup'!$A:$B,2,0),"")</f>
        <v/>
      </c>
      <c r="Q91" s="2" t="str">
        <f t="shared" si="56"/>
        <v>,"tags":["Misc. items"]</v>
      </c>
      <c r="R91">
        <f t="shared" si="57"/>
        <v>57</v>
      </c>
      <c r="S91" t="str">
        <f t="shared" si="58"/>
        <v>Walk downstairs to get another &lt;a href="http://darksouls3.wiki.fextralife.com/Charcoal+Pine+Bundle"&gt;Charcoal Pine Bundle&amp;nbsp;x2&lt;/a&gt;</v>
      </c>
      <c r="T91" t="str">
        <f t="shared" si="59"/>
        <v>{"text":"Walk downstairs to get another &lt;a href=\"http://darksouls3.wiki.fextralife.com/Charcoal+Pine+Bundle\"&gt;Charcoal Pine Bundle&amp;nbsp;x2&lt;/a&gt;","tags":["Misc. items"]},</v>
      </c>
    </row>
    <row r="92" spans="1:20">
      <c r="B92" t="s">
        <v>155</v>
      </c>
      <c r="C92" t="str">
        <f t="shared" si="45"/>
        <v>&lt;li data-id="playthrough_3_8" class="f_npc"&gt;Go outside and grab &lt;a href="http://darksouls3.wiki.fextralife.com/Loretta's+Bone"&gt;Loretta's Bone&lt;/a&gt; from the body you cut down&lt;/li&gt;</v>
      </c>
      <c r="D92">
        <f t="shared" si="46"/>
        <v>29</v>
      </c>
      <c r="E92">
        <f t="shared" si="47"/>
        <v>37</v>
      </c>
      <c r="F92">
        <f t="shared" si="48"/>
        <v>43</v>
      </c>
      <c r="G92" t="str">
        <f t="shared" si="49"/>
        <v>f_npc</v>
      </c>
      <c r="H92" t="e">
        <f t="shared" si="50"/>
        <v>#VALUE!</v>
      </c>
      <c r="I92" t="e">
        <f t="shared" si="51"/>
        <v>#VALUE!</v>
      </c>
      <c r="J92" t="e">
        <f t="shared" si="52"/>
        <v>#VALUE!</v>
      </c>
      <c r="K92" t="str">
        <f t="shared" si="53"/>
        <v>f_npc</v>
      </c>
      <c r="L92" t="str">
        <f t="shared" si="54"/>
        <v/>
      </c>
      <c r="M92" t="str">
        <f t="shared" si="55"/>
        <v/>
      </c>
      <c r="N92" t="str">
        <f>IFERROR(VLOOKUP(K92,'tag lookup'!$A:$B,2,0),"")</f>
        <v/>
      </c>
      <c r="O92" t="str">
        <f>IFERROR(VLOOKUP(L92,'tag lookup'!$A:$B,2,0),"")</f>
        <v/>
      </c>
      <c r="P92" t="str">
        <f>IFERROR(VLOOKUP(M92,'tag lookup'!$A:$B,2,0),"")</f>
        <v/>
      </c>
      <c r="Q92" s="2" t="str">
        <f t="shared" si="56"/>
        <v/>
      </c>
      <c r="R92">
        <f t="shared" si="57"/>
        <v>56</v>
      </c>
      <c r="S92" t="str">
        <f t="shared" si="58"/>
        <v>Go outside and grab &lt;a href="http://darksouls3.wiki.fextralife.com/Loretta's+Bone"&gt;Loretta's Bone&lt;/a&gt; from the body you cut down</v>
      </c>
      <c r="T92" t="str">
        <f t="shared" si="59"/>
        <v>{"text":"Go outside and grab &lt;a href=\"http://darksouls3.wiki.fextralife.com/Loretta's+Bone\"&gt;Loretta's Bone&lt;/a&gt; from the body you cut down"},</v>
      </c>
    </row>
    <row r="93" spans="1:20">
      <c r="B93" t="s">
        <v>156</v>
      </c>
      <c r="C93" t="str">
        <f t="shared" si="45"/>
        <v>&lt;li data-id="playthrough_3_10" class="f_estus"&gt;Grab an &lt;a href="http://darksouls3.wiki.fextralife.com/Estus+Shard"&gt;Estus Shard&lt;/a&gt; by the burning tree with worshipping undead&lt;/li&gt;</v>
      </c>
      <c r="D93">
        <f t="shared" si="46"/>
        <v>30</v>
      </c>
      <c r="E93">
        <f t="shared" si="47"/>
        <v>38</v>
      </c>
      <c r="F93">
        <f t="shared" si="48"/>
        <v>46</v>
      </c>
      <c r="G93" t="str">
        <f t="shared" si="49"/>
        <v>f_estus</v>
      </c>
      <c r="H93" t="e">
        <f t="shared" si="50"/>
        <v>#VALUE!</v>
      </c>
      <c r="I93" t="e">
        <f t="shared" si="51"/>
        <v>#VALUE!</v>
      </c>
      <c r="J93" t="e">
        <f t="shared" si="52"/>
        <v>#VALUE!</v>
      </c>
      <c r="K93" t="str">
        <f t="shared" si="53"/>
        <v>f_estus</v>
      </c>
      <c r="L93" t="str">
        <f t="shared" si="54"/>
        <v/>
      </c>
      <c r="M93" t="str">
        <f t="shared" si="55"/>
        <v/>
      </c>
      <c r="N93" t="str">
        <f>IFERROR(VLOOKUP(K93,'tag lookup'!$A:$B,2,0),"")</f>
        <v>Estus Shards</v>
      </c>
      <c r="O93" t="str">
        <f>IFERROR(VLOOKUP(L93,'tag lookup'!$A:$B,2,0),"")</f>
        <v/>
      </c>
      <c r="P93" t="str">
        <f>IFERROR(VLOOKUP(M93,'tag lookup'!$A:$B,2,0),"")</f>
        <v/>
      </c>
      <c r="Q93" s="2" t="str">
        <f t="shared" si="56"/>
        <v>,"tags":["Estus Shards"]</v>
      </c>
      <c r="R93">
        <f t="shared" si="57"/>
        <v>59</v>
      </c>
      <c r="S93" t="str">
        <f t="shared" si="58"/>
        <v>Grab an &lt;a href="http://darksouls3.wiki.fextralife.com/Estus+Shard"&gt;Estus Shard&lt;/a&gt; by the burning tree with worshipping undead</v>
      </c>
      <c r="T93" t="str">
        <f t="shared" si="59"/>
        <v>{"text":"Grab an &lt;a href=\"http://darksouls3.wiki.fextralife.com/Estus+Shard\"&gt;Estus Shard&lt;/a&gt; by the burning tree with worshipping undead","tags":["Estus Shards"]},</v>
      </c>
    </row>
    <row r="94" spans="1:20">
      <c r="B94" t="s">
        <v>157</v>
      </c>
      <c r="C94" t="str">
        <f t="shared" si="45"/>
        <v>&lt;li data-id="playthrough_3_11" class="f_misc"&gt;On the other side of the tree, grab an &lt;a href="http://darksouls3.wiki.fextralife.com/Ember"&gt;Ember&lt;/a&gt;. Shoot down a hanging corpse from the tree to get &lt;a href="http://darksouls3.wiki.fextralife.com/Kukri"&gt;Kukri&amp;nbsp;x9&lt;/a&gt;. Walk to the closed gate to grab a &lt;a href="http://darksouls3.wiki.fextralife.com/Soul+of+an+Unknown+Traveler"&gt;Soul of an Unknown Traveler&lt;/a&gt;&lt;/li&gt;</v>
      </c>
      <c r="D94">
        <f t="shared" si="46"/>
        <v>30</v>
      </c>
      <c r="E94">
        <f t="shared" si="47"/>
        <v>38</v>
      </c>
      <c r="F94">
        <f t="shared" si="48"/>
        <v>45</v>
      </c>
      <c r="G94" t="str">
        <f t="shared" si="49"/>
        <v>f_misc</v>
      </c>
      <c r="H94" t="e">
        <f t="shared" si="50"/>
        <v>#VALUE!</v>
      </c>
      <c r="I94" t="e">
        <f t="shared" si="51"/>
        <v>#VALUE!</v>
      </c>
      <c r="J94" t="e">
        <f t="shared" si="52"/>
        <v>#VALUE!</v>
      </c>
      <c r="K94" t="str">
        <f t="shared" si="53"/>
        <v>f_misc</v>
      </c>
      <c r="L94" t="str">
        <f t="shared" si="54"/>
        <v/>
      </c>
      <c r="M94" t="str">
        <f t="shared" si="55"/>
        <v/>
      </c>
      <c r="N94" t="str">
        <f>IFERROR(VLOOKUP(K94,'tag lookup'!$A:$B,2,0),"")</f>
        <v>Misc. items</v>
      </c>
      <c r="O94" t="str">
        <f>IFERROR(VLOOKUP(L94,'tag lookup'!$A:$B,2,0),"")</f>
        <v/>
      </c>
      <c r="P94" t="str">
        <f>IFERROR(VLOOKUP(M94,'tag lookup'!$A:$B,2,0),"")</f>
        <v/>
      </c>
      <c r="Q94" s="2" t="str">
        <f t="shared" si="56"/>
        <v>,"tags":["Misc. items"]</v>
      </c>
      <c r="R94">
        <f t="shared" si="57"/>
        <v>58</v>
      </c>
      <c r="S94" t="str">
        <f t="shared" si="58"/>
        <v>On the other side of the tree, grab an &lt;a href="http://darksouls3.wiki.fextralife.com/Ember"&gt;Ember&lt;/a&gt;. Shoot down a hanging corpse from the tree to get &lt;a href="http://darksouls3.wiki.fextralife.com/Kukri"&gt;Kukri&amp;nbsp;x9&lt;/a&gt;. Walk to the closed gate to grab a &lt;a href="http://darksouls3.wiki.fextralife.com/Soul+of+an+Unknown+Traveler"&gt;Soul of an Unknown Traveler&lt;/a&gt;</v>
      </c>
      <c r="T94" t="str">
        <f t="shared" si="59"/>
        <v>{"text":"On the other side of the tree, grab an &lt;a href=\"http://darksouls3.wiki.fextralife.com/Ember\"&gt;Ember&lt;/a&gt;. Shoot down a hanging corpse from the tree to get &lt;a href=\"http://darksouls3.wiki.fextralife.com/Kukri\"&gt;Kukri&amp;nbsp;x9&lt;/a&gt;. Walk to the closed gate to grab a &lt;a href=\"http://darksouls3.wiki.fextralife.com/Soul+of+an+Unknown+Traveler\"&gt;Soul of an Unknown Traveler&lt;/a&gt;","tags":["Misc. items"]},</v>
      </c>
    </row>
    <row r="95" spans="1:20">
      <c r="B95" t="s">
        <v>158</v>
      </c>
      <c r="C95" t="str">
        <f t="shared" si="45"/>
        <v>&lt;li data-id="playthrough_3_12" class="f_tit"&gt;Walk to the right of the house to grab a &lt;a href="http://darksouls3.wiki.fextralife.com/Titanite+Shard"&gt;Titanite Shard&lt;/a&gt;&lt;/li&gt;</v>
      </c>
      <c r="D95">
        <f t="shared" si="46"/>
        <v>30</v>
      </c>
      <c r="E95">
        <f t="shared" si="47"/>
        <v>38</v>
      </c>
      <c r="F95">
        <f t="shared" si="48"/>
        <v>44</v>
      </c>
      <c r="G95" t="str">
        <f t="shared" si="49"/>
        <v>f_tit</v>
      </c>
      <c r="H95" t="e">
        <f t="shared" si="50"/>
        <v>#VALUE!</v>
      </c>
      <c r="I95" t="e">
        <f t="shared" si="51"/>
        <v>#VALUE!</v>
      </c>
      <c r="J95" t="e">
        <f t="shared" si="52"/>
        <v>#VALUE!</v>
      </c>
      <c r="K95" t="str">
        <f t="shared" si="53"/>
        <v>f_tit</v>
      </c>
      <c r="L95" t="str">
        <f t="shared" si="54"/>
        <v/>
      </c>
      <c r="M95" t="str">
        <f t="shared" si="55"/>
        <v/>
      </c>
      <c r="N95" t="str">
        <f>IFERROR(VLOOKUP(K95,'tag lookup'!$A:$B,2,0),"")</f>
        <v>Titanite</v>
      </c>
      <c r="O95" t="str">
        <f>IFERROR(VLOOKUP(L95,'tag lookup'!$A:$B,2,0),"")</f>
        <v/>
      </c>
      <c r="P95" t="str">
        <f>IFERROR(VLOOKUP(M95,'tag lookup'!$A:$B,2,0),"")</f>
        <v/>
      </c>
      <c r="Q95" s="2" t="str">
        <f t="shared" si="56"/>
        <v>,"tags":["Titanite"]</v>
      </c>
      <c r="R95">
        <f t="shared" si="57"/>
        <v>57</v>
      </c>
      <c r="S95" t="str">
        <f t="shared" si="58"/>
        <v>Walk to the right of the house to grab a &lt;a href="http://darksouls3.wiki.fextralife.com/Titanite+Shard"&gt;Titanite Shard&lt;/a&gt;</v>
      </c>
      <c r="T95" t="str">
        <f t="shared" si="59"/>
        <v>{"text":"Walk to the right of the house to grab a &lt;a href=\"http://darksouls3.wiki.fextralife.com/Titanite+Shard\"&gt;Titanite Shard&lt;/a&gt;","tags":["Titanite"]},</v>
      </c>
    </row>
    <row r="96" spans="1:20">
      <c r="B96" t="s">
        <v>159</v>
      </c>
      <c r="C96" t="str">
        <f t="shared" si="45"/>
        <v>&lt;li data-id="playthrough_3_32" class="f_cov f_misc"&gt;Walk through a large archway of the house, open a door, and walk into the room. Grab &lt;a href="http://darksouls3.wiki.fextralife.com/Charcoal+Pine+Resin"&gt;Charcoal Pine Resin&amp;nbsp;x2&lt;/a&gt; from a corpse near the wall. Cut down the bodies hanging over the staircase to get a &lt;a href="http://darksouls3.wiki.fextralife.com/Large+Soul+of+a+Deserted+Corpse"&gt;Large Soul of a Deserted Corpse&lt;/a&gt;. Drop down from a hole in the room. In this hidden room, discover the &lt;a href="http://darksouls3.wiki.fextralife.com/Warrior+of+Sunlight"&gt;Warrior of Sunlight&lt;/a&gt; covenant and consume &lt;a href="http://darksouls3.wiki.fextralife.com/Estus+Soup"&gt;Estus Soup&lt;/a&gt;&lt;/li&gt;</v>
      </c>
      <c r="D96">
        <f t="shared" si="46"/>
        <v>30</v>
      </c>
      <c r="E96">
        <f t="shared" si="47"/>
        <v>38</v>
      </c>
      <c r="F96">
        <f t="shared" si="48"/>
        <v>51</v>
      </c>
      <c r="G96" t="str">
        <f t="shared" si="49"/>
        <v>f_cov f_misc</v>
      </c>
      <c r="H96">
        <f t="shared" si="50"/>
        <v>6</v>
      </c>
      <c r="I96" t="e">
        <f t="shared" si="51"/>
        <v>#VALUE!</v>
      </c>
      <c r="J96" t="e">
        <f t="shared" si="52"/>
        <v>#VALUE!</v>
      </c>
      <c r="K96" t="str">
        <f t="shared" si="53"/>
        <v>f_cov</v>
      </c>
      <c r="L96" t="str">
        <f t="shared" si="54"/>
        <v>f_misc</v>
      </c>
      <c r="M96" t="str">
        <f t="shared" si="55"/>
        <v/>
      </c>
      <c r="N96" t="str">
        <f>IFERROR(VLOOKUP(K96,'tag lookup'!$A:$B,2,0),"")</f>
        <v/>
      </c>
      <c r="O96" t="str">
        <f>IFERROR(VLOOKUP(L96,'tag lookup'!$A:$B,2,0),"")</f>
        <v>Misc. items</v>
      </c>
      <c r="P96" t="str">
        <f>IFERROR(VLOOKUP(M96,'tag lookup'!$A:$B,2,0),"")</f>
        <v/>
      </c>
      <c r="Q96" s="2" t="str">
        <f t="shared" si="56"/>
        <v/>
      </c>
      <c r="R96">
        <f t="shared" si="57"/>
        <v>64</v>
      </c>
      <c r="S96" t="str">
        <f t="shared" si="58"/>
        <v>Walk through a large archway of the house, open a door, and walk into the room. Grab &lt;a href="http://darksouls3.wiki.fextralife.com/Charcoal+Pine+Resin"&gt;Charcoal Pine Resin&amp;nbsp;x2&lt;/a&gt; from a corpse near the wall. Cut down the bodies hanging over the staircase to get a &lt;a href="http://darksouls3.wiki.fextralife.com/Large+Soul+of+a+Deserted+Corpse"&gt;Large Soul of a Deserted Corpse&lt;/a&gt;. Drop down from a hole in the room. In this hidden room, discover the &lt;a href="http://darksouls3.wiki.fextralife.com/Warrior+of+Sunlight"&gt;Warrior of Sunlight&lt;/a&gt; covenant and consume &lt;a href="http://darksouls3.wiki.fextralife.com/Estus+Soup"&gt;Estus Soup&lt;/a&gt;</v>
      </c>
      <c r="T96" t="str">
        <f t="shared" si="59"/>
        <v>{"text":"Walk through a large archway of the house, open a door, and walk into the room. Grab &lt;a href=\"http://darksouls3.wiki.fextralife.com/Charcoal+Pine+Resin\"&gt;Charcoal Pine Resin&amp;nbsp;x2&lt;/a&gt; from a corpse near the wall. Cut down the bodies hanging over the staircase to get a &lt;a href=\"http://darksouls3.wiki.fextralife.com/Large+Soul+of+a+Deserted+Corpse\"&gt;Large Soul of a Deserted Corpse&lt;/a&gt;. Drop down from a hole in the room. In this hidden room, discover the &lt;a href=\"http://darksouls3.wiki.fextralife.com/Warrior+of+Sunlight\"&gt;Warrior of Sunlight&lt;/a&gt; covenant and consume &lt;a href=\"http://darksouls3.wiki.fextralife.com/Estus+Soup\"&gt;Estus Soup&lt;/a&gt;"},</v>
      </c>
    </row>
    <row r="97" spans="2:20">
      <c r="B97" t="s">
        <v>160</v>
      </c>
      <c r="C97" t="str">
        <f t="shared" si="45"/>
        <v>&lt;li data-id="playthrough_3_33" class="f_misc"&gt;Open the door and walk to the end of the hallway. You should now be on the main street of the neighborhood. Head right and break through the wooden crates between the first gap on your right. Grab a &lt;a href="http://darksouls3.wiki.fextralife.com/Soul+of+an+Unknown+Traveler"&gt;Soul of an Unknown Traveler&lt;/a&gt;&lt;/li&gt;</v>
      </c>
      <c r="D97">
        <f t="shared" si="46"/>
        <v>30</v>
      </c>
      <c r="E97">
        <f t="shared" si="47"/>
        <v>38</v>
      </c>
      <c r="F97">
        <f t="shared" si="48"/>
        <v>45</v>
      </c>
      <c r="G97" t="str">
        <f t="shared" si="49"/>
        <v>f_misc</v>
      </c>
      <c r="H97" t="e">
        <f t="shared" si="50"/>
        <v>#VALUE!</v>
      </c>
      <c r="I97" t="e">
        <f t="shared" si="51"/>
        <v>#VALUE!</v>
      </c>
      <c r="J97" t="e">
        <f t="shared" si="52"/>
        <v>#VALUE!</v>
      </c>
      <c r="K97" t="str">
        <f t="shared" si="53"/>
        <v>f_misc</v>
      </c>
      <c r="L97" t="str">
        <f t="shared" si="54"/>
        <v/>
      </c>
      <c r="M97" t="str">
        <f t="shared" si="55"/>
        <v/>
      </c>
      <c r="N97" t="str">
        <f>IFERROR(VLOOKUP(K97,'tag lookup'!$A:$B,2,0),"")</f>
        <v>Misc. items</v>
      </c>
      <c r="O97" t="str">
        <f>IFERROR(VLOOKUP(L97,'tag lookup'!$A:$B,2,0),"")</f>
        <v/>
      </c>
      <c r="P97" t="str">
        <f>IFERROR(VLOOKUP(M97,'tag lookup'!$A:$B,2,0),"")</f>
        <v/>
      </c>
      <c r="Q97" s="2" t="str">
        <f t="shared" si="56"/>
        <v>,"tags":["Misc. items"]</v>
      </c>
      <c r="R97">
        <f t="shared" si="57"/>
        <v>58</v>
      </c>
      <c r="S97" t="str">
        <f t="shared" si="58"/>
        <v>Open the door and walk to the end of the hallway. You should now be on the main street of the neighborhood. Head right and break through the wooden crates between the first gap on your right. Grab a &lt;a href="http://darksouls3.wiki.fextralife.com/Soul+of+an+Unknown+Traveler"&gt;Soul of an Unknown Traveler&lt;/a&gt;</v>
      </c>
      <c r="T97" t="str">
        <f t="shared" si="59"/>
        <v>{"text":"Open the door and walk to the end of the hallway. You should now be on the main street of the neighborhood. Head right and break through the wooden crates between the first gap on your right. Grab a &lt;a href=\"http://darksouls3.wiki.fextralife.com/Soul+of+an+Unknown+Traveler\"&gt;Soul of an Unknown Traveler&lt;/a&gt;","tags":["Misc. items"]},</v>
      </c>
    </row>
    <row r="98" spans="2:20">
      <c r="B98" t="s">
        <v>161</v>
      </c>
      <c r="C98" t="str">
        <f t="shared" si="45"/>
        <v>&lt;li data-id="playthrough_3_34" class="f_weap"&gt;Walk back the main street and proceed. A wooden door should automatically break. Walk into that house to get the &lt;a href="http://darksouls3.wiki.fextralife.com/Whip"&gt;Whip&lt;/a&gt;&lt;/li&gt;</v>
      </c>
      <c r="D98">
        <f t="shared" si="46"/>
        <v>30</v>
      </c>
      <c r="E98">
        <f t="shared" si="47"/>
        <v>38</v>
      </c>
      <c r="F98">
        <f t="shared" si="48"/>
        <v>45</v>
      </c>
      <c r="G98" t="str">
        <f t="shared" si="49"/>
        <v>f_weap</v>
      </c>
      <c r="H98" t="e">
        <f t="shared" si="50"/>
        <v>#VALUE!</v>
      </c>
      <c r="I98" t="e">
        <f t="shared" si="51"/>
        <v>#VALUE!</v>
      </c>
      <c r="J98" t="e">
        <f t="shared" si="52"/>
        <v>#VALUE!</v>
      </c>
      <c r="K98" t="str">
        <f t="shared" si="53"/>
        <v>f_weap</v>
      </c>
      <c r="L98" t="str">
        <f t="shared" si="54"/>
        <v/>
      </c>
      <c r="M98" t="str">
        <f t="shared" si="55"/>
        <v/>
      </c>
      <c r="N98" t="str">
        <f>IFERROR(VLOOKUP(K98,'tag lookup'!$A:$B,2,0),"")</f>
        <v>Weapons</v>
      </c>
      <c r="O98" t="str">
        <f>IFERROR(VLOOKUP(L98,'tag lookup'!$A:$B,2,0),"")</f>
        <v/>
      </c>
      <c r="P98" t="str">
        <f>IFERROR(VLOOKUP(M98,'tag lookup'!$A:$B,2,0),"")</f>
        <v/>
      </c>
      <c r="Q98" s="2" t="str">
        <f t="shared" si="56"/>
        <v>,"tags":["Weapons"]</v>
      </c>
      <c r="R98">
        <f t="shared" si="57"/>
        <v>58</v>
      </c>
      <c r="S98" t="str">
        <f t="shared" si="58"/>
        <v>Walk back the main street and proceed. A wooden door should automatically break. Walk into that house to get the &lt;a href="http://darksouls3.wiki.fextralife.com/Whip"&gt;Whip&lt;/a&gt;</v>
      </c>
      <c r="T98" t="str">
        <f t="shared" si="59"/>
        <v>{"text":"Walk back the main street and proceed. A wooden door should automatically break. Walk into that house to get the &lt;a href=\"http://darksouls3.wiki.fextralife.com/Whip\"&gt;Whip&lt;/a&gt;","tags":["Weapons"]},</v>
      </c>
    </row>
    <row r="99" spans="2:20">
      <c r="B99" t="s">
        <v>162</v>
      </c>
      <c r="C99" t="str">
        <f t="shared" si="45"/>
        <v>&lt;li data-id="playthrough_3_35" class="f_tit"&gt;Proceed back onto the main street. Walk until you see a wooden wheel to your right. Walk around the corner to get a &lt;a href="http://darksouls3.wiki.fextralife.com/Titanite+Shard"&gt;Titanite Shard&lt;/a&gt;&lt;/li&gt;</v>
      </c>
      <c r="D99">
        <f t="shared" si="46"/>
        <v>30</v>
      </c>
      <c r="E99">
        <f t="shared" si="47"/>
        <v>38</v>
      </c>
      <c r="F99">
        <f t="shared" si="48"/>
        <v>44</v>
      </c>
      <c r="G99" t="str">
        <f t="shared" si="49"/>
        <v>f_tit</v>
      </c>
      <c r="H99" t="e">
        <f t="shared" si="50"/>
        <v>#VALUE!</v>
      </c>
      <c r="I99" t="e">
        <f t="shared" si="51"/>
        <v>#VALUE!</v>
      </c>
      <c r="J99" t="e">
        <f t="shared" si="52"/>
        <v>#VALUE!</v>
      </c>
      <c r="K99" t="str">
        <f t="shared" si="53"/>
        <v>f_tit</v>
      </c>
      <c r="L99" t="str">
        <f t="shared" si="54"/>
        <v/>
      </c>
      <c r="M99" t="str">
        <f t="shared" si="55"/>
        <v/>
      </c>
      <c r="N99" t="str">
        <f>IFERROR(VLOOKUP(K99,'tag lookup'!$A:$B,2,0),"")</f>
        <v>Titanite</v>
      </c>
      <c r="O99" t="str">
        <f>IFERROR(VLOOKUP(L99,'tag lookup'!$A:$B,2,0),"")</f>
        <v/>
      </c>
      <c r="P99" t="str">
        <f>IFERROR(VLOOKUP(M99,'tag lookup'!$A:$B,2,0),"")</f>
        <v/>
      </c>
      <c r="Q99" s="2" t="str">
        <f t="shared" si="56"/>
        <v>,"tags":["Titanite"]</v>
      </c>
      <c r="R99">
        <f t="shared" si="57"/>
        <v>57</v>
      </c>
      <c r="S99" t="str">
        <f t="shared" si="58"/>
        <v>Proceed back onto the main street. Walk until you see a wooden wheel to your right. Walk around the corner to get a &lt;a href="http://darksouls3.wiki.fextralife.com/Titanite+Shard"&gt;Titanite Shard&lt;/a&gt;</v>
      </c>
      <c r="T99" t="str">
        <f t="shared" si="59"/>
        <v>{"text":"Proceed back onto the main street. Walk until you see a wooden wheel to your right. Walk around the corner to get a &lt;a href=\"http://darksouls3.wiki.fextralife.com/Titanite+Shard\"&gt;Titanite Shard&lt;/a&gt;","tags":["Titanite"]},</v>
      </c>
    </row>
    <row r="100" spans="2:20">
      <c r="B100" t="s">
        <v>163</v>
      </c>
      <c r="C100" t="str">
        <f t="shared" si="45"/>
        <v>&lt;li data-id="playthrough_3_36" class="f_tit"&gt;Climb up the balcony with an &lt;a href="http://darksouls3.wiki.fextralife.com/Evangelist"&gt;Evangelist&lt;/a&gt;. Grab a &lt;a href="http://darksouls3.wiki.fextralife.com/Titanite+Shard"&gt;Titanite Shard&lt;/a&gt;&lt;/li&gt;</v>
      </c>
      <c r="D100">
        <f t="shared" si="46"/>
        <v>30</v>
      </c>
      <c r="E100">
        <f t="shared" si="47"/>
        <v>38</v>
      </c>
      <c r="F100">
        <f t="shared" si="48"/>
        <v>44</v>
      </c>
      <c r="G100" t="str">
        <f t="shared" si="49"/>
        <v>f_tit</v>
      </c>
      <c r="H100" t="e">
        <f t="shared" si="50"/>
        <v>#VALUE!</v>
      </c>
      <c r="I100" t="e">
        <f t="shared" si="51"/>
        <v>#VALUE!</v>
      </c>
      <c r="J100" t="e">
        <f t="shared" si="52"/>
        <v>#VALUE!</v>
      </c>
      <c r="K100" t="str">
        <f t="shared" si="53"/>
        <v>f_tit</v>
      </c>
      <c r="L100" t="str">
        <f t="shared" si="54"/>
        <v/>
      </c>
      <c r="M100" t="str">
        <f t="shared" si="55"/>
        <v/>
      </c>
      <c r="N100" t="str">
        <f>IFERROR(VLOOKUP(K100,'tag lookup'!$A:$B,2,0),"")</f>
        <v>Titanite</v>
      </c>
      <c r="O100" t="str">
        <f>IFERROR(VLOOKUP(L100,'tag lookup'!$A:$B,2,0),"")</f>
        <v/>
      </c>
      <c r="P100" t="str">
        <f>IFERROR(VLOOKUP(M100,'tag lookup'!$A:$B,2,0),"")</f>
        <v/>
      </c>
      <c r="Q100" s="2" t="str">
        <f t="shared" si="56"/>
        <v>,"tags":["Titanite"]</v>
      </c>
      <c r="R100">
        <f t="shared" si="57"/>
        <v>57</v>
      </c>
      <c r="S100" t="str">
        <f t="shared" si="58"/>
        <v>Climb up the balcony with an &lt;a href="http://darksouls3.wiki.fextralife.com/Evangelist"&gt;Evangelist&lt;/a&gt;. Grab a &lt;a href="http://darksouls3.wiki.fextralife.com/Titanite+Shard"&gt;Titanite Shard&lt;/a&gt;</v>
      </c>
      <c r="T100" t="str">
        <f t="shared" si="59"/>
        <v>{"text":"Climb up the balcony with an &lt;a href=\"http://darksouls3.wiki.fextralife.com/Evangelist\"&gt;Evangelist&lt;/a&gt;. Grab a &lt;a href=\"http://darksouls3.wiki.fextralife.com/Titanite+Shard\"&gt;Titanite Shard&lt;/a&gt;","tags":["Titanite"]},</v>
      </c>
    </row>
    <row r="101" spans="2:20">
      <c r="B101" t="s">
        <v>164</v>
      </c>
      <c r="C101" t="str">
        <f t="shared" si="45"/>
        <v>&lt;li data-id="playthrough_3_37" class="f_misc"&gt;Climb down from the balcony and walk onto a rooftop. Jump onto the wooden platform on your left to grab &lt;a href="http://darksouls3.wiki.fextralife.com/Rusted+Coin"&gt;Rusted Coin&amp;nbsp;x2&lt;/a&gt;&lt;/li&gt;</v>
      </c>
      <c r="D101">
        <f t="shared" si="46"/>
        <v>30</v>
      </c>
      <c r="E101">
        <f t="shared" si="47"/>
        <v>38</v>
      </c>
      <c r="F101">
        <f t="shared" si="48"/>
        <v>45</v>
      </c>
      <c r="G101" t="str">
        <f t="shared" si="49"/>
        <v>f_misc</v>
      </c>
      <c r="H101" t="e">
        <f t="shared" si="50"/>
        <v>#VALUE!</v>
      </c>
      <c r="I101" t="e">
        <f t="shared" si="51"/>
        <v>#VALUE!</v>
      </c>
      <c r="J101" t="e">
        <f t="shared" si="52"/>
        <v>#VALUE!</v>
      </c>
      <c r="K101" t="str">
        <f t="shared" si="53"/>
        <v>f_misc</v>
      </c>
      <c r="L101" t="str">
        <f t="shared" si="54"/>
        <v/>
      </c>
      <c r="M101" t="str">
        <f t="shared" si="55"/>
        <v/>
      </c>
      <c r="N101" t="str">
        <f>IFERROR(VLOOKUP(K101,'tag lookup'!$A:$B,2,0),"")</f>
        <v>Misc. items</v>
      </c>
      <c r="O101" t="str">
        <f>IFERROR(VLOOKUP(L101,'tag lookup'!$A:$B,2,0),"")</f>
        <v/>
      </c>
      <c r="P101" t="str">
        <f>IFERROR(VLOOKUP(M101,'tag lookup'!$A:$B,2,0),"")</f>
        <v/>
      </c>
      <c r="Q101" s="2" t="str">
        <f t="shared" si="56"/>
        <v>,"tags":["Misc. items"]</v>
      </c>
      <c r="R101">
        <f t="shared" si="57"/>
        <v>58</v>
      </c>
      <c r="S101" t="str">
        <f t="shared" si="58"/>
        <v>Climb down from the balcony and walk onto a rooftop. Jump onto the wooden platform on your left to grab &lt;a href="http://darksouls3.wiki.fextralife.com/Rusted+Coin"&gt;Rusted Coin&amp;nbsp;x2&lt;/a&gt;</v>
      </c>
      <c r="T101" t="str">
        <f t="shared" si="59"/>
        <v>{"text":"Climb down from the balcony and walk onto a rooftop. Jump onto the wooden platform on your left to grab &lt;a href=\"http://darksouls3.wiki.fextralife.com/Rusted+Coin\"&gt;Rusted Coin&amp;nbsp;x2&lt;/a&gt;","tags":["Misc. items"]},</v>
      </c>
    </row>
    <row r="102" spans="2:20">
      <c r="B102" t="s">
        <v>165</v>
      </c>
      <c r="C102" t="str">
        <f t="shared" si="45"/>
        <v>&lt;li data-id="playthrough_3_38" class="f_gem"&gt;Jump down to kill the &lt;a href="http://darksouls3.wiki.fextralife.com/Crystal+Lizard"&gt;Crystal Lizard&lt;/a&gt; which drops a &lt;a href="http://darksouls3.wiki.fextralife.com/Sharp+Gem"&gt;Sharp Gem&lt;/a&gt;. Light the Dilapidated Bridge bonfire further below&lt;/li&gt;</v>
      </c>
      <c r="D102">
        <f t="shared" si="46"/>
        <v>30</v>
      </c>
      <c r="E102">
        <f t="shared" si="47"/>
        <v>38</v>
      </c>
      <c r="F102">
        <f t="shared" si="48"/>
        <v>44</v>
      </c>
      <c r="G102" t="str">
        <f t="shared" si="49"/>
        <v>f_gem</v>
      </c>
      <c r="H102" t="e">
        <f t="shared" si="50"/>
        <v>#VALUE!</v>
      </c>
      <c r="I102" t="e">
        <f t="shared" si="51"/>
        <v>#VALUE!</v>
      </c>
      <c r="J102" t="e">
        <f t="shared" si="52"/>
        <v>#VALUE!</v>
      </c>
      <c r="K102" t="str">
        <f t="shared" si="53"/>
        <v>f_gem</v>
      </c>
      <c r="L102" t="str">
        <f t="shared" si="54"/>
        <v/>
      </c>
      <c r="M102" t="str">
        <f t="shared" si="55"/>
        <v/>
      </c>
      <c r="N102" t="str">
        <f>IFERROR(VLOOKUP(K102,'tag lookup'!$A:$B,2,0),"")</f>
        <v/>
      </c>
      <c r="O102" t="str">
        <f>IFERROR(VLOOKUP(L102,'tag lookup'!$A:$B,2,0),"")</f>
        <v/>
      </c>
      <c r="P102" t="str">
        <f>IFERROR(VLOOKUP(M102,'tag lookup'!$A:$B,2,0),"")</f>
        <v/>
      </c>
      <c r="Q102" s="2" t="str">
        <f t="shared" si="56"/>
        <v/>
      </c>
      <c r="R102">
        <f t="shared" si="57"/>
        <v>57</v>
      </c>
      <c r="S102" t="str">
        <f t="shared" si="58"/>
        <v>Jump down to kill the &lt;a href="http://darksouls3.wiki.fextralife.com/Crystal+Lizard"&gt;Crystal Lizard&lt;/a&gt; which drops a &lt;a href="http://darksouls3.wiki.fextralife.com/Sharp+Gem"&gt;Sharp Gem&lt;/a&gt;. Light the Dilapidated Bridge bonfire further below</v>
      </c>
      <c r="T102" t="str">
        <f t="shared" si="59"/>
        <v>{"text":"Jump down to kill the &lt;a href=\"http://darksouls3.wiki.fextralife.com/Crystal+Lizard\"&gt;Crystal Lizard&lt;/a&gt; which drops a &lt;a href=\"http://darksouls3.wiki.fextralife.com/Sharp+Gem\"&gt;Sharp Gem&lt;/a&gt;. Light the Dilapidated Bridge bonfire further below"},</v>
      </c>
    </row>
    <row r="103" spans="2:20">
      <c r="B103" t="s">
        <v>166</v>
      </c>
      <c r="C103" t="str">
        <f t="shared" si="45"/>
        <v>&lt;li data-id="playthrough_3_39" class="f_misc f_npc f_miss"&gt;Mad dark spirit &lt;a href="http://darksouls3.wiki.fextralife.com/Holy+Knight+Hodrick"&gt;Holy Knight Hodrick&lt;/a&gt; will invade near the Dilapidated Bridge bonfire if you are embered. Kill him for his &lt;a href="http://darksouls3.wiki.fextralife.com/Vertebra+Shackle"&gt;Vertebra Shackle&lt;/a&gt;&lt;/li&gt;</v>
      </c>
      <c r="D103">
        <f t="shared" si="46"/>
        <v>30</v>
      </c>
      <c r="E103">
        <f t="shared" si="47"/>
        <v>38</v>
      </c>
      <c r="F103">
        <f t="shared" si="48"/>
        <v>58</v>
      </c>
      <c r="G103" t="str">
        <f t="shared" si="49"/>
        <v>f_misc f_npc f_miss</v>
      </c>
      <c r="H103">
        <f t="shared" si="50"/>
        <v>7</v>
      </c>
      <c r="I103">
        <f t="shared" si="51"/>
        <v>13</v>
      </c>
      <c r="J103" t="e">
        <f t="shared" si="52"/>
        <v>#VALUE!</v>
      </c>
      <c r="K103" t="str">
        <f t="shared" si="53"/>
        <v>f_misc</v>
      </c>
      <c r="L103" t="str">
        <f t="shared" si="54"/>
        <v>f_npc</v>
      </c>
      <c r="M103" t="str">
        <f t="shared" si="55"/>
        <v>f_miss</v>
      </c>
      <c r="N103" t="str">
        <f>IFERROR(VLOOKUP(K103,'tag lookup'!$A:$B,2,0),"")</f>
        <v>Misc. items</v>
      </c>
      <c r="O103" t="str">
        <f>IFERROR(VLOOKUP(L103,'tag lookup'!$A:$B,2,0),"")</f>
        <v/>
      </c>
      <c r="P103" t="str">
        <f>IFERROR(VLOOKUP(M103,'tag lookup'!$A:$B,2,0),"")</f>
        <v>Missable</v>
      </c>
      <c r="Q103" s="2" t="str">
        <f t="shared" si="56"/>
        <v>,"tags":["Misc. items"]</v>
      </c>
      <c r="R103">
        <f t="shared" si="57"/>
        <v>71</v>
      </c>
      <c r="S103" t="str">
        <f t="shared" si="58"/>
        <v>Mad dark spirit &lt;a href="http://darksouls3.wiki.fextralife.com/Holy+Knight+Hodrick"&gt;Holy Knight Hodrick&lt;/a&gt; will invade near the Dilapidated Bridge bonfire if you are embered. Kill him for his &lt;a href="http://darksouls3.wiki.fextralife.com/Vertebra+Shackle"&gt;Vertebra Shackle&lt;/a&gt;</v>
      </c>
      <c r="T103" t="str">
        <f t="shared" si="59"/>
        <v>{"text":"Mad dark spirit &lt;a href=\"http://darksouls3.wiki.fextralife.com/Holy+Knight+Hodrick\"&gt;Holy Knight Hodrick&lt;/a&gt; will invade near the Dilapidated Bridge bonfire if you are embered. Kill him for his &lt;a href=\"http://darksouls3.wiki.fextralife.com/Vertebra+Shackle\"&gt;Vertebra Shackle&lt;/a&gt;","tags":["Misc. items"]},</v>
      </c>
    </row>
    <row r="104" spans="2:20">
      <c r="B104" t="s">
        <v>167</v>
      </c>
      <c r="C104" t="str">
        <f t="shared" si="45"/>
        <v>&lt;li data-id="playthrough_3_13" class="f_misc f_weap"&gt;Get back to the burning tree near the beginning of Undead Settlement, walk across the bridge, and walk around the right which should be blocked by wooden crates and barrels. Walk towards the houses with the &lt;a href="http://darksouls3.wiki.fextralife.com/Thrall"&gt;Thralls&lt;/a&gt;. Find a &lt;a href="http://darksouls3.wiki.fextralife.com/Fading+Soul"&gt;Fading Soul&lt;/a&gt; here. Walk around one of the houses to get the &lt;a href="http://darksouls3.wiki.fextralife.com/Plank+Shield"&gt;Plank Shield&lt;/a&gt;. Walk onto the rooftop of the house to your left and grab &lt;a href="http://darksouls3.wiki.fextralife.com/Firebomb"&gt;Firebomb&amp;nbsp;x6&lt;/a&gt;&lt;/li&gt;</v>
      </c>
      <c r="D104">
        <f t="shared" si="46"/>
        <v>30</v>
      </c>
      <c r="E104">
        <f t="shared" si="47"/>
        <v>38</v>
      </c>
      <c r="F104">
        <f t="shared" si="48"/>
        <v>52</v>
      </c>
      <c r="G104" t="str">
        <f t="shared" si="49"/>
        <v>f_misc f_weap</v>
      </c>
      <c r="H104">
        <f t="shared" si="50"/>
        <v>7</v>
      </c>
      <c r="I104" t="e">
        <f t="shared" si="51"/>
        <v>#VALUE!</v>
      </c>
      <c r="J104" t="e">
        <f t="shared" si="52"/>
        <v>#VALUE!</v>
      </c>
      <c r="K104" t="str">
        <f t="shared" si="53"/>
        <v>f_misc</v>
      </c>
      <c r="L104" t="str">
        <f t="shared" si="54"/>
        <v>f_weap</v>
      </c>
      <c r="M104" t="str">
        <f t="shared" si="55"/>
        <v/>
      </c>
      <c r="N104" t="str">
        <f>IFERROR(VLOOKUP(K104,'tag lookup'!$A:$B,2,0),"")</f>
        <v>Misc. items</v>
      </c>
      <c r="O104" t="str">
        <f>IFERROR(VLOOKUP(L104,'tag lookup'!$A:$B,2,0),"")</f>
        <v>Weapons</v>
      </c>
      <c r="P104" t="str">
        <f>IFERROR(VLOOKUP(M104,'tag lookup'!$A:$B,2,0),"")</f>
        <v/>
      </c>
      <c r="Q104" s="2" t="str">
        <f t="shared" si="56"/>
        <v>,"tags":["Misc. items","Weapons"]</v>
      </c>
      <c r="R104">
        <f t="shared" si="57"/>
        <v>65</v>
      </c>
      <c r="S104" t="str">
        <f t="shared" si="58"/>
        <v>Get back to the burning tree near the beginning of Undead Settlement, walk across the bridge, and walk around the right which should be blocked by wooden crates and barrels. Walk towards the houses with the &lt;a href="http://darksouls3.wiki.fextralife.com/Thrall"&gt;Thralls&lt;/a&gt;. Find a &lt;a href="http://darksouls3.wiki.fextralife.com/Fading+Soul"&gt;Fading Soul&lt;/a&gt; here. Walk around one of the houses to get the &lt;a href="http://darksouls3.wiki.fextralife.com/Plank+Shield"&gt;Plank Shield&lt;/a&gt;. Walk onto the rooftop of the house to your left and grab &lt;a href="http://darksouls3.wiki.fextralife.com/Firebomb"&gt;Firebomb&amp;nbsp;x6&lt;/a&gt;</v>
      </c>
      <c r="T104" t="str">
        <f t="shared" si="59"/>
        <v>{"text":"Get back to the burning tree near the beginning of Undead Settlement, walk across the bridge, and walk around the right which should be blocked by wooden crates and barrels. Walk towards the houses with the &lt;a href=\"http://darksouls3.wiki.fextralife.com/Thrall\"&gt;Thralls&lt;/a&gt;. Find a &lt;a href=\"http://darksouls3.wiki.fextralife.com/Fading+Soul\"&gt;Fading Soul&lt;/a&gt; here. Walk around one of the houses to get the &lt;a href=\"http://darksouls3.wiki.fextralife.com/Plank+Shield\"&gt;Plank Shield&lt;/a&gt;. Walk onto the rooftop of the house to your left and grab &lt;a href=\"http://darksouls3.wiki.fextralife.com/Firebomb\"&gt;Firebomb&amp;nbsp;x6&lt;/a&gt;","tags":["Misc. items","Weapons"]},</v>
      </c>
    </row>
    <row r="105" spans="2:20">
      <c r="B105" t="s">
        <v>168</v>
      </c>
      <c r="C105" t="str">
        <f t="shared" si="45"/>
        <v>&lt;li data-id="playthrough_3_14" class="f_misc f_ring"&gt;Climb onto the rooftop of the other house and grab &lt;a href="http://darksouls3.wiki.fextralife.com/Homeward+Bone"&gt;Homeward Bone&amp;nbsp;x2&lt;/a&gt;. Jump down to where a non-hostile Cage Carrier is walking around. Cut down the hanging corpse at the end and grab the &lt;a href="http://darksouls3.wiki.fextralife.com/Flame+Stoneplate+Ring"&gt;Flame Stoneplate Ring&lt;/a&gt;. (If the corpse falls down and you are unable get the item, just proceed to the next step)&lt;/li&gt;</v>
      </c>
      <c r="D105">
        <f t="shared" si="46"/>
        <v>30</v>
      </c>
      <c r="E105">
        <f t="shared" si="47"/>
        <v>38</v>
      </c>
      <c r="F105">
        <f t="shared" si="48"/>
        <v>52</v>
      </c>
      <c r="G105" t="str">
        <f t="shared" si="49"/>
        <v>f_misc f_ring</v>
      </c>
      <c r="H105">
        <f t="shared" si="50"/>
        <v>7</v>
      </c>
      <c r="I105" t="e">
        <f t="shared" si="51"/>
        <v>#VALUE!</v>
      </c>
      <c r="J105" t="e">
        <f t="shared" si="52"/>
        <v>#VALUE!</v>
      </c>
      <c r="K105" t="str">
        <f t="shared" si="53"/>
        <v>f_misc</v>
      </c>
      <c r="L105" t="str">
        <f t="shared" si="54"/>
        <v>f_ring</v>
      </c>
      <c r="M105" t="str">
        <f t="shared" si="55"/>
        <v/>
      </c>
      <c r="N105" t="str">
        <f>IFERROR(VLOOKUP(K105,'tag lookup'!$A:$B,2,0),"")</f>
        <v>Misc. items</v>
      </c>
      <c r="O105" t="str">
        <f>IFERROR(VLOOKUP(L105,'tag lookup'!$A:$B,2,0),"")</f>
        <v>Rings</v>
      </c>
      <c r="P105" t="str">
        <f>IFERROR(VLOOKUP(M105,'tag lookup'!$A:$B,2,0),"")</f>
        <v/>
      </c>
      <c r="Q105" s="2" t="str">
        <f t="shared" si="56"/>
        <v>,"tags":["Misc. items","Rings"]</v>
      </c>
      <c r="R105">
        <f t="shared" si="57"/>
        <v>65</v>
      </c>
      <c r="S105" t="str">
        <f t="shared" si="58"/>
        <v>Climb onto the rooftop of the other house and grab &lt;a href="http://darksouls3.wiki.fextralife.com/Homeward+Bone"&gt;Homeward Bone&amp;nbsp;x2&lt;/a&gt;. Jump down to where a non-hostile Cage Carrier is walking around. Cut down the hanging corpse at the end and grab the &lt;a href="http://darksouls3.wiki.fextralife.com/Flame+Stoneplate+Ring"&gt;Flame Stoneplate Ring&lt;/a&gt;. (If the corpse falls down and you are unable get the item, just proceed to the next step)</v>
      </c>
      <c r="T105" t="str">
        <f t="shared" si="59"/>
        <v>{"text":"Climb onto the rooftop of the other house and grab &lt;a href=\"http://darksouls3.wiki.fextralife.com/Homeward+Bone\"&gt;Homeward Bone&amp;nbsp;x2&lt;/a&gt;. Jump down to where a non-hostile Cage Carrier is walking around. Cut down the hanging corpse at the end and grab the &lt;a href=\"http://darksouls3.wiki.fextralife.com/Flame+Stoneplate+Ring\"&gt;Flame Stoneplate Ring&lt;/a&gt;. (If the corpse falls down and you are unable get the item, just proceed to the next step)","tags":["Misc. items","Rings"]},</v>
      </c>
    </row>
    <row r="106" spans="2:20">
      <c r="B106" t="s">
        <v>169</v>
      </c>
      <c r="C106" t="str">
        <f t="shared" si="45"/>
        <v>&lt;li data-id="playthrough_3_15" class="f_cov f_misc f_weap f_miss"&gt;Examine the Cage Carrier from behind. After you get out of your cage, walk towards the light. Grab the &lt;a href="http://darksouls3.wiki.fextralife.com/Wargod+Wooden+Shield"&gt;Wargod Wooden Shield&lt;/a&gt;. Talk to &lt;a href="http://darksouls3.wiki.fextralife.com/Holy+Knight+Hodrick"&gt;Holy Knight Hodrick&lt;/a&gt; to receive the &lt;a href="http://darksouls3.wiki.fextralife.com/Mound-Maker"&gt;Mound-makers&lt;/a&gt; covenant and a &lt;a href="http://darksouls3.wiki.fextralife.com/Homeward+Bone"&gt;Homeward Bone&lt;/a&gt;. (If you have reached the Curse-rotted Greatwood before reaching the Cage Carrier, Hodrick dies and the Cage Carrier becomes hostile. Thus, you cannot acquire the covenant until later through Sirris' sidequest.) Quit and reload to reappear near the Cage Carrier. Retrieve the ring if you missed it before&lt;/li&gt;</v>
      </c>
      <c r="D106">
        <f t="shared" si="46"/>
        <v>30</v>
      </c>
      <c r="E106">
        <f t="shared" si="47"/>
        <v>38</v>
      </c>
      <c r="F106">
        <f t="shared" si="48"/>
        <v>65</v>
      </c>
      <c r="G106" t="str">
        <f t="shared" si="49"/>
        <v>f_cov f_misc f_weap f_miss</v>
      </c>
      <c r="H106">
        <f t="shared" si="50"/>
        <v>6</v>
      </c>
      <c r="I106">
        <f t="shared" si="51"/>
        <v>13</v>
      </c>
      <c r="J106">
        <f t="shared" si="52"/>
        <v>20</v>
      </c>
      <c r="K106" t="str">
        <f t="shared" si="53"/>
        <v>f_cov</v>
      </c>
      <c r="L106" t="str">
        <f t="shared" si="54"/>
        <v>f_misc</v>
      </c>
      <c r="M106" t="str">
        <f t="shared" si="55"/>
        <v>f_weap</v>
      </c>
      <c r="N106" t="str">
        <f>IFERROR(VLOOKUP(K106,'tag lookup'!$A:$B,2,0),"")</f>
        <v/>
      </c>
      <c r="O106" t="str">
        <f>IFERROR(VLOOKUP(L106,'tag lookup'!$A:$B,2,0),"")</f>
        <v>Misc. items</v>
      </c>
      <c r="P106" t="str">
        <f>IFERROR(VLOOKUP(M106,'tag lookup'!$A:$B,2,0),"")</f>
        <v>Weapons</v>
      </c>
      <c r="Q106" s="2" t="str">
        <f t="shared" si="56"/>
        <v/>
      </c>
      <c r="R106">
        <f t="shared" si="57"/>
        <v>78</v>
      </c>
      <c r="S106" t="str">
        <f t="shared" si="58"/>
        <v>Examine the Cage Carrier from behind. After you get out of your cage, walk towards the light. Grab the &lt;a href="http://darksouls3.wiki.fextralife.com/Wargod+Wooden+Shield"&gt;Wargod Wooden Shield&lt;/a&gt;. Talk to &lt;a href="http://darksouls3.wiki.fextralife.com/Holy+Knight+Hodrick"&gt;Holy Knight Hodrick&lt;/a&gt; to receive the &lt;a href="http://darksouls3.wiki.fextralife.com/Mound-Maker"&gt;Mound-makers&lt;/a&gt; covenant and a &lt;a href="http://darksouls3.wiki.fextralife.com/Homeward+Bone"&gt;Homeward Bone&lt;/a&gt;. (If you have reached the Curse-rotted Greatwood before reaching the Cage Carrier, Hodrick dies and the Cage Carrier becomes hostile. Thus, you cannot acquire the covenant until later through Sirris' sidequest.) Quit and reload to reappear near the Cage Carrier. Retrieve the ring if you missed it before</v>
      </c>
      <c r="T106" t="str">
        <f t="shared" si="59"/>
        <v>{"text":"Examine the Cage Carrier from behind. After you get out of your cage, walk towards the light. Grab the &lt;a href=\"http://darksouls3.wiki.fextralife.com/Wargod+Wooden+Shield\"&gt;Wargod Wooden Shield&lt;/a&gt;. Talk to &lt;a href=\"http://darksouls3.wiki.fextralife.com/Holy+Knight+Hodrick\"&gt;Holy Knight Hodrick&lt;/a&gt; to receive the &lt;a href=\"http://darksouls3.wiki.fextralife.com/Mound-Maker\"&gt;Mound-makers&lt;/a&gt; covenant and a &lt;a href=\"http://darksouls3.wiki.fextralife.com/Homeward+Bone\"&gt;Homeward Bone&lt;/a&gt;. (If you have reached the Curse-rotted Greatwood before reaching the Cage Carrier, Hodrick dies and the Cage Carrier becomes hostile. Thus, you cannot acquire the covenant until later through Sirris' sidequest.) Quit and reload to reappear near the Cage Carrier. Retrieve the ring if you missed it before"},</v>
      </c>
    </row>
    <row r="107" spans="2:20">
      <c r="B107" t="s">
        <v>170</v>
      </c>
      <c r="C107" t="str">
        <f t="shared" si="45"/>
        <v>&lt;li data-id="playthrough_3_16" class="f_misc"&gt;Head back, dropping down a small ledge on the left. Enter the house near the bridge and pick up a &lt;a href="http://darksouls3.wiki.fextralife.com/Large+Soul+of+a+Deserted+Corpse"&gt;Large Soul of a Deserted Corpse&lt;/a&gt;. Then open the backdoor&lt;/li&gt;</v>
      </c>
      <c r="D107">
        <f t="shared" si="46"/>
        <v>30</v>
      </c>
      <c r="E107">
        <f t="shared" si="47"/>
        <v>38</v>
      </c>
      <c r="F107">
        <f t="shared" si="48"/>
        <v>45</v>
      </c>
      <c r="G107" t="str">
        <f t="shared" si="49"/>
        <v>f_misc</v>
      </c>
      <c r="H107" t="e">
        <f t="shared" si="50"/>
        <v>#VALUE!</v>
      </c>
      <c r="I107" t="e">
        <f t="shared" si="51"/>
        <v>#VALUE!</v>
      </c>
      <c r="J107" t="e">
        <f t="shared" si="52"/>
        <v>#VALUE!</v>
      </c>
      <c r="K107" t="str">
        <f t="shared" si="53"/>
        <v>f_misc</v>
      </c>
      <c r="L107" t="str">
        <f t="shared" si="54"/>
        <v/>
      </c>
      <c r="M107" t="str">
        <f t="shared" si="55"/>
        <v/>
      </c>
      <c r="N107" t="str">
        <f>IFERROR(VLOOKUP(K107,'tag lookup'!$A:$B,2,0),"")</f>
        <v>Misc. items</v>
      </c>
      <c r="O107" t="str">
        <f>IFERROR(VLOOKUP(L107,'tag lookup'!$A:$B,2,0),"")</f>
        <v/>
      </c>
      <c r="P107" t="str">
        <f>IFERROR(VLOOKUP(M107,'tag lookup'!$A:$B,2,0),"")</f>
        <v/>
      </c>
      <c r="Q107" s="2" t="str">
        <f t="shared" si="56"/>
        <v>,"tags":["Misc. items"]</v>
      </c>
      <c r="R107">
        <f t="shared" si="57"/>
        <v>58</v>
      </c>
      <c r="S107" t="str">
        <f t="shared" si="58"/>
        <v>Head back, dropping down a small ledge on the left. Enter the house near the bridge and pick up a &lt;a href="http://darksouls3.wiki.fextralife.com/Large+Soul+of+a+Deserted+Corpse"&gt;Large Soul of a Deserted Corpse&lt;/a&gt;. Then open the backdoor</v>
      </c>
      <c r="T107" t="str">
        <f t="shared" si="59"/>
        <v>{"text":"Head back, dropping down a small ledge on the left. Enter the house near the bridge and pick up a &lt;a href=\"http://darksouls3.wiki.fextralife.com/Large+Soul+of+a+Deserted+Corpse\"&gt;Large Soul of a Deserted Corpse&lt;/a&gt;. Then open the backdoor","tags":["Misc. items"]},</v>
      </c>
    </row>
    <row r="108" spans="2:20">
      <c r="B108" t="s">
        <v>171</v>
      </c>
      <c r="C108" t="str">
        <f t="shared" si="45"/>
        <v>&lt;li data-id="playthrough_3_17" class="f_weap"&gt;From your right, get the &lt;a href="http://darksouls3.wiki.fextralife.com/Caduceus+Round+Shield"&gt;Caduceus Round Shield&lt;/a&gt;&lt;/li&gt;</v>
      </c>
      <c r="D108">
        <f t="shared" si="46"/>
        <v>30</v>
      </c>
      <c r="E108">
        <f t="shared" si="47"/>
        <v>38</v>
      </c>
      <c r="F108">
        <f t="shared" si="48"/>
        <v>45</v>
      </c>
      <c r="G108" t="str">
        <f t="shared" si="49"/>
        <v>f_weap</v>
      </c>
      <c r="H108" t="e">
        <f t="shared" si="50"/>
        <v>#VALUE!</v>
      </c>
      <c r="I108" t="e">
        <f t="shared" si="51"/>
        <v>#VALUE!</v>
      </c>
      <c r="J108" t="e">
        <f t="shared" si="52"/>
        <v>#VALUE!</v>
      </c>
      <c r="K108" t="str">
        <f t="shared" si="53"/>
        <v>f_weap</v>
      </c>
      <c r="L108" t="str">
        <f t="shared" si="54"/>
        <v/>
      </c>
      <c r="M108" t="str">
        <f t="shared" si="55"/>
        <v/>
      </c>
      <c r="N108" t="str">
        <f>IFERROR(VLOOKUP(K108,'tag lookup'!$A:$B,2,0),"")</f>
        <v>Weapons</v>
      </c>
      <c r="O108" t="str">
        <f>IFERROR(VLOOKUP(L108,'tag lookup'!$A:$B,2,0),"")</f>
        <v/>
      </c>
      <c r="P108" t="str">
        <f>IFERROR(VLOOKUP(M108,'tag lookup'!$A:$B,2,0),"")</f>
        <v/>
      </c>
      <c r="Q108" s="2" t="str">
        <f t="shared" si="56"/>
        <v>,"tags":["Weapons"]</v>
      </c>
      <c r="R108">
        <f t="shared" si="57"/>
        <v>58</v>
      </c>
      <c r="S108" t="str">
        <f t="shared" si="58"/>
        <v>From your right, get the &lt;a href="http://darksouls3.wiki.fextralife.com/Caduceus+Round+Shield"&gt;Caduceus Round Shield&lt;/a&gt;</v>
      </c>
      <c r="T108" t="str">
        <f t="shared" si="59"/>
        <v>{"text":"From your right, get the &lt;a href=\"http://darksouls3.wiki.fextralife.com/Caduceus+Round+Shield\"&gt;Caduceus Round Shield&lt;/a&gt;","tags":["Weapons"]},</v>
      </c>
    </row>
    <row r="109" spans="2:20">
      <c r="B109" t="s">
        <v>172</v>
      </c>
      <c r="C109" t="str">
        <f t="shared" si="45"/>
        <v>&lt;li data-id="playthrough_3_18" class="f_tit"&gt;Walk across the bridge towards the house in view and jump down to the ledge on your right. When you are on the ledge, walk towards the bridge to get a &lt;a href="http://darksouls3.wiki.fextralife.com/Titanite+Shard"&gt;Titanite Shard&lt;/a&gt;&lt;/li&gt;</v>
      </c>
      <c r="D109">
        <f t="shared" si="46"/>
        <v>30</v>
      </c>
      <c r="E109">
        <f t="shared" si="47"/>
        <v>38</v>
      </c>
      <c r="F109">
        <f t="shared" si="48"/>
        <v>44</v>
      </c>
      <c r="G109" t="str">
        <f t="shared" si="49"/>
        <v>f_tit</v>
      </c>
      <c r="H109" t="e">
        <f t="shared" si="50"/>
        <v>#VALUE!</v>
      </c>
      <c r="I109" t="e">
        <f t="shared" si="51"/>
        <v>#VALUE!</v>
      </c>
      <c r="J109" t="e">
        <f t="shared" si="52"/>
        <v>#VALUE!</v>
      </c>
      <c r="K109" t="str">
        <f t="shared" si="53"/>
        <v>f_tit</v>
      </c>
      <c r="L109" t="str">
        <f t="shared" si="54"/>
        <v/>
      </c>
      <c r="M109" t="str">
        <f t="shared" si="55"/>
        <v/>
      </c>
      <c r="N109" t="str">
        <f>IFERROR(VLOOKUP(K109,'tag lookup'!$A:$B,2,0),"")</f>
        <v>Titanite</v>
      </c>
      <c r="O109" t="str">
        <f>IFERROR(VLOOKUP(L109,'tag lookup'!$A:$B,2,0),"")</f>
        <v/>
      </c>
      <c r="P109" t="str">
        <f>IFERROR(VLOOKUP(M109,'tag lookup'!$A:$B,2,0),"")</f>
        <v/>
      </c>
      <c r="Q109" s="2" t="str">
        <f t="shared" si="56"/>
        <v>,"tags":["Titanite"]</v>
      </c>
      <c r="R109">
        <f t="shared" si="57"/>
        <v>57</v>
      </c>
      <c r="S109" t="str">
        <f t="shared" si="58"/>
        <v>Walk across the bridge towards the house in view and jump down to the ledge on your right. When you are on the ledge, walk towards the bridge to get a &lt;a href="http://darksouls3.wiki.fextralife.com/Titanite+Shard"&gt;Titanite Shard&lt;/a&gt;</v>
      </c>
      <c r="T109" t="str">
        <f t="shared" si="59"/>
        <v>{"text":"Walk across the bridge towards the house in view and jump down to the ledge on your right. When you are on the ledge, walk towards the bridge to get a &lt;a href=\"http://darksouls3.wiki.fextralife.com/Titanite+Shard\"&gt;Titanite Shard&lt;/a&gt;","tags":["Titanite"]},</v>
      </c>
    </row>
    <row r="110" spans="2:20">
      <c r="B110" t="s">
        <v>173</v>
      </c>
      <c r="C110" t="str">
        <f t="shared" si="45"/>
        <v>&lt;li data-id="playthrough_3_53" class="f_none"&gt;The other way leads you to the Cliff Underside bonfire under the house and to a way up&lt;/li&gt;</v>
      </c>
      <c r="D110">
        <f t="shared" si="46"/>
        <v>30</v>
      </c>
      <c r="E110">
        <f t="shared" si="47"/>
        <v>38</v>
      </c>
      <c r="F110">
        <f t="shared" si="48"/>
        <v>45</v>
      </c>
      <c r="G110" t="str">
        <f t="shared" si="49"/>
        <v>f_none</v>
      </c>
      <c r="H110" t="e">
        <f t="shared" si="50"/>
        <v>#VALUE!</v>
      </c>
      <c r="I110" t="e">
        <f t="shared" si="51"/>
        <v>#VALUE!</v>
      </c>
      <c r="J110" t="e">
        <f t="shared" si="52"/>
        <v>#VALUE!</v>
      </c>
      <c r="K110" t="str">
        <f t="shared" si="53"/>
        <v>f_none</v>
      </c>
      <c r="L110" t="str">
        <f t="shared" si="54"/>
        <v/>
      </c>
      <c r="M110" t="str">
        <f t="shared" si="55"/>
        <v/>
      </c>
      <c r="N110" t="str">
        <f>IFERROR(VLOOKUP(K110,'tag lookup'!$A:$B,2,0),"")</f>
        <v/>
      </c>
      <c r="O110" t="str">
        <f>IFERROR(VLOOKUP(L110,'tag lookup'!$A:$B,2,0),"")</f>
        <v/>
      </c>
      <c r="P110" t="str">
        <f>IFERROR(VLOOKUP(M110,'tag lookup'!$A:$B,2,0),"")</f>
        <v/>
      </c>
      <c r="Q110" s="2" t="str">
        <f t="shared" si="56"/>
        <v/>
      </c>
      <c r="R110">
        <f t="shared" si="57"/>
        <v>58</v>
      </c>
      <c r="S110" t="str">
        <f t="shared" si="58"/>
        <v>The other way leads you to the Cliff Underside bonfire under the house and to a way up</v>
      </c>
      <c r="T110" t="str">
        <f t="shared" si="59"/>
        <v>{"text":"The other way leads you to the Cliff Underside bonfire under the house and to a way up"},</v>
      </c>
    </row>
    <row r="111" spans="2:20">
      <c r="B111" t="s">
        <v>174</v>
      </c>
      <c r="C111" t="str">
        <f t="shared" si="45"/>
        <v>&lt;li data-id="playthrough_3_19" class="f_gest f_weap f_npc"&gt;Walk to the top of the house and find a cage that houses &lt;a href="http://darksouls3.wiki.fextralife.com/Cornyx+of+the+Great+Swamp"&gt;Cornyx of the Great Swamp&lt;/a&gt;. Talk to him, and he moves to Firelink Shrine. At the Shrine, talk to him multiple times to receive your &lt;a href="http://darksouls3.wiki.fextralife.com/Pyromancy+Flame"&gt;Pyromancy Flame&lt;/a&gt; (unless you are already a pyromancer) and the Welcome gesture&lt;/li&gt;</v>
      </c>
      <c r="D111">
        <f t="shared" si="46"/>
        <v>30</v>
      </c>
      <c r="E111">
        <f t="shared" si="47"/>
        <v>38</v>
      </c>
      <c r="F111">
        <f t="shared" si="48"/>
        <v>58</v>
      </c>
      <c r="G111" t="str">
        <f t="shared" si="49"/>
        <v>f_gest f_weap f_npc</v>
      </c>
      <c r="H111">
        <f t="shared" si="50"/>
        <v>7</v>
      </c>
      <c r="I111">
        <f t="shared" si="51"/>
        <v>14</v>
      </c>
      <c r="J111" t="e">
        <f t="shared" si="52"/>
        <v>#VALUE!</v>
      </c>
      <c r="K111" t="str">
        <f t="shared" si="53"/>
        <v>f_gest</v>
      </c>
      <c r="L111" t="str">
        <f t="shared" si="54"/>
        <v>f_weap</v>
      </c>
      <c r="M111" t="str">
        <f t="shared" si="55"/>
        <v>f_npc</v>
      </c>
      <c r="N111" t="str">
        <f>IFERROR(VLOOKUP(K111,'tag lookup'!$A:$B,2,0),"")</f>
        <v>Gestures</v>
      </c>
      <c r="O111" t="str">
        <f>IFERROR(VLOOKUP(L111,'tag lookup'!$A:$B,2,0),"")</f>
        <v>Weapons</v>
      </c>
      <c r="P111" t="str">
        <f>IFERROR(VLOOKUP(M111,'tag lookup'!$A:$B,2,0),"")</f>
        <v/>
      </c>
      <c r="Q111" s="2" t="str">
        <f t="shared" si="56"/>
        <v>,"tags":["Gestures","Weapons"]</v>
      </c>
      <c r="R111">
        <f t="shared" si="57"/>
        <v>71</v>
      </c>
      <c r="S111" t="str">
        <f t="shared" si="58"/>
        <v>Walk to the top of the house and find a cage that houses &lt;a href="http://darksouls3.wiki.fextralife.com/Cornyx+of+the+Great+Swamp"&gt;Cornyx of the Great Swamp&lt;/a&gt;. Talk to him, and he moves to Firelink Shrine. At the Shrine, talk to him multiple times to receive your &lt;a href="http://darksouls3.wiki.fextralife.com/Pyromancy+Flame"&gt;Pyromancy Flame&lt;/a&gt; (unless you are already a pyromancer) and the Welcome gesture</v>
      </c>
      <c r="T111" t="str">
        <f t="shared" si="59"/>
        <v>{"text":"Walk to the top of the house and find a cage that houses &lt;a href=\"http://darksouls3.wiki.fextralife.com/Cornyx+of+the+Great+Swamp\"&gt;Cornyx of the Great Swamp&lt;/a&gt;. Talk to him, and he moves to Firelink Shrine. At the Shrine, talk to him multiple times to receive your &lt;a href=\"http://darksouls3.wiki.fextralife.com/Pyromancy+Flame\"&gt;Pyromancy Flame&lt;/a&gt; (unless you are already a pyromancer) and the Welcome gesture","tags":["Gestures","Weapons"]},</v>
      </c>
    </row>
    <row r="112" spans="2:20">
      <c r="B112" t="s">
        <v>175</v>
      </c>
      <c r="C112" t="str">
        <f t="shared" si="45"/>
        <v>&lt;li data-id="playthrough_3_20" class="f_weap"&gt;Grab the &lt;a href="http://darksouls3.wiki.fextralife.com/Hand+Axe"&gt;Hand Axe&lt;/a&gt; and get a &lt;a href="http://darksouls3.wiki.fextralife.com/Partizan"&gt;Partizan&lt;/a&gt; from a nearby hanging body&lt;/li&gt;</v>
      </c>
      <c r="D112">
        <f t="shared" si="46"/>
        <v>30</v>
      </c>
      <c r="E112">
        <f t="shared" si="47"/>
        <v>38</v>
      </c>
      <c r="F112">
        <f t="shared" si="48"/>
        <v>45</v>
      </c>
      <c r="G112" t="str">
        <f t="shared" si="49"/>
        <v>f_weap</v>
      </c>
      <c r="H112" t="e">
        <f t="shared" si="50"/>
        <v>#VALUE!</v>
      </c>
      <c r="I112" t="e">
        <f t="shared" si="51"/>
        <v>#VALUE!</v>
      </c>
      <c r="J112" t="e">
        <f t="shared" si="52"/>
        <v>#VALUE!</v>
      </c>
      <c r="K112" t="str">
        <f t="shared" si="53"/>
        <v>f_weap</v>
      </c>
      <c r="L112" t="str">
        <f t="shared" si="54"/>
        <v/>
      </c>
      <c r="M112" t="str">
        <f t="shared" si="55"/>
        <v/>
      </c>
      <c r="N112" t="str">
        <f>IFERROR(VLOOKUP(K112,'tag lookup'!$A:$B,2,0),"")</f>
        <v>Weapons</v>
      </c>
      <c r="O112" t="str">
        <f>IFERROR(VLOOKUP(L112,'tag lookup'!$A:$B,2,0),"")</f>
        <v/>
      </c>
      <c r="P112" t="str">
        <f>IFERROR(VLOOKUP(M112,'tag lookup'!$A:$B,2,0),"")</f>
        <v/>
      </c>
      <c r="Q112" s="2" t="str">
        <f t="shared" si="56"/>
        <v>,"tags":["Weapons"]</v>
      </c>
      <c r="R112">
        <f t="shared" si="57"/>
        <v>58</v>
      </c>
      <c r="S112" t="str">
        <f t="shared" si="58"/>
        <v>Grab the &lt;a href="http://darksouls3.wiki.fextralife.com/Hand+Axe"&gt;Hand Axe&lt;/a&gt; and get a &lt;a href="http://darksouls3.wiki.fextralife.com/Partizan"&gt;Partizan&lt;/a&gt; from a nearby hanging body</v>
      </c>
      <c r="T112" t="str">
        <f t="shared" si="59"/>
        <v>{"text":"Grab the &lt;a href=\"http://darksouls3.wiki.fextralife.com/Hand+Axe\"&gt;Hand Axe&lt;/a&gt; and get a &lt;a href=\"http://darksouls3.wiki.fextralife.com/Partizan\"&gt;Partizan&lt;/a&gt; from a nearby hanging body","tags":["Weapons"]},</v>
      </c>
    </row>
    <row r="113" spans="2:20">
      <c r="B113" t="s">
        <v>176</v>
      </c>
      <c r="C113" t="str">
        <f t="shared" si="45"/>
        <v>&lt;li data-id="playthrough_3_21" class="f_misc f_ring"&gt;Walk down from the house and walk onto the gallow. Grab a &lt;a href="http://darksouls3.wiki.fextralife.com/Soul+of+an+Unknown+Traveler"&gt;Soul of an Unknown Traveler&lt;/a&gt;. Walk across the unfinished bridge to get the &lt;a href="http://darksouls3.wiki.fextralife.com/Fire+Clutch+Ring"&gt;Fire Clutch Ring&lt;/a&gt;&lt;/li&gt;</v>
      </c>
      <c r="D113">
        <f t="shared" si="46"/>
        <v>30</v>
      </c>
      <c r="E113">
        <f t="shared" si="47"/>
        <v>38</v>
      </c>
      <c r="F113">
        <f t="shared" si="48"/>
        <v>52</v>
      </c>
      <c r="G113" t="str">
        <f t="shared" si="49"/>
        <v>f_misc f_ring</v>
      </c>
      <c r="H113">
        <f t="shared" si="50"/>
        <v>7</v>
      </c>
      <c r="I113" t="e">
        <f t="shared" si="51"/>
        <v>#VALUE!</v>
      </c>
      <c r="J113" t="e">
        <f t="shared" si="52"/>
        <v>#VALUE!</v>
      </c>
      <c r="K113" t="str">
        <f t="shared" si="53"/>
        <v>f_misc</v>
      </c>
      <c r="L113" t="str">
        <f t="shared" si="54"/>
        <v>f_ring</v>
      </c>
      <c r="M113" t="str">
        <f t="shared" si="55"/>
        <v/>
      </c>
      <c r="N113" t="str">
        <f>IFERROR(VLOOKUP(K113,'tag lookup'!$A:$B,2,0),"")</f>
        <v>Misc. items</v>
      </c>
      <c r="O113" t="str">
        <f>IFERROR(VLOOKUP(L113,'tag lookup'!$A:$B,2,0),"")</f>
        <v>Rings</v>
      </c>
      <c r="P113" t="str">
        <f>IFERROR(VLOOKUP(M113,'tag lookup'!$A:$B,2,0),"")</f>
        <v/>
      </c>
      <c r="Q113" s="2" t="str">
        <f t="shared" si="56"/>
        <v>,"tags":["Misc. items","Rings"]</v>
      </c>
      <c r="R113">
        <f t="shared" si="57"/>
        <v>65</v>
      </c>
      <c r="S113" t="str">
        <f t="shared" si="58"/>
        <v>Walk down from the house and walk onto the gallow. Grab a &lt;a href="http://darksouls3.wiki.fextralife.com/Soul+of+an+Unknown+Traveler"&gt;Soul of an Unknown Traveler&lt;/a&gt;. Walk across the unfinished bridge to get the &lt;a href="http://darksouls3.wiki.fextralife.com/Fire+Clutch+Ring"&gt;Fire Clutch Ring&lt;/a&gt;</v>
      </c>
      <c r="T113" t="str">
        <f t="shared" si="59"/>
        <v>{"text":"Walk down from the house and walk onto the gallow. Grab a &lt;a href=\"http://darksouls3.wiki.fextralife.com/Soul+of+an+Unknown+Traveler\"&gt;Soul of an Unknown Traveler&lt;/a&gt;. Walk across the unfinished bridge to get the &lt;a href=\"http://darksouls3.wiki.fextralife.com/Fire+Clutch+Ring\"&gt;Fire Clutch Ring&lt;/a&gt;","tags":["Misc. items","Rings"]},</v>
      </c>
    </row>
    <row r="114" spans="2:20">
      <c r="B114" t="s">
        <v>177</v>
      </c>
      <c r="C114" t="str">
        <f t="shared" si="45"/>
        <v>&lt;li data-id="playthrough_3_22" class="f_misc"&gt;Walk through the archway of the house and down the stairs. Walk left and around the corner to get a &lt;a href="http://darksouls3.wiki.fextralife.com/Large+Soul+of+a+Deserted+Corpse"&gt;Large Soul of a Deserted Corpse&lt;/a&gt;. Walk downstairs and towards a tree with a &lt;a href="http://darksouls3.wiki.fextralife.com/Dog"&gt;Dog&lt;/a&gt;. Kill it and get the &lt;a href="http://darksouls3.wiki.fextralife.com/Ember"&gt;Ember&lt;/a&gt;&lt;/li&gt;</v>
      </c>
      <c r="D114">
        <f t="shared" si="46"/>
        <v>30</v>
      </c>
      <c r="E114">
        <f t="shared" si="47"/>
        <v>38</v>
      </c>
      <c r="F114">
        <f t="shared" si="48"/>
        <v>45</v>
      </c>
      <c r="G114" t="str">
        <f t="shared" si="49"/>
        <v>f_misc</v>
      </c>
      <c r="H114" t="e">
        <f t="shared" si="50"/>
        <v>#VALUE!</v>
      </c>
      <c r="I114" t="e">
        <f t="shared" si="51"/>
        <v>#VALUE!</v>
      </c>
      <c r="J114" t="e">
        <f t="shared" si="52"/>
        <v>#VALUE!</v>
      </c>
      <c r="K114" t="str">
        <f t="shared" si="53"/>
        <v>f_misc</v>
      </c>
      <c r="L114" t="str">
        <f t="shared" si="54"/>
        <v/>
      </c>
      <c r="M114" t="str">
        <f t="shared" si="55"/>
        <v/>
      </c>
      <c r="N114" t="str">
        <f>IFERROR(VLOOKUP(K114,'tag lookup'!$A:$B,2,0),"")</f>
        <v>Misc. items</v>
      </c>
      <c r="O114" t="str">
        <f>IFERROR(VLOOKUP(L114,'tag lookup'!$A:$B,2,0),"")</f>
        <v/>
      </c>
      <c r="P114" t="str">
        <f>IFERROR(VLOOKUP(M114,'tag lookup'!$A:$B,2,0),"")</f>
        <v/>
      </c>
      <c r="Q114" s="2" t="str">
        <f t="shared" si="56"/>
        <v>,"tags":["Misc. items"]</v>
      </c>
      <c r="R114">
        <f t="shared" si="57"/>
        <v>58</v>
      </c>
      <c r="S114" t="str">
        <f t="shared" si="58"/>
        <v>Walk through the archway of the house and down the stairs. Walk left and around the corner to get a &lt;a href="http://darksouls3.wiki.fextralife.com/Large+Soul+of+a+Deserted+Corpse"&gt;Large Soul of a Deserted Corpse&lt;/a&gt;. Walk downstairs and towards a tree with a &lt;a href="http://darksouls3.wiki.fextralife.com/Dog"&gt;Dog&lt;/a&gt;. Kill it and get the &lt;a href="http://darksouls3.wiki.fextralife.com/Ember"&gt;Ember&lt;/a&gt;</v>
      </c>
      <c r="T114" t="str">
        <f t="shared" si="59"/>
        <v>{"text":"Walk through the archway of the house and down the stairs. Walk left and around the corner to get a &lt;a href=\"http://darksouls3.wiki.fextralife.com/Large+Soul+of+a+Deserted+Corpse\"&gt;Large Soul of a Deserted Corpse&lt;/a&gt;. Walk downstairs and towards a tree with a &lt;a href=\"http://darksouls3.wiki.fextralife.com/Dog\"&gt;Dog&lt;/a&gt;. Kill it and get the &lt;a href=\"http://darksouls3.wiki.fextralife.com/Ember\"&gt;Ember&lt;/a&gt;","tags":["Misc. items"]},</v>
      </c>
    </row>
    <row r="115" spans="2:20">
      <c r="B115" t="s">
        <v>178</v>
      </c>
      <c r="C115" t="str">
        <f t="shared" si="45"/>
        <v>&lt;li data-id="playthrough_3_23" class="f_ring f_weap"&gt;Run towards the bridge, and enter the sewers on the right. Kill a Giant &lt;a href="http://darksouls3.wiki.fextralife.com/rat"&gt;Rat&lt;/a&gt; to get the &lt;a href="http://darksouls3.wiki.fextralife.com/Bloodbite+Ring"&gt;Bloodbite Ring&lt;/a&gt;. Grab the &lt;a href="http://darksouls3.wiki.fextralife.com/Caestus"&gt;Caestus&lt;/a&gt; and climb up to open the shortcut&lt;/li&gt;</v>
      </c>
      <c r="D115">
        <f t="shared" si="46"/>
        <v>30</v>
      </c>
      <c r="E115">
        <f t="shared" si="47"/>
        <v>38</v>
      </c>
      <c r="F115">
        <f t="shared" si="48"/>
        <v>52</v>
      </c>
      <c r="G115" t="str">
        <f t="shared" si="49"/>
        <v>f_ring f_weap</v>
      </c>
      <c r="H115">
        <f t="shared" si="50"/>
        <v>7</v>
      </c>
      <c r="I115" t="e">
        <f t="shared" si="51"/>
        <v>#VALUE!</v>
      </c>
      <c r="J115" t="e">
        <f t="shared" si="52"/>
        <v>#VALUE!</v>
      </c>
      <c r="K115" t="str">
        <f t="shared" si="53"/>
        <v>f_ring</v>
      </c>
      <c r="L115" t="str">
        <f t="shared" si="54"/>
        <v>f_weap</v>
      </c>
      <c r="M115" t="str">
        <f t="shared" si="55"/>
        <v/>
      </c>
      <c r="N115" t="str">
        <f>IFERROR(VLOOKUP(K115,'tag lookup'!$A:$B,2,0),"")</f>
        <v>Rings</v>
      </c>
      <c r="O115" t="str">
        <f>IFERROR(VLOOKUP(L115,'tag lookup'!$A:$B,2,0),"")</f>
        <v>Weapons</v>
      </c>
      <c r="P115" t="str">
        <f>IFERROR(VLOOKUP(M115,'tag lookup'!$A:$B,2,0),"")</f>
        <v/>
      </c>
      <c r="Q115" s="2" t="str">
        <f t="shared" si="56"/>
        <v>,"tags":["Rings","Weapons"]</v>
      </c>
      <c r="R115">
        <f t="shared" si="57"/>
        <v>65</v>
      </c>
      <c r="S115" t="str">
        <f t="shared" si="58"/>
        <v>Run towards the bridge, and enter the sewers on the right. Kill a Giant &lt;a href="http://darksouls3.wiki.fextralife.com/rat"&gt;Rat&lt;/a&gt; to get the &lt;a href="http://darksouls3.wiki.fextralife.com/Bloodbite+Ring"&gt;Bloodbite Ring&lt;/a&gt;. Grab the &lt;a href="http://darksouls3.wiki.fextralife.com/Caestus"&gt;Caestus&lt;/a&gt; and climb up to open the shortcut</v>
      </c>
      <c r="T115" t="str">
        <f t="shared" si="59"/>
        <v>{"text":"Run towards the bridge, and enter the sewers on the right. Kill a Giant &lt;a href=\"http://darksouls3.wiki.fextralife.com/rat\"&gt;Rat&lt;/a&gt; to get the &lt;a href=\"http://darksouls3.wiki.fextralife.com/Bloodbite+Ring\"&gt;Bloodbite Ring&lt;/a&gt;. Grab the &lt;a href=\"http://darksouls3.wiki.fextralife.com/Caestus\"&gt;Caestus&lt;/a&gt; and climb up to open the shortcut","tags":["Rings","Weapons"]},</v>
      </c>
    </row>
    <row r="116" spans="2:20">
      <c r="B116" t="s">
        <v>179</v>
      </c>
      <c r="C116" t="str">
        <f t="shared" ref="C116:C146" si="60">TRIM(B116)</f>
        <v>&lt;li data-id="playthrough_3_24" class="f_misc"&gt;Walk back through the sewers and onto the bridge to get another &lt;a href="http://darksouls3.wiki.fextralife.com/Ember"&gt;Ember&lt;/a&gt;. Walk upstairs towards the house on your right. Grab a &lt;a href="http://darksouls3.wiki.fextralife.com/Large+Soul+of+a+Deserted+Corpse"&gt;Large Soul of a Deserted Corpse&lt;/a&gt;. Walk around the right side of the house to get &lt;a href="http://darksouls3.wiki.fextralife.com/Alluring+Skull"&gt;Alluring Skull&amp;nbsp;x3&lt;/a&gt;&lt;/li&gt;</v>
      </c>
      <c r="D116">
        <f t="shared" ref="D116:D146" si="61">FIND("""",C116,15)</f>
        <v>30</v>
      </c>
      <c r="E116">
        <f t="shared" ref="E116:E146" si="62">FIND("""",C116,D116+1)</f>
        <v>38</v>
      </c>
      <c r="F116">
        <f t="shared" ref="F116:F146" si="63">FIND("""",C116,E116+1)</f>
        <v>45</v>
      </c>
      <c r="G116" t="str">
        <f t="shared" ref="G116:G146" si="64">MID(C116,E116+1,F116-E116-1)</f>
        <v>f_misc</v>
      </c>
      <c r="H116" t="e">
        <f t="shared" ref="H116:H146" si="65">FIND(" ",$G116)</f>
        <v>#VALUE!</v>
      </c>
      <c r="I116" t="e">
        <f t="shared" ref="I116:I146" si="66">FIND(" ",G116,H116+1)</f>
        <v>#VALUE!</v>
      </c>
      <c r="J116" t="e">
        <f t="shared" ref="J116:J146" si="67">FIND(" ",G116,I116+1)</f>
        <v>#VALUE!</v>
      </c>
      <c r="K116" t="str">
        <f t="shared" ref="K116:K146" si="68">LEFT(G116,IFERROR(H116-1,99))</f>
        <v>f_misc</v>
      </c>
      <c r="L116" t="str">
        <f t="shared" ref="L116:L146" si="69">IF(ISERROR(H116),"",MID(G116,H116+1,IFERROR(I116-H116-1,99)))</f>
        <v/>
      </c>
      <c r="M116" t="str">
        <f t="shared" ref="M116:M146" si="70">IF(ISERROR(I116),"",MID(G116,I116+1,IFERROR(J116-I116-1,99)))</f>
        <v/>
      </c>
      <c r="N116" t="str">
        <f>IFERROR(VLOOKUP(K116,'tag lookup'!$A:$B,2,0),"")</f>
        <v>Misc. items</v>
      </c>
      <c r="O116" t="str">
        <f>IFERROR(VLOOKUP(L116,'tag lookup'!$A:$B,2,0),"")</f>
        <v/>
      </c>
      <c r="P116" t="str">
        <f>IFERROR(VLOOKUP(M116,'tag lookup'!$A:$B,2,0),"")</f>
        <v/>
      </c>
      <c r="Q116" s="2" t="str">
        <f t="shared" ref="Q116:Q146" si="71">IF(N116="","",",""tags"":[""" &amp; N116 &amp; IF(O116="","""]",""",""" &amp; O116&amp;IF(P116="","""]",""","""&amp;P116&amp;"""]")))</f>
        <v>,"tags":["Misc. items"]</v>
      </c>
      <c r="R116">
        <f t="shared" ref="R116:R146" si="72">FIND("&gt;",B116)</f>
        <v>58</v>
      </c>
      <c r="S116" t="str">
        <f t="shared" ref="S116:S146" si="73">MID(B116,R116+1,LEN(B116)-R116-5)</f>
        <v>Walk back through the sewers and onto the bridge to get another &lt;a href="http://darksouls3.wiki.fextralife.com/Ember"&gt;Ember&lt;/a&gt;. Walk upstairs towards the house on your right. Grab a &lt;a href="http://darksouls3.wiki.fextralife.com/Large+Soul+of+a+Deserted+Corpse"&gt;Large Soul of a Deserted Corpse&lt;/a&gt;. Walk around the right side of the house to get &lt;a href="http://darksouls3.wiki.fextralife.com/Alluring+Skull"&gt;Alluring Skull&amp;nbsp;x3&lt;/a&gt;</v>
      </c>
      <c r="T116" t="str">
        <f t="shared" ref="T116:T146" si="74">"{""text"":"""&amp;SUBSTITUTE(S116,"""","\""")&amp;""""&amp;Q116&amp;"},"</f>
        <v>{"text":"Walk back through the sewers and onto the bridge to get another &lt;a href=\"http://darksouls3.wiki.fextralife.com/Ember\"&gt;Ember&lt;/a&gt;. Walk upstairs towards the house on your right. Grab a &lt;a href=\"http://darksouls3.wiki.fextralife.com/Large+Soul+of+a+Deserted+Corpse\"&gt;Large Soul of a Deserted Corpse&lt;/a&gt;. Walk around the right side of the house to get &lt;a href=\"http://darksouls3.wiki.fextralife.com/Alluring+Skull\"&gt;Alluring Skull&amp;nbsp;x3&lt;/a&gt;","tags":["Misc. items"]},</v>
      </c>
    </row>
    <row r="117" spans="2:20">
      <c r="B117" t="s">
        <v>180</v>
      </c>
      <c r="C117" t="str">
        <f t="shared" si="60"/>
        <v>&lt;li data-id="playthrough_3_25" class="f_npc"&gt;Walk towards the tower. Talk to &lt;a href="http://darksouls3.wiki.fextralife.com/Eygon+of+Carim"&gt;Eygon of Carim&lt;/a&gt; outside. If you have enough health, you can drop down into the valley to reach &lt;a href="http://darksouls3.wiki.fextralife.com/Irina+of+Carim"&gt;Irina of Carim&lt;/a&gt; in her cell, but don't bother. You can reach Irina by purchasing the Grave Key from the Shrine Maiden after giving the maiden the &lt;a href="http://darksouls3.wiki.fextralife.com/Mortician's+Ashes"&gt;Mortician's Ashes&lt;/a&gt; which is futher down in this list&lt;/li&gt;</v>
      </c>
      <c r="D117">
        <f t="shared" si="61"/>
        <v>30</v>
      </c>
      <c r="E117">
        <f t="shared" si="62"/>
        <v>38</v>
      </c>
      <c r="F117">
        <f t="shared" si="63"/>
        <v>44</v>
      </c>
      <c r="G117" t="str">
        <f t="shared" si="64"/>
        <v>f_npc</v>
      </c>
      <c r="H117" t="e">
        <f t="shared" si="65"/>
        <v>#VALUE!</v>
      </c>
      <c r="I117" t="e">
        <f t="shared" si="66"/>
        <v>#VALUE!</v>
      </c>
      <c r="J117" t="e">
        <f t="shared" si="67"/>
        <v>#VALUE!</v>
      </c>
      <c r="K117" t="str">
        <f t="shared" si="68"/>
        <v>f_npc</v>
      </c>
      <c r="L117" t="str">
        <f t="shared" si="69"/>
        <v/>
      </c>
      <c r="M117" t="str">
        <f t="shared" si="70"/>
        <v/>
      </c>
      <c r="N117" t="str">
        <f>IFERROR(VLOOKUP(K117,'tag lookup'!$A:$B,2,0),"")</f>
        <v/>
      </c>
      <c r="O117" t="str">
        <f>IFERROR(VLOOKUP(L117,'tag lookup'!$A:$B,2,0),"")</f>
        <v/>
      </c>
      <c r="P117" t="str">
        <f>IFERROR(VLOOKUP(M117,'tag lookup'!$A:$B,2,0),"")</f>
        <v/>
      </c>
      <c r="Q117" s="2" t="str">
        <f t="shared" si="71"/>
        <v/>
      </c>
      <c r="R117">
        <f t="shared" si="72"/>
        <v>57</v>
      </c>
      <c r="S117" t="str">
        <f t="shared" si="73"/>
        <v>Walk towards the tower. Talk to &lt;a href="http://darksouls3.wiki.fextralife.com/Eygon+of+Carim"&gt;Eygon of Carim&lt;/a&gt; outside. If you have enough health, you can drop down into the valley to reach &lt;a href="http://darksouls3.wiki.fextralife.com/Irina+of+Carim"&gt;Irina of Carim&lt;/a&gt; in her cell, but don't bother. You can reach Irina by purchasing the Grave Key from the Shrine Maiden after giving the maiden the &lt;a href="http://darksouls3.wiki.fextralife.com/Mortician's+Ashes"&gt;Mortician's Ashes&lt;/a&gt; which is futher down in this list</v>
      </c>
      <c r="T117" t="str">
        <f t="shared" si="74"/>
        <v>{"text":"Walk towards the tower. Talk to &lt;a href=\"http://darksouls3.wiki.fextralife.com/Eygon+of+Carim\"&gt;Eygon of Carim&lt;/a&gt; outside. If you have enough health, you can drop down into the valley to reach &lt;a href=\"http://darksouls3.wiki.fextralife.com/Irina+of+Carim\"&gt;Irina of Carim&lt;/a&gt; in her cell, but don't bother. You can reach Irina by purchasing the Grave Key from the Shrine Maiden after giving the maiden the &lt;a href=\"http://darksouls3.wiki.fextralife.com/Mortician's+Ashes\"&gt;Mortician's Ashes&lt;/a&gt; which is futher down in this list"},</v>
      </c>
    </row>
    <row r="118" spans="2:20">
      <c r="B118" t="s">
        <v>181</v>
      </c>
      <c r="C118" t="str">
        <f t="shared" si="60"/>
        <v>&lt;li data-id="playthrough_3_26" class="f_misc f_npc f_weap"&gt;Walk into the tower to find &lt;a href="http://darksouls3.wiki.fextralife.com/Siegward+of+Catarina"&gt;Siegward of Catarina&lt;/a&gt;. Get on the elevator which goes down to the basement. Kill the &lt;a href="http://darksouls3.wiki.fextralife.com/Boreal+Outrider+Knight"&gt;Boreal Outrider Knight&lt;/a&gt; to get the &lt;a href="http://darksouls3.wiki.fextralife.com/Irithyll+Straight+Sword"&gt;Irithyll Straight Sword&lt;/a&gt;, grab the &lt;a href="http://darksouls3.wiki.fextralife.com/Ember"&gt;Ember&lt;/a&gt; and rest at the &lt;a href="http://darksouls3.wiki.fextralife.com/Road+of+Sacrifices"&gt;Road of Sacrifices&lt;/a&gt; bonfire&lt;/li&gt;</v>
      </c>
      <c r="D118">
        <f t="shared" si="61"/>
        <v>30</v>
      </c>
      <c r="E118">
        <f t="shared" si="62"/>
        <v>38</v>
      </c>
      <c r="F118">
        <f t="shared" si="63"/>
        <v>58</v>
      </c>
      <c r="G118" t="str">
        <f t="shared" si="64"/>
        <v>f_misc f_npc f_weap</v>
      </c>
      <c r="H118">
        <f t="shared" si="65"/>
        <v>7</v>
      </c>
      <c r="I118">
        <f t="shared" si="66"/>
        <v>13</v>
      </c>
      <c r="J118" t="e">
        <f t="shared" si="67"/>
        <v>#VALUE!</v>
      </c>
      <c r="K118" t="str">
        <f t="shared" si="68"/>
        <v>f_misc</v>
      </c>
      <c r="L118" t="str">
        <f t="shared" si="69"/>
        <v>f_npc</v>
      </c>
      <c r="M118" t="str">
        <f t="shared" si="70"/>
        <v>f_weap</v>
      </c>
      <c r="N118" t="str">
        <f>IFERROR(VLOOKUP(K118,'tag lookup'!$A:$B,2,0),"")</f>
        <v>Misc. items</v>
      </c>
      <c r="O118" t="str">
        <f>IFERROR(VLOOKUP(L118,'tag lookup'!$A:$B,2,0),"")</f>
        <v/>
      </c>
      <c r="P118" t="str">
        <f>IFERROR(VLOOKUP(M118,'tag lookup'!$A:$B,2,0),"")</f>
        <v>Weapons</v>
      </c>
      <c r="Q118" s="2" t="str">
        <f t="shared" si="71"/>
        <v>,"tags":["Misc. items"]</v>
      </c>
      <c r="R118">
        <f t="shared" si="72"/>
        <v>71</v>
      </c>
      <c r="S118" t="str">
        <f t="shared" si="73"/>
        <v>Walk into the tower to find &lt;a href="http://darksouls3.wiki.fextralife.com/Siegward+of+Catarina"&gt;Siegward of Catarina&lt;/a&gt;. Get on the elevator which goes down to the basement. Kill the &lt;a href="http://darksouls3.wiki.fextralife.com/Boreal+Outrider+Knight"&gt;Boreal Outrider Knight&lt;/a&gt; to get the &lt;a href="http://darksouls3.wiki.fextralife.com/Irithyll+Straight+Sword"&gt;Irithyll Straight Sword&lt;/a&gt;, grab the &lt;a href="http://darksouls3.wiki.fextralife.com/Ember"&gt;Ember&lt;/a&gt; and rest at the &lt;a href="http://darksouls3.wiki.fextralife.com/Road+of+Sacrifices"&gt;Road of Sacrifices&lt;/a&gt; bonfire</v>
      </c>
      <c r="T118" t="str">
        <f t="shared" si="74"/>
        <v>{"text":"Walk into the tower to find &lt;a href=\"http://darksouls3.wiki.fextralife.com/Siegward+of+Catarina\"&gt;Siegward of Catarina&lt;/a&gt;. Get on the elevator which goes down to the basement. Kill the &lt;a href=\"http://darksouls3.wiki.fextralife.com/Boreal+Outrider+Knight\"&gt;Boreal Outrider Knight&lt;/a&gt; to get the &lt;a href=\"http://darksouls3.wiki.fextralife.com/Irithyll+Straight+Sword\"&gt;Irithyll Straight Sword&lt;/a&gt;, grab the &lt;a href=\"http://darksouls3.wiki.fextralife.com/Ember\"&gt;Ember&lt;/a&gt; and rest at the &lt;a href=\"http://darksouls3.wiki.fextralife.com/Road+of+Sacrifices\"&gt;Road of Sacrifices&lt;/a&gt; bonfire","tags":["Misc. items"]},</v>
      </c>
    </row>
    <row r="119" spans="2:20">
      <c r="B119" t="s">
        <v>182</v>
      </c>
      <c r="C119" t="str">
        <f t="shared" si="60"/>
        <v>&lt;li data-id="playthrough_3_54" class="f_ring s_ng+"&gt;The &lt;a href="https://darksouls3.wiki.fextralife.com/Life+Ring"&gt;Life Ring+1&lt;/a&gt; is behind Siegward on the upcoming balcony&lt;/li&gt;</v>
      </c>
      <c r="D119">
        <f t="shared" si="61"/>
        <v>30</v>
      </c>
      <c r="E119">
        <f t="shared" si="62"/>
        <v>38</v>
      </c>
      <c r="F119">
        <f t="shared" si="63"/>
        <v>51</v>
      </c>
      <c r="G119" t="str">
        <f t="shared" si="64"/>
        <v>f_ring s_ng+</v>
      </c>
      <c r="H119">
        <f t="shared" si="65"/>
        <v>7</v>
      </c>
      <c r="I119" t="e">
        <f t="shared" si="66"/>
        <v>#VALUE!</v>
      </c>
      <c r="J119" t="e">
        <f t="shared" si="67"/>
        <v>#VALUE!</v>
      </c>
      <c r="K119" t="str">
        <f t="shared" si="68"/>
        <v>f_ring</v>
      </c>
      <c r="L119" t="str">
        <f t="shared" si="69"/>
        <v>s_ng+</v>
      </c>
      <c r="M119" t="str">
        <f t="shared" si="70"/>
        <v/>
      </c>
      <c r="N119" t="str">
        <f>IFERROR(VLOOKUP(K119,'tag lookup'!$A:$B,2,0),"")</f>
        <v>Rings</v>
      </c>
      <c r="O119" t="str">
        <f>IFERROR(VLOOKUP(L119,'tag lookup'!$A:$B,2,0),"")</f>
        <v>s_ng+</v>
      </c>
      <c r="P119" t="str">
        <f>IFERROR(VLOOKUP(M119,'tag lookup'!$A:$B,2,0),"")</f>
        <v/>
      </c>
      <c r="Q119" s="2" t="str">
        <f t="shared" si="71"/>
        <v>,"tags":["Rings","s_ng+"]</v>
      </c>
      <c r="R119">
        <f t="shared" si="72"/>
        <v>64</v>
      </c>
      <c r="S119" t="str">
        <f t="shared" si="73"/>
        <v>The &lt;a href="https://darksouls3.wiki.fextralife.com/Life+Ring"&gt;Life Ring+1&lt;/a&gt; is behind Siegward on the upcoming balcony</v>
      </c>
      <c r="T119" t="str">
        <f t="shared" si="74"/>
        <v>{"text":"The &lt;a href=\"https://darksouls3.wiki.fextralife.com/Life+Ring\"&gt;Life Ring+1&lt;/a&gt; is behind Siegward on the upcoming balcony","tags":["Rings","s_ng+"]},</v>
      </c>
    </row>
    <row r="120" spans="2:20">
      <c r="B120" t="s">
        <v>183</v>
      </c>
      <c r="C120" t="str">
        <f t="shared" si="60"/>
        <v>&lt;li data-id="playthrough_3_27" class="f_none"&gt;To reach the top of the tower, hit the switch on the elevator while at the main entrance and then quickly get off to reveal a second lift.&lt;/li&gt;</v>
      </c>
      <c r="D120">
        <f t="shared" si="61"/>
        <v>30</v>
      </c>
      <c r="E120">
        <f t="shared" si="62"/>
        <v>38</v>
      </c>
      <c r="F120">
        <f t="shared" si="63"/>
        <v>45</v>
      </c>
      <c r="G120" t="str">
        <f t="shared" si="64"/>
        <v>f_none</v>
      </c>
      <c r="H120" t="e">
        <f t="shared" si="65"/>
        <v>#VALUE!</v>
      </c>
      <c r="I120" t="e">
        <f t="shared" si="66"/>
        <v>#VALUE!</v>
      </c>
      <c r="J120" t="e">
        <f t="shared" si="67"/>
        <v>#VALUE!</v>
      </c>
      <c r="K120" t="str">
        <f t="shared" si="68"/>
        <v>f_none</v>
      </c>
      <c r="L120" t="str">
        <f t="shared" si="69"/>
        <v/>
      </c>
      <c r="M120" t="str">
        <f t="shared" si="70"/>
        <v/>
      </c>
      <c r="N120" t="str">
        <f>IFERROR(VLOOKUP(K120,'tag lookup'!$A:$B,2,0),"")</f>
        <v/>
      </c>
      <c r="O120" t="str">
        <f>IFERROR(VLOOKUP(L120,'tag lookup'!$A:$B,2,0),"")</f>
        <v/>
      </c>
      <c r="P120" t="str">
        <f>IFERROR(VLOOKUP(M120,'tag lookup'!$A:$B,2,0),"")</f>
        <v/>
      </c>
      <c r="Q120" s="2" t="str">
        <f t="shared" si="71"/>
        <v/>
      </c>
      <c r="R120">
        <f t="shared" si="72"/>
        <v>58</v>
      </c>
      <c r="S120" t="str">
        <f t="shared" si="73"/>
        <v>To reach the top of the tower, hit the switch on the elevator while at the main entrance and then quickly get off to reveal a second lift.</v>
      </c>
      <c r="T120" t="str">
        <f t="shared" si="74"/>
        <v>{"text":"To reach the top of the tower, hit the switch on the elevator while at the main entrance and then quickly get off to reveal a second lift."},</v>
      </c>
    </row>
    <row r="121" spans="2:20">
      <c r="B121" t="s">
        <v>184</v>
      </c>
      <c r="C121" t="str">
        <f t="shared" si="60"/>
        <v>&lt;li data-id="playthrough_3_57" class="f_misc"&gt;After getting off the lift at the top you can find a &lt;a href="http://darksouls3.wiki.fextralife.com/Soul+of+a+Nameless+Soldier"&gt;Soul of a Nameless Soldier&lt;/a&gt; in a corner.&lt;/li&gt;</v>
      </c>
      <c r="D121">
        <f t="shared" si="61"/>
        <v>30</v>
      </c>
      <c r="E121">
        <f t="shared" si="62"/>
        <v>38</v>
      </c>
      <c r="F121">
        <f t="shared" si="63"/>
        <v>45</v>
      </c>
      <c r="G121" t="str">
        <f t="shared" si="64"/>
        <v>f_misc</v>
      </c>
      <c r="H121" t="e">
        <f t="shared" si="65"/>
        <v>#VALUE!</v>
      </c>
      <c r="I121" t="e">
        <f t="shared" si="66"/>
        <v>#VALUE!</v>
      </c>
      <c r="J121" t="e">
        <f t="shared" si="67"/>
        <v>#VALUE!</v>
      </c>
      <c r="K121" t="str">
        <f t="shared" si="68"/>
        <v>f_misc</v>
      </c>
      <c r="L121" t="str">
        <f t="shared" si="69"/>
        <v/>
      </c>
      <c r="M121" t="str">
        <f t="shared" si="70"/>
        <v/>
      </c>
      <c r="N121" t="str">
        <f>IFERROR(VLOOKUP(K121,'tag lookup'!$A:$B,2,0),"")</f>
        <v>Misc. items</v>
      </c>
      <c r="O121" t="str">
        <f>IFERROR(VLOOKUP(L121,'tag lookup'!$A:$B,2,0),"")</f>
        <v/>
      </c>
      <c r="P121" t="str">
        <f>IFERROR(VLOOKUP(M121,'tag lookup'!$A:$B,2,0),"")</f>
        <v/>
      </c>
      <c r="Q121" s="2" t="str">
        <f t="shared" si="71"/>
        <v>,"tags":["Misc. items"]</v>
      </c>
      <c r="R121">
        <f t="shared" si="72"/>
        <v>58</v>
      </c>
      <c r="S121" t="str">
        <f t="shared" si="73"/>
        <v>After getting off the lift at the top you can find a &lt;a href="http://darksouls3.wiki.fextralife.com/Soul+of+a+Nameless+Soldier"&gt;Soul of a Nameless Soldier&lt;/a&gt; in a corner.</v>
      </c>
      <c r="T121" t="str">
        <f t="shared" si="74"/>
        <v>{"text":"After getting off the lift at the top you can find a &lt;a href=\"http://darksouls3.wiki.fextralife.com/Soul+of+a+Nameless+Soldier\"&gt;Soul of a Nameless Soldier&lt;/a&gt; in a corner.","tags":["Misc. items"]},</v>
      </c>
    </row>
    <row r="122" spans="2:20">
      <c r="B122" t="s">
        <v>185</v>
      </c>
      <c r="C122" t="str">
        <f t="shared" si="60"/>
        <v>&lt;li data-id="playthrough_3_58" class="f_misc f_miss"&gt;Go up the stairs and offer a token of friendship to the &lt;a href="http://darksouls3.wiki.fextralife.com/Giant+of+the+Undead+Settlement"&gt;Giant of the Undead Settlement&lt;/a&gt; so that he does not attack you with giant arrows and even assists you when you are near a White Birch.&lt;/li&gt;</v>
      </c>
      <c r="D122">
        <f t="shared" si="61"/>
        <v>30</v>
      </c>
      <c r="E122">
        <f t="shared" si="62"/>
        <v>38</v>
      </c>
      <c r="F122">
        <f t="shared" si="63"/>
        <v>52</v>
      </c>
      <c r="G122" t="str">
        <f t="shared" si="64"/>
        <v>f_misc f_miss</v>
      </c>
      <c r="H122">
        <f t="shared" si="65"/>
        <v>7</v>
      </c>
      <c r="I122" t="e">
        <f t="shared" si="66"/>
        <v>#VALUE!</v>
      </c>
      <c r="J122" t="e">
        <f t="shared" si="67"/>
        <v>#VALUE!</v>
      </c>
      <c r="K122" t="str">
        <f t="shared" si="68"/>
        <v>f_misc</v>
      </c>
      <c r="L122" t="str">
        <f t="shared" si="69"/>
        <v>f_miss</v>
      </c>
      <c r="M122" t="str">
        <f t="shared" si="70"/>
        <v/>
      </c>
      <c r="N122" t="str">
        <f>IFERROR(VLOOKUP(K122,'tag lookup'!$A:$B,2,0),"")</f>
        <v>Misc. items</v>
      </c>
      <c r="O122" t="str">
        <f>IFERROR(VLOOKUP(L122,'tag lookup'!$A:$B,2,0),"")</f>
        <v>Missable</v>
      </c>
      <c r="P122" t="str">
        <f>IFERROR(VLOOKUP(M122,'tag lookup'!$A:$B,2,0),"")</f>
        <v/>
      </c>
      <c r="Q122" s="2" t="str">
        <f t="shared" si="71"/>
        <v>,"tags":["Misc. items","Missable"]</v>
      </c>
      <c r="R122">
        <f t="shared" si="72"/>
        <v>65</v>
      </c>
      <c r="S122" t="str">
        <f t="shared" si="73"/>
        <v>Go up the stairs and offer a token of friendship to the &lt;a href="http://darksouls3.wiki.fextralife.com/Giant+of+the+Undead+Settlement"&gt;Giant of the Undead Settlement&lt;/a&gt; so that he does not attack you with giant arrows and even assists you when you are near a White Birch.</v>
      </c>
      <c r="T122" t="str">
        <f t="shared" si="74"/>
        <v>{"text":"Go up the stairs and offer a token of friendship to the &lt;a href=\"http://darksouls3.wiki.fextralife.com/Giant+of+the+Undead+Settlement\"&gt;Giant of the Undead Settlement&lt;/a&gt; so that he does not attack you with giant arrows and even assists you when you are near a White Birch.","tags":["Misc. items","Missable"]},</v>
      </c>
    </row>
    <row r="123" spans="2:20">
      <c r="B123" t="s">
        <v>186</v>
      </c>
      <c r="C123" t="str">
        <f t="shared" si="60"/>
        <v>&lt;li data-id="playthrough_3_59" class="f_none f_miss"&gt;Take the lift down, and while facing the entrance of the tower, when you hear Siegward's voice; roll off to land onto a wooden platform.&lt;/li&gt;</v>
      </c>
      <c r="D123">
        <f t="shared" si="61"/>
        <v>30</v>
      </c>
      <c r="E123">
        <f t="shared" si="62"/>
        <v>38</v>
      </c>
      <c r="F123">
        <f t="shared" si="63"/>
        <v>52</v>
      </c>
      <c r="G123" t="str">
        <f t="shared" si="64"/>
        <v>f_none f_miss</v>
      </c>
      <c r="H123">
        <f t="shared" si="65"/>
        <v>7</v>
      </c>
      <c r="I123" t="e">
        <f t="shared" si="66"/>
        <v>#VALUE!</v>
      </c>
      <c r="J123" t="e">
        <f t="shared" si="67"/>
        <v>#VALUE!</v>
      </c>
      <c r="K123" t="str">
        <f t="shared" si="68"/>
        <v>f_none</v>
      </c>
      <c r="L123" t="str">
        <f t="shared" si="69"/>
        <v>f_miss</v>
      </c>
      <c r="M123" t="str">
        <f t="shared" si="70"/>
        <v/>
      </c>
      <c r="N123" t="str">
        <f>IFERROR(VLOOKUP(K123,'tag lookup'!$A:$B,2,0),"")</f>
        <v/>
      </c>
      <c r="O123" t="str">
        <f>IFERROR(VLOOKUP(L123,'tag lookup'!$A:$B,2,0),"")</f>
        <v>Missable</v>
      </c>
      <c r="P123" t="str">
        <f>IFERROR(VLOOKUP(M123,'tag lookup'!$A:$B,2,0),"")</f>
        <v/>
      </c>
      <c r="Q123" s="2" t="str">
        <f t="shared" si="71"/>
        <v/>
      </c>
      <c r="R123">
        <f t="shared" si="72"/>
        <v>65</v>
      </c>
      <c r="S123" t="str">
        <f t="shared" si="73"/>
        <v>Take the lift down, and while facing the entrance of the tower, when you hear Siegward's voice; roll off to land onto a wooden platform.</v>
      </c>
      <c r="T123" t="str">
        <f t="shared" si="74"/>
        <v>{"text":"Take the lift down, and while facing the entrance of the tower, when you hear Siegward's voice; roll off to land onto a wooden platform."},</v>
      </c>
    </row>
    <row r="124" spans="2:20">
      <c r="B124" t="s">
        <v>187</v>
      </c>
      <c r="C124" t="str">
        <f t="shared" si="60"/>
        <v>&lt;li data-id="playthrough_3_60" class="f_npc f_miss"&gt;Head outside and speak to Siegward again.&lt;/li&gt;</v>
      </c>
      <c r="D124">
        <f t="shared" si="61"/>
        <v>30</v>
      </c>
      <c r="E124">
        <f t="shared" si="62"/>
        <v>38</v>
      </c>
      <c r="F124">
        <f t="shared" si="63"/>
        <v>51</v>
      </c>
      <c r="G124" t="str">
        <f t="shared" si="64"/>
        <v>f_npc f_miss</v>
      </c>
      <c r="H124">
        <f t="shared" si="65"/>
        <v>6</v>
      </c>
      <c r="I124" t="e">
        <f t="shared" si="66"/>
        <v>#VALUE!</v>
      </c>
      <c r="J124" t="e">
        <f t="shared" si="67"/>
        <v>#VALUE!</v>
      </c>
      <c r="K124" t="str">
        <f t="shared" si="68"/>
        <v>f_npc</v>
      </c>
      <c r="L124" t="str">
        <f t="shared" si="69"/>
        <v>f_miss</v>
      </c>
      <c r="M124" t="str">
        <f t="shared" si="70"/>
        <v/>
      </c>
      <c r="N124" t="str">
        <f>IFERROR(VLOOKUP(K124,'tag lookup'!$A:$B,2,0),"")</f>
        <v/>
      </c>
      <c r="O124" t="str">
        <f>IFERROR(VLOOKUP(L124,'tag lookup'!$A:$B,2,0),"")</f>
        <v>Missable</v>
      </c>
      <c r="P124" t="str">
        <f>IFERROR(VLOOKUP(M124,'tag lookup'!$A:$B,2,0),"")</f>
        <v/>
      </c>
      <c r="Q124" s="2" t="str">
        <f t="shared" si="71"/>
        <v/>
      </c>
      <c r="R124">
        <f t="shared" si="72"/>
        <v>64</v>
      </c>
      <c r="S124" t="str">
        <f t="shared" si="73"/>
        <v>Head outside and speak to Siegward again.</v>
      </c>
      <c r="T124" t="str">
        <f t="shared" si="74"/>
        <v>{"text":"Head outside and speak to Siegward again."},</v>
      </c>
    </row>
    <row r="125" spans="2:20">
      <c r="B125" t="s">
        <v>188</v>
      </c>
      <c r="C125" t="str">
        <f t="shared" si="60"/>
        <v>&lt;li data-id="playthrough_3_61" class="f_npc f_miss"&gt;Lure the the Fire Demon towards the tower which makes Siegward come and fight by your side.&lt;/li&gt;</v>
      </c>
      <c r="D125">
        <f t="shared" si="61"/>
        <v>30</v>
      </c>
      <c r="E125">
        <f t="shared" si="62"/>
        <v>38</v>
      </c>
      <c r="F125">
        <f t="shared" si="63"/>
        <v>51</v>
      </c>
      <c r="G125" t="str">
        <f t="shared" si="64"/>
        <v>f_npc f_miss</v>
      </c>
      <c r="H125">
        <f t="shared" si="65"/>
        <v>6</v>
      </c>
      <c r="I125" t="e">
        <f t="shared" si="66"/>
        <v>#VALUE!</v>
      </c>
      <c r="J125" t="e">
        <f t="shared" si="67"/>
        <v>#VALUE!</v>
      </c>
      <c r="K125" t="str">
        <f t="shared" si="68"/>
        <v>f_npc</v>
      </c>
      <c r="L125" t="str">
        <f t="shared" si="69"/>
        <v>f_miss</v>
      </c>
      <c r="M125" t="str">
        <f t="shared" si="70"/>
        <v/>
      </c>
      <c r="N125" t="str">
        <f>IFERROR(VLOOKUP(K125,'tag lookup'!$A:$B,2,0),"")</f>
        <v/>
      </c>
      <c r="O125" t="str">
        <f>IFERROR(VLOOKUP(L125,'tag lookup'!$A:$B,2,0),"")</f>
        <v>Missable</v>
      </c>
      <c r="P125" t="str">
        <f>IFERROR(VLOOKUP(M125,'tag lookup'!$A:$B,2,0),"")</f>
        <v/>
      </c>
      <c r="Q125" s="2" t="str">
        <f t="shared" si="71"/>
        <v/>
      </c>
      <c r="R125">
        <f t="shared" si="72"/>
        <v>64</v>
      </c>
      <c r="S125" t="str">
        <f t="shared" si="73"/>
        <v>Lure the the Fire Demon towards the tower which makes Siegward come and fight by your side.</v>
      </c>
      <c r="T125" t="str">
        <f t="shared" si="74"/>
        <v>{"text":"Lure the the Fire Demon towards the tower which makes Siegward come and fight by your side."},</v>
      </c>
    </row>
    <row r="126" spans="2:20">
      <c r="B126" t="s">
        <v>189</v>
      </c>
      <c r="C126" t="str">
        <f t="shared" si="60"/>
        <v>&lt;li data-id="playthrough_3_62" class="f_gem"&gt;After killing the Fire Demon you gain a &lt;a href="http://darksouls3.wiki.fextralife.com/Fire+Gem"&gt;Fire Gem&lt;/a&gt;.&lt;/li&gt;</v>
      </c>
      <c r="D126">
        <f t="shared" si="61"/>
        <v>30</v>
      </c>
      <c r="E126">
        <f t="shared" si="62"/>
        <v>38</v>
      </c>
      <c r="F126">
        <f t="shared" si="63"/>
        <v>44</v>
      </c>
      <c r="G126" t="str">
        <f t="shared" si="64"/>
        <v>f_gem</v>
      </c>
      <c r="H126" t="e">
        <f t="shared" si="65"/>
        <v>#VALUE!</v>
      </c>
      <c r="I126" t="e">
        <f t="shared" si="66"/>
        <v>#VALUE!</v>
      </c>
      <c r="J126" t="e">
        <f t="shared" si="67"/>
        <v>#VALUE!</v>
      </c>
      <c r="K126" t="str">
        <f t="shared" si="68"/>
        <v>f_gem</v>
      </c>
      <c r="L126" t="str">
        <f t="shared" si="69"/>
        <v/>
      </c>
      <c r="M126" t="str">
        <f t="shared" si="70"/>
        <v/>
      </c>
      <c r="N126" t="str">
        <f>IFERROR(VLOOKUP(K126,'tag lookup'!$A:$B,2,0),"")</f>
        <v/>
      </c>
      <c r="O126" t="str">
        <f>IFERROR(VLOOKUP(L126,'tag lookup'!$A:$B,2,0),"")</f>
        <v/>
      </c>
      <c r="P126" t="str">
        <f>IFERROR(VLOOKUP(M126,'tag lookup'!$A:$B,2,0),"")</f>
        <v/>
      </c>
      <c r="Q126" s="2" t="str">
        <f t="shared" si="71"/>
        <v/>
      </c>
      <c r="R126">
        <f t="shared" si="72"/>
        <v>57</v>
      </c>
      <c r="S126" t="str">
        <f t="shared" si="73"/>
        <v>After killing the Fire Demon you gain a &lt;a href="http://darksouls3.wiki.fextralife.com/Fire+Gem"&gt;Fire Gem&lt;/a&gt;.</v>
      </c>
      <c r="T126" t="str">
        <f t="shared" si="74"/>
        <v>{"text":"After killing the Fire Demon you gain a &lt;a href=\"http://darksouls3.wiki.fextralife.com/Fire+Gem\"&gt;Fire Gem&lt;/a&gt;."},</v>
      </c>
    </row>
    <row r="127" spans="2:20">
      <c r="B127" t="s">
        <v>190</v>
      </c>
      <c r="C127" t="str">
        <f t="shared" si="60"/>
        <v>&lt;li data-id="playthrough_3_63" class="f_misc f_gest f_npc f_miss"&gt;Speak to Siegward three times to receive a &lt;a href="http://darksouls3.wiki.fextralife.com/Siegbrau"&gt;Siegbräu&lt;/a&gt;, the Toast gesture, and the Sleep gesture.&lt;/li&gt;</v>
      </c>
      <c r="D127">
        <f t="shared" si="61"/>
        <v>30</v>
      </c>
      <c r="E127">
        <f t="shared" si="62"/>
        <v>38</v>
      </c>
      <c r="F127">
        <f t="shared" si="63"/>
        <v>65</v>
      </c>
      <c r="G127" t="str">
        <f t="shared" si="64"/>
        <v>f_misc f_gest f_npc f_miss</v>
      </c>
      <c r="H127">
        <f t="shared" si="65"/>
        <v>7</v>
      </c>
      <c r="I127">
        <f t="shared" si="66"/>
        <v>14</v>
      </c>
      <c r="J127">
        <f t="shared" si="67"/>
        <v>20</v>
      </c>
      <c r="K127" t="str">
        <f t="shared" si="68"/>
        <v>f_misc</v>
      </c>
      <c r="L127" t="str">
        <f t="shared" si="69"/>
        <v>f_gest</v>
      </c>
      <c r="M127" t="str">
        <f t="shared" si="70"/>
        <v>f_npc</v>
      </c>
      <c r="N127" t="str">
        <f>IFERROR(VLOOKUP(K127,'tag lookup'!$A:$B,2,0),"")</f>
        <v>Misc. items</v>
      </c>
      <c r="O127" t="str">
        <f>IFERROR(VLOOKUP(L127,'tag lookup'!$A:$B,2,0),"")</f>
        <v>Gestures</v>
      </c>
      <c r="P127" t="str">
        <f>IFERROR(VLOOKUP(M127,'tag lookup'!$A:$B,2,0),"")</f>
        <v/>
      </c>
      <c r="Q127" s="2" t="str">
        <f t="shared" si="71"/>
        <v>,"tags":["Misc. items","Gestures"]</v>
      </c>
      <c r="R127">
        <f t="shared" si="72"/>
        <v>78</v>
      </c>
      <c r="S127" t="str">
        <f t="shared" si="73"/>
        <v>Speak to Siegward three times to receive a &lt;a href="http://darksouls3.wiki.fextralife.com/Siegbrau"&gt;Siegbräu&lt;/a&gt;, the Toast gesture, and the Sleep gesture.</v>
      </c>
      <c r="T127" t="str">
        <f t="shared" si="74"/>
        <v>{"text":"Speak to Siegward three times to receive a &lt;a href=\"http://darksouls3.wiki.fextralife.com/Siegbrau\"&gt;Siegbräu&lt;/a&gt;, the Toast gesture, and the Sleep gesture.","tags":["Misc. items","Gestures"]},</v>
      </c>
    </row>
    <row r="128" spans="2:20">
      <c r="B128" t="s">
        <v>191</v>
      </c>
      <c r="C128" t="str">
        <f t="shared" si="60"/>
        <v>&lt;li data-id="playthrough_3_28" class="f_arm f_misc f_weap"&gt;Around the town, you can grab a &lt;a href="http://darksouls3.wiki.fextralife.com/Homeward+Bone"&gt;Homeward Bone&lt;/a&gt; and a &lt;a href="http://darksouls3.wiki.fextralife.com/Large+Club"&gt;Large Club&lt;/a&gt;. You can also get the &lt;a href="http://darksouls3.wiki.fextralife.com/Northern+Armor+Set"&gt;Northern Armor Set&lt;/a&gt; from a nearby hanging corpse&lt;/li&gt;</v>
      </c>
      <c r="D128">
        <f t="shared" si="61"/>
        <v>30</v>
      </c>
      <c r="E128">
        <f t="shared" si="62"/>
        <v>38</v>
      </c>
      <c r="F128">
        <f t="shared" si="63"/>
        <v>58</v>
      </c>
      <c r="G128" t="str">
        <f t="shared" si="64"/>
        <v>f_arm f_misc f_weap</v>
      </c>
      <c r="H128">
        <f t="shared" si="65"/>
        <v>6</v>
      </c>
      <c r="I128">
        <f t="shared" si="66"/>
        <v>13</v>
      </c>
      <c r="J128" t="e">
        <f t="shared" si="67"/>
        <v>#VALUE!</v>
      </c>
      <c r="K128" t="str">
        <f t="shared" si="68"/>
        <v>f_arm</v>
      </c>
      <c r="L128" t="str">
        <f t="shared" si="69"/>
        <v>f_misc</v>
      </c>
      <c r="M128" t="str">
        <f t="shared" si="70"/>
        <v>f_weap</v>
      </c>
      <c r="N128" t="str">
        <f>IFERROR(VLOOKUP(K128,'tag lookup'!$A:$B,2,0),"")</f>
        <v>Armor</v>
      </c>
      <c r="O128" t="str">
        <f>IFERROR(VLOOKUP(L128,'tag lookup'!$A:$B,2,0),"")</f>
        <v>Misc. items</v>
      </c>
      <c r="P128" t="str">
        <f>IFERROR(VLOOKUP(M128,'tag lookup'!$A:$B,2,0),"")</f>
        <v>Weapons</v>
      </c>
      <c r="Q128" s="2" t="str">
        <f t="shared" si="71"/>
        <v>,"tags":["Armor","Misc. items","Weapons"]</v>
      </c>
      <c r="R128">
        <f t="shared" si="72"/>
        <v>71</v>
      </c>
      <c r="S128" t="str">
        <f t="shared" si="73"/>
        <v>Around the town, you can grab a &lt;a href="http://darksouls3.wiki.fextralife.com/Homeward+Bone"&gt;Homeward Bone&lt;/a&gt; and a &lt;a href="http://darksouls3.wiki.fextralife.com/Large+Club"&gt;Large Club&lt;/a&gt;. You can also get the &lt;a href="http://darksouls3.wiki.fextralife.com/Northern+Armor+Set"&gt;Northern Armor Set&lt;/a&gt; from a nearby hanging corpse</v>
      </c>
      <c r="T128" t="str">
        <f t="shared" si="74"/>
        <v>{"text":"Around the town, you can grab a &lt;a href=\"http://darksouls3.wiki.fextralife.com/Homeward+Bone\"&gt;Homeward Bone&lt;/a&gt; and a &lt;a href=\"http://darksouls3.wiki.fextralife.com/Large+Club\"&gt;Large Club&lt;/a&gt;. You can also get the &lt;a href=\"http://darksouls3.wiki.fextralife.com/Northern+Armor+Set\"&gt;Northern Armor Set&lt;/a&gt; from a nearby hanging corpse","tags":["Armor","Misc. items","Weapons"]},</v>
      </c>
    </row>
    <row r="129" spans="2:20">
      <c r="B129" t="s">
        <v>192</v>
      </c>
      <c r="C129" t="str">
        <f t="shared" si="60"/>
        <v>&lt;li data-id="playthrough_3_29" class="f_gest f_misc f_npc"&gt;A &lt;a href="http://darksouls3.wiki.fextralife.com/Pale+Tongue"&gt;Pale Tongue&lt;/a&gt; can be found on a nearby hanging corpse. Obtaining the tongue here or from invading successfully leads to Leonhard returning to Firelink Shrine. He then gives you the &lt;a href="http://darksouls3.wiki.fextralife.com/Lift+Chamber+Key"&gt;Lift Chamber Key&lt;/a&gt; that opens the door below the Tower on the Wall bonfire of High Wall of Lothric. Kill the Darkwraith imprisoned there to get a &lt;a href="http://darksouls3.wiki.fextralife.com/Red+Eye+Orb"&gt;Red Eye Orb&lt;/a&gt;. Return to Firelink Shrine and talk to Leonhard to receive the Applause gesture&lt;/li&gt;</v>
      </c>
      <c r="D129">
        <f t="shared" si="61"/>
        <v>30</v>
      </c>
      <c r="E129">
        <f t="shared" si="62"/>
        <v>38</v>
      </c>
      <c r="F129">
        <f t="shared" si="63"/>
        <v>58</v>
      </c>
      <c r="G129" t="str">
        <f t="shared" si="64"/>
        <v>f_gest f_misc f_npc</v>
      </c>
      <c r="H129">
        <f t="shared" si="65"/>
        <v>7</v>
      </c>
      <c r="I129">
        <f t="shared" si="66"/>
        <v>14</v>
      </c>
      <c r="J129" t="e">
        <f t="shared" si="67"/>
        <v>#VALUE!</v>
      </c>
      <c r="K129" t="str">
        <f t="shared" si="68"/>
        <v>f_gest</v>
      </c>
      <c r="L129" t="str">
        <f t="shared" si="69"/>
        <v>f_misc</v>
      </c>
      <c r="M129" t="str">
        <f t="shared" si="70"/>
        <v>f_npc</v>
      </c>
      <c r="N129" t="str">
        <f>IFERROR(VLOOKUP(K129,'tag lookup'!$A:$B,2,0),"")</f>
        <v>Gestures</v>
      </c>
      <c r="O129" t="str">
        <f>IFERROR(VLOOKUP(L129,'tag lookup'!$A:$B,2,0),"")</f>
        <v>Misc. items</v>
      </c>
      <c r="P129" t="str">
        <f>IFERROR(VLOOKUP(M129,'tag lookup'!$A:$B,2,0),"")</f>
        <v/>
      </c>
      <c r="Q129" s="2" t="str">
        <f t="shared" si="71"/>
        <v>,"tags":["Gestures","Misc. items"]</v>
      </c>
      <c r="R129">
        <f t="shared" si="72"/>
        <v>71</v>
      </c>
      <c r="S129" t="str">
        <f t="shared" si="73"/>
        <v>A &lt;a href="http://darksouls3.wiki.fextralife.com/Pale+Tongue"&gt;Pale Tongue&lt;/a&gt; can be found on a nearby hanging corpse. Obtaining the tongue here or from invading successfully leads to Leonhard returning to Firelink Shrine. He then gives you the &lt;a href="http://darksouls3.wiki.fextralife.com/Lift+Chamber+Key"&gt;Lift Chamber Key&lt;/a&gt; that opens the door below the Tower on the Wall bonfire of High Wall of Lothric. Kill the Darkwraith imprisoned there to get a &lt;a href="http://darksouls3.wiki.fextralife.com/Red+Eye+Orb"&gt;Red Eye Orb&lt;/a&gt;. Return to Firelink Shrine and talk to Leonhard to receive the Applause gesture</v>
      </c>
      <c r="T129" t="str">
        <f t="shared" si="74"/>
        <v>{"text":"A &lt;a href=\"http://darksouls3.wiki.fextralife.com/Pale+Tongue\"&gt;Pale Tongue&lt;/a&gt; can be found on a nearby hanging corpse. Obtaining the tongue here or from invading successfully leads to Leonhard returning to Firelink Shrine. He then gives you the &lt;a href=\"http://darksouls3.wiki.fextralife.com/Lift+Chamber+Key\"&gt;Lift Chamber Key&lt;/a&gt; that opens the door below the Tower on the Wall bonfire of High Wall of Lothric. Kill the Darkwraith imprisoned there to get a &lt;a href=\"http://darksouls3.wiki.fextralife.com/Red+Eye+Orb\"&gt;Red Eye Orb&lt;/a&gt;. Return to Firelink Shrine and talk to Leonhard to receive the Applause gesture","tags":["Gestures","Misc. items"]},</v>
      </c>
    </row>
    <row r="130" spans="2:20">
      <c r="B130" t="s">
        <v>193</v>
      </c>
      <c r="C130" t="str">
        <f t="shared" si="60"/>
        <v>&lt;li data-id="playthrough_3_30" class="f_misc f_ring"&gt;Walk into the house to get &lt;a href="http://darksouls3.wiki.fextralife.com/Red+Bug+Pellet"&gt;Red Bug Pellet&amp;nbsp;x2&lt;/a&gt;. Walk upstairs and grab &lt;a href="http://darksouls3.wiki.fextralife.com/Alluring+Skull"&gt;Alluring Skull&amp;nbsp;x2&lt;/a&gt;. Walk across a bridge and into a house. Pillage a chest to get &lt;a href="http://darksouls3.wiki.fextralife.com/Human+Pine+Resin"&gt;Human Pine Resin&amp;nbsp;x4&lt;/a&gt;. Walk onto the roof and to the left to get &lt;a href="http://darksouls3.wiki.fextralife.com/Flynn's+Ring"&gt;Flynn's Ring&lt;/a&gt;&lt;/li&gt;</v>
      </c>
      <c r="D130">
        <f t="shared" si="61"/>
        <v>30</v>
      </c>
      <c r="E130">
        <f t="shared" si="62"/>
        <v>38</v>
      </c>
      <c r="F130">
        <f t="shared" si="63"/>
        <v>52</v>
      </c>
      <c r="G130" t="str">
        <f t="shared" si="64"/>
        <v>f_misc f_ring</v>
      </c>
      <c r="H130">
        <f t="shared" si="65"/>
        <v>7</v>
      </c>
      <c r="I130" t="e">
        <f t="shared" si="66"/>
        <v>#VALUE!</v>
      </c>
      <c r="J130" t="e">
        <f t="shared" si="67"/>
        <v>#VALUE!</v>
      </c>
      <c r="K130" t="str">
        <f t="shared" si="68"/>
        <v>f_misc</v>
      </c>
      <c r="L130" t="str">
        <f t="shared" si="69"/>
        <v>f_ring</v>
      </c>
      <c r="M130" t="str">
        <f t="shared" si="70"/>
        <v/>
      </c>
      <c r="N130" t="str">
        <f>IFERROR(VLOOKUP(K130,'tag lookup'!$A:$B,2,0),"")</f>
        <v>Misc. items</v>
      </c>
      <c r="O130" t="str">
        <f>IFERROR(VLOOKUP(L130,'tag lookup'!$A:$B,2,0),"")</f>
        <v>Rings</v>
      </c>
      <c r="P130" t="str">
        <f>IFERROR(VLOOKUP(M130,'tag lookup'!$A:$B,2,0),"")</f>
        <v/>
      </c>
      <c r="Q130" s="2" t="str">
        <f t="shared" si="71"/>
        <v>,"tags":["Misc. items","Rings"]</v>
      </c>
      <c r="R130">
        <f t="shared" si="72"/>
        <v>65</v>
      </c>
      <c r="S130" t="str">
        <f t="shared" si="73"/>
        <v>Walk into the house to get &lt;a href="http://darksouls3.wiki.fextralife.com/Red+Bug+Pellet"&gt;Red Bug Pellet&amp;nbsp;x2&lt;/a&gt;. Walk upstairs and grab &lt;a href="http://darksouls3.wiki.fextralife.com/Alluring+Skull"&gt;Alluring Skull&amp;nbsp;x2&lt;/a&gt;. Walk across a bridge and into a house. Pillage a chest to get &lt;a href="http://darksouls3.wiki.fextralife.com/Human+Pine+Resin"&gt;Human Pine Resin&amp;nbsp;x4&lt;/a&gt;. Walk onto the roof and to the left to get &lt;a href="http://darksouls3.wiki.fextralife.com/Flynn's+Ring"&gt;Flynn's Ring&lt;/a&gt;</v>
      </c>
      <c r="T130" t="str">
        <f t="shared" si="74"/>
        <v>{"text":"Walk into the house to get &lt;a href=\"http://darksouls3.wiki.fextralife.com/Red+Bug+Pellet\"&gt;Red Bug Pellet&amp;nbsp;x2&lt;/a&gt;. Walk upstairs and grab &lt;a href=\"http://darksouls3.wiki.fextralife.com/Alluring+Skull\"&gt;Alluring Skull&amp;nbsp;x2&lt;/a&gt;. Walk across a bridge and into a house. Pillage a chest to get &lt;a href=\"http://darksouls3.wiki.fextralife.com/Human+Pine+Resin\"&gt;Human Pine Resin&amp;nbsp;x4&lt;/a&gt;. Walk onto the roof and to the left to get &lt;a href=\"http://darksouls3.wiki.fextralife.com/Flynn's+Ring\"&gt;Flynn's Ring&lt;/a&gt;","tags":["Misc. items","Rings"]},</v>
      </c>
    </row>
    <row r="131" spans="2:20">
      <c r="B131" t="s">
        <v>194</v>
      </c>
      <c r="C131" t="str">
        <f t="shared" si="60"/>
        <v>&lt;li data-id="playthrough_3_56" class="f_ring s_ng++"&gt;The &lt;a href="https://darksouls3.wiki.fextralife.com/Covetous+Silver+Serpent+Ring"&gt;Covetous Silver Serpent Ring+2&lt;/a&gt; is on one of the lower rooftops&lt;/li&gt;</v>
      </c>
      <c r="D131">
        <f t="shared" si="61"/>
        <v>30</v>
      </c>
      <c r="E131">
        <f t="shared" si="62"/>
        <v>38</v>
      </c>
      <c r="F131">
        <f t="shared" si="63"/>
        <v>52</v>
      </c>
      <c r="G131" t="str">
        <f t="shared" si="64"/>
        <v>f_ring s_ng++</v>
      </c>
      <c r="H131">
        <f t="shared" si="65"/>
        <v>7</v>
      </c>
      <c r="I131" t="e">
        <f t="shared" si="66"/>
        <v>#VALUE!</v>
      </c>
      <c r="J131" t="e">
        <f t="shared" si="67"/>
        <v>#VALUE!</v>
      </c>
      <c r="K131" t="str">
        <f t="shared" si="68"/>
        <v>f_ring</v>
      </c>
      <c r="L131" t="str">
        <f t="shared" si="69"/>
        <v>s_ng++</v>
      </c>
      <c r="M131" t="str">
        <f t="shared" si="70"/>
        <v/>
      </c>
      <c r="N131" t="str">
        <f>IFERROR(VLOOKUP(K131,'tag lookup'!$A:$B,2,0),"")</f>
        <v>Rings</v>
      </c>
      <c r="O131" t="str">
        <f>IFERROR(VLOOKUP(L131,'tag lookup'!$A:$B,2,0),"")</f>
        <v>s_ng++</v>
      </c>
      <c r="P131" t="str">
        <f>IFERROR(VLOOKUP(M131,'tag lookup'!$A:$B,2,0),"")</f>
        <v/>
      </c>
      <c r="Q131" s="2" t="str">
        <f t="shared" si="71"/>
        <v>,"tags":["Rings","s_ng++"]</v>
      </c>
      <c r="R131">
        <f t="shared" si="72"/>
        <v>65</v>
      </c>
      <c r="S131" t="str">
        <f t="shared" si="73"/>
        <v>The &lt;a href="https://darksouls3.wiki.fextralife.com/Covetous+Silver+Serpent+Ring"&gt;Covetous Silver Serpent Ring+2&lt;/a&gt; is on one of the lower rooftops</v>
      </c>
      <c r="T131" t="str">
        <f t="shared" si="74"/>
        <v>{"text":"The &lt;a href=\"https://darksouls3.wiki.fextralife.com/Covetous+Silver+Serpent+Ring\"&gt;Covetous Silver Serpent Ring+2&lt;/a&gt; is on one of the lower rooftops","tags":["Rings","s_ng++"]},</v>
      </c>
    </row>
    <row r="132" spans="2:20">
      <c r="B132" t="s">
        <v>195</v>
      </c>
      <c r="C132" t="str">
        <f t="shared" si="60"/>
        <v>&lt;li data-id="playthrough_3_31" class="f_arm f_misc f_ring"&gt;Drop down onto the ledge of a tower. Grab &lt;a href="http://darksouls3.wiki.fextralife.com/Homeward+Bone"&gt;Homeward Bone&amp;nbsp;x2&lt;/a&gt;. Drop down from within the tower to get the &lt;a href="http://darksouls3.wiki.fextralife.com/Mirrah+Set"&gt;Mirrah Set&lt;/a&gt; without the mask and the &lt;a href="http://darksouls3.wiki.fextralife.com/Chloranthy+Ring"&gt;Chloranthy Ring&lt;/a&gt;&lt;/li&gt;</v>
      </c>
      <c r="D132">
        <f t="shared" si="61"/>
        <v>30</v>
      </c>
      <c r="E132">
        <f t="shared" si="62"/>
        <v>38</v>
      </c>
      <c r="F132">
        <f t="shared" si="63"/>
        <v>58</v>
      </c>
      <c r="G132" t="str">
        <f t="shared" si="64"/>
        <v>f_arm f_misc f_ring</v>
      </c>
      <c r="H132">
        <f t="shared" si="65"/>
        <v>6</v>
      </c>
      <c r="I132">
        <f t="shared" si="66"/>
        <v>13</v>
      </c>
      <c r="J132" t="e">
        <f t="shared" si="67"/>
        <v>#VALUE!</v>
      </c>
      <c r="K132" t="str">
        <f t="shared" si="68"/>
        <v>f_arm</v>
      </c>
      <c r="L132" t="str">
        <f t="shared" si="69"/>
        <v>f_misc</v>
      </c>
      <c r="M132" t="str">
        <f t="shared" si="70"/>
        <v>f_ring</v>
      </c>
      <c r="N132" t="str">
        <f>IFERROR(VLOOKUP(K132,'tag lookup'!$A:$B,2,0),"")</f>
        <v>Armor</v>
      </c>
      <c r="O132" t="str">
        <f>IFERROR(VLOOKUP(L132,'tag lookup'!$A:$B,2,0),"")</f>
        <v>Misc. items</v>
      </c>
      <c r="P132" t="str">
        <f>IFERROR(VLOOKUP(M132,'tag lookup'!$A:$B,2,0),"")</f>
        <v>Rings</v>
      </c>
      <c r="Q132" s="2" t="str">
        <f t="shared" si="71"/>
        <v>,"tags":["Armor","Misc. items","Rings"]</v>
      </c>
      <c r="R132">
        <f t="shared" si="72"/>
        <v>71</v>
      </c>
      <c r="S132" t="str">
        <f t="shared" si="73"/>
        <v>Drop down onto the ledge of a tower. Grab &lt;a href="http://darksouls3.wiki.fextralife.com/Homeward+Bone"&gt;Homeward Bone&amp;nbsp;x2&lt;/a&gt;. Drop down from within the tower to get the &lt;a href="http://darksouls3.wiki.fextralife.com/Mirrah+Set"&gt;Mirrah Set&lt;/a&gt; without the mask and the &lt;a href="http://darksouls3.wiki.fextralife.com/Chloranthy+Ring"&gt;Chloranthy Ring&lt;/a&gt;</v>
      </c>
      <c r="T132" t="str">
        <f t="shared" si="74"/>
        <v>{"text":"Drop down onto the ledge of a tower. Grab &lt;a href=\"http://darksouls3.wiki.fextralife.com/Homeward+Bone\"&gt;Homeward Bone&amp;nbsp;x2&lt;/a&gt;. Drop down from within the tower to get the &lt;a href=\"http://darksouls3.wiki.fextralife.com/Mirrah+Set\"&gt;Mirrah Set&lt;/a&gt; without the mask and the &lt;a href=\"http://darksouls3.wiki.fextralife.com/Chloranthy+Ring\"&gt;Chloranthy Ring&lt;/a&gt;","tags":["Armor","Misc. items","Rings"]},</v>
      </c>
    </row>
    <row r="133" spans="2:20">
      <c r="B133" t="s">
        <v>196</v>
      </c>
      <c r="C133" t="str">
        <f t="shared" si="60"/>
        <v>&lt;li data-id="playthrough_3_40" class="f_arm f_ash f_weap"&gt;Warp back to the Dilapidated Bridge bonfire, enter the graveyard pierced by giant arrows, and walk towards the house on the left. Grab &lt;a href="http://darksouls3.wiki.fextralife.com/Blue+Wooden+Shield"&gt;Blue Wooden Shield&lt;/a&gt;&lt;span class="p"&gt; + &lt;/span&gt;&lt;a href="http://darksouls3.wiki.fextralife.com/Cleric+Set"&gt;Cleric Set&lt;/a&gt; in front of the house and &lt;a href="http://darksouls3.wiki.fextralife.com/Mortician's+Ashes"&gt;Mortician's Ashes&lt;/a&gt; by a tree to the left. If dodging the giant arrows is too troublesome, head to the tower to befriend the Giant&lt;/li&gt;</v>
      </c>
      <c r="D133">
        <f t="shared" si="61"/>
        <v>30</v>
      </c>
      <c r="E133">
        <f t="shared" si="62"/>
        <v>38</v>
      </c>
      <c r="F133">
        <f t="shared" si="63"/>
        <v>57</v>
      </c>
      <c r="G133" t="str">
        <f t="shared" si="64"/>
        <v>f_arm f_ash f_weap</v>
      </c>
      <c r="H133">
        <f t="shared" si="65"/>
        <v>6</v>
      </c>
      <c r="I133">
        <f t="shared" si="66"/>
        <v>12</v>
      </c>
      <c r="J133" t="e">
        <f t="shared" si="67"/>
        <v>#VALUE!</v>
      </c>
      <c r="K133" t="str">
        <f t="shared" si="68"/>
        <v>f_arm</v>
      </c>
      <c r="L133" t="str">
        <f t="shared" si="69"/>
        <v>f_ash</v>
      </c>
      <c r="M133" t="str">
        <f t="shared" si="70"/>
        <v>f_weap</v>
      </c>
      <c r="N133" t="str">
        <f>IFERROR(VLOOKUP(K133,'tag lookup'!$A:$B,2,0),"")</f>
        <v>Armor</v>
      </c>
      <c r="O133" t="str">
        <f>IFERROR(VLOOKUP(L133,'tag lookup'!$A:$B,2,0),"")</f>
        <v/>
      </c>
      <c r="P133" t="str">
        <f>IFERROR(VLOOKUP(M133,'tag lookup'!$A:$B,2,0),"")</f>
        <v>Weapons</v>
      </c>
      <c r="Q133" s="2" t="str">
        <f t="shared" si="71"/>
        <v>,"tags":["Armor"]</v>
      </c>
      <c r="R133">
        <f t="shared" si="72"/>
        <v>70</v>
      </c>
      <c r="S133" t="str">
        <f t="shared" si="73"/>
        <v>Warp back to the Dilapidated Bridge bonfire, enter the graveyard pierced by giant arrows, and walk towards the house on the left. Grab &lt;a href="http://darksouls3.wiki.fextralife.com/Blue+Wooden+Shield"&gt;Blue Wooden Shield&lt;/a&gt;&lt;span class="p"&gt; + &lt;/span&gt;&lt;a href="http://darksouls3.wiki.fextralife.com/Cleric+Set"&gt;Cleric Set&lt;/a&gt; in front of the house and &lt;a href="http://darksouls3.wiki.fextralife.com/Mortician's+Ashes"&gt;Mortician's Ashes&lt;/a&gt; by a tree to the left. If dodging the giant arrows is too troublesome, head to the tower to befriend the Giant</v>
      </c>
      <c r="T133" t="str">
        <f t="shared" si="74"/>
        <v>{"text":"Warp back to the Dilapidated Bridge bonfire, enter the graveyard pierced by giant arrows, and walk towards the house on the left. Grab &lt;a href=\"http://darksouls3.wiki.fextralife.com/Blue+Wooden+Shield\"&gt;Blue Wooden Shield&lt;/a&gt;&lt;span class=\"p\"&gt; + &lt;/span&gt;&lt;a href=\"http://darksouls3.wiki.fextralife.com/Cleric+Set\"&gt;Cleric Set&lt;/a&gt; in front of the house and &lt;a href=\"http://darksouls3.wiki.fextralife.com/Mortician's+Ashes\"&gt;Mortician's Ashes&lt;/a&gt; by a tree to the left. If dodging the giant arrows is too troublesome, head to the tower to befriend the Giant","tags":["Armor"]},</v>
      </c>
    </row>
    <row r="134" spans="2:20">
      <c r="B134" t="s">
        <v>197</v>
      </c>
      <c r="C134" t="str">
        <f t="shared" si="60"/>
        <v>&lt;li data-id="playthrough_3_55" class="f_ring s_ng+"&gt;The &lt;a href="https://darksouls3.wiki.fextralife.com/Poisonbite+Ring"&gt;Poisonbite Ring+1&lt;/a&gt; is behind the well&lt;/li&gt;</v>
      </c>
      <c r="D134">
        <f t="shared" si="61"/>
        <v>30</v>
      </c>
      <c r="E134">
        <f t="shared" si="62"/>
        <v>38</v>
      </c>
      <c r="F134">
        <f t="shared" si="63"/>
        <v>51</v>
      </c>
      <c r="G134" t="str">
        <f t="shared" si="64"/>
        <v>f_ring s_ng+</v>
      </c>
      <c r="H134">
        <f t="shared" si="65"/>
        <v>7</v>
      </c>
      <c r="I134" t="e">
        <f t="shared" si="66"/>
        <v>#VALUE!</v>
      </c>
      <c r="J134" t="e">
        <f t="shared" si="67"/>
        <v>#VALUE!</v>
      </c>
      <c r="K134" t="str">
        <f t="shared" si="68"/>
        <v>f_ring</v>
      </c>
      <c r="L134" t="str">
        <f t="shared" si="69"/>
        <v>s_ng+</v>
      </c>
      <c r="M134" t="str">
        <f t="shared" si="70"/>
        <v/>
      </c>
      <c r="N134" t="str">
        <f>IFERROR(VLOOKUP(K134,'tag lookup'!$A:$B,2,0),"")</f>
        <v>Rings</v>
      </c>
      <c r="O134" t="str">
        <f>IFERROR(VLOOKUP(L134,'tag lookup'!$A:$B,2,0),"")</f>
        <v>s_ng+</v>
      </c>
      <c r="P134" t="str">
        <f>IFERROR(VLOOKUP(M134,'tag lookup'!$A:$B,2,0),"")</f>
        <v/>
      </c>
      <c r="Q134" s="2" t="str">
        <f t="shared" si="71"/>
        <v>,"tags":["Rings","s_ng+"]</v>
      </c>
      <c r="R134">
        <f t="shared" si="72"/>
        <v>64</v>
      </c>
      <c r="S134" t="str">
        <f t="shared" si="73"/>
        <v>The &lt;a href="https://darksouls3.wiki.fextralife.com/Poisonbite+Ring"&gt;Poisonbite Ring+1&lt;/a&gt; is behind the well</v>
      </c>
      <c r="T134" t="str">
        <f t="shared" si="74"/>
        <v>{"text":"The &lt;a href=\"https://darksouls3.wiki.fextralife.com/Poisonbite+Ring\"&gt;Poisonbite Ring+1&lt;/a&gt; is behind the well","tags":["Rings","s_ng+"]},</v>
      </c>
    </row>
    <row r="135" spans="2:20">
      <c r="B135" t="s">
        <v>198</v>
      </c>
      <c r="C135" t="str">
        <f t="shared" si="60"/>
        <v>&lt;li data-id="playthrough_3_41" class="f_bone f_misc f_weap"&gt;Grab all the items around the White Birch (one of them being the &lt;a href="http://darksouls3.wiki.fextralife.com/Reinforced+Club"&gt;Reinforced Club&lt;/a&gt;) including the &lt;a href="http://darksouls3.wiki.fextralife.com/Undead+Bone+Shard"&gt;Undead Bone Shard&lt;/a&gt; on the platform to the right of the White Birch&lt;/li&gt;</v>
      </c>
      <c r="D135">
        <f t="shared" si="61"/>
        <v>30</v>
      </c>
      <c r="E135">
        <f t="shared" si="62"/>
        <v>38</v>
      </c>
      <c r="F135">
        <f t="shared" si="63"/>
        <v>59</v>
      </c>
      <c r="G135" t="str">
        <f t="shared" si="64"/>
        <v>f_bone f_misc f_weap</v>
      </c>
      <c r="H135">
        <f t="shared" si="65"/>
        <v>7</v>
      </c>
      <c r="I135">
        <f t="shared" si="66"/>
        <v>14</v>
      </c>
      <c r="J135" t="e">
        <f t="shared" si="67"/>
        <v>#VALUE!</v>
      </c>
      <c r="K135" t="str">
        <f t="shared" si="68"/>
        <v>f_bone</v>
      </c>
      <c r="L135" t="str">
        <f t="shared" si="69"/>
        <v>f_misc</v>
      </c>
      <c r="M135" t="str">
        <f t="shared" si="70"/>
        <v>f_weap</v>
      </c>
      <c r="N135" t="str">
        <f>IFERROR(VLOOKUP(K135,'tag lookup'!$A:$B,2,0),"")</f>
        <v/>
      </c>
      <c r="O135" t="str">
        <f>IFERROR(VLOOKUP(L135,'tag lookup'!$A:$B,2,0),"")</f>
        <v>Misc. items</v>
      </c>
      <c r="P135" t="str">
        <f>IFERROR(VLOOKUP(M135,'tag lookup'!$A:$B,2,0),"")</f>
        <v>Weapons</v>
      </c>
      <c r="Q135" s="2" t="str">
        <f t="shared" si="71"/>
        <v/>
      </c>
      <c r="R135">
        <f t="shared" si="72"/>
        <v>72</v>
      </c>
      <c r="S135" t="str">
        <f t="shared" si="73"/>
        <v>Grab all the items around the White Birch (one of them being the &lt;a href="http://darksouls3.wiki.fextralife.com/Reinforced+Club"&gt;Reinforced Club&lt;/a&gt;) including the &lt;a href="http://darksouls3.wiki.fextralife.com/Undead+Bone+Shard"&gt;Undead Bone Shard&lt;/a&gt; on the platform to the right of the White Birch</v>
      </c>
      <c r="T135" t="str">
        <f t="shared" si="74"/>
        <v>{"text":"Grab all the items around the White Birch (one of them being the &lt;a href=\"http://darksouls3.wiki.fextralife.com/Reinforced+Club\"&gt;Reinforced Club&lt;/a&gt;) including the &lt;a href=\"http://darksouls3.wiki.fextralife.com/Undead+Bone+Shard\"&gt;Undead Bone Shard&lt;/a&gt; on the platform to the right of the White Birch"},</v>
      </c>
    </row>
    <row r="136" spans="2:20">
      <c r="B136" t="s">
        <v>199</v>
      </c>
      <c r="C136" t="str">
        <f t="shared" si="60"/>
        <v>&lt;li data-id="playthrough_3_42" class="f_weap"&gt;Enter the house and walk upstairs. Grab the &lt;a href="http://darksouls3.wiki.fextralife.com/Great+Scythe"&gt;Great Scythe&lt;/a&gt;. Continue to walk towards the stone building and open the doors on your right&lt;/li&gt;</v>
      </c>
      <c r="D136">
        <f t="shared" si="61"/>
        <v>30</v>
      </c>
      <c r="E136">
        <f t="shared" si="62"/>
        <v>38</v>
      </c>
      <c r="F136">
        <f t="shared" si="63"/>
        <v>45</v>
      </c>
      <c r="G136" t="str">
        <f t="shared" si="64"/>
        <v>f_weap</v>
      </c>
      <c r="H136" t="e">
        <f t="shared" si="65"/>
        <v>#VALUE!</v>
      </c>
      <c r="I136" t="e">
        <f t="shared" si="66"/>
        <v>#VALUE!</v>
      </c>
      <c r="J136" t="e">
        <f t="shared" si="67"/>
        <v>#VALUE!</v>
      </c>
      <c r="K136" t="str">
        <f t="shared" si="68"/>
        <v>f_weap</v>
      </c>
      <c r="L136" t="str">
        <f t="shared" si="69"/>
        <v/>
      </c>
      <c r="M136" t="str">
        <f t="shared" si="70"/>
        <v/>
      </c>
      <c r="N136" t="str">
        <f>IFERROR(VLOOKUP(K136,'tag lookup'!$A:$B,2,0),"")</f>
        <v>Weapons</v>
      </c>
      <c r="O136" t="str">
        <f>IFERROR(VLOOKUP(L136,'tag lookup'!$A:$B,2,0),"")</f>
        <v/>
      </c>
      <c r="P136" t="str">
        <f>IFERROR(VLOOKUP(M136,'tag lookup'!$A:$B,2,0),"")</f>
        <v/>
      </c>
      <c r="Q136" s="2" t="str">
        <f t="shared" si="71"/>
        <v>,"tags":["Weapons"]</v>
      </c>
      <c r="R136">
        <f t="shared" si="72"/>
        <v>58</v>
      </c>
      <c r="S136" t="str">
        <f t="shared" si="73"/>
        <v>Enter the house and walk upstairs. Grab the &lt;a href="http://darksouls3.wiki.fextralife.com/Great+Scythe"&gt;Great Scythe&lt;/a&gt;. Continue to walk towards the stone building and open the doors on your right</v>
      </c>
      <c r="T136" t="str">
        <f t="shared" si="74"/>
        <v>{"text":"Enter the house and walk upstairs. Grab the &lt;a href=\"http://darksouls3.wiki.fextralife.com/Great+Scythe\"&gt;Great Scythe&lt;/a&gt;. Continue to walk towards the stone building and open the doors on your right","tags":["Weapons"]},</v>
      </c>
    </row>
    <row r="137" spans="2:20">
      <c r="B137" t="s">
        <v>200</v>
      </c>
      <c r="C137" t="str">
        <f t="shared" si="60"/>
        <v>&lt;li data-id="playthrough_3_52" class="f_gest f_npc f_miss"&gt;Return to Firelink Shrine. Give &lt;a href="http://darksouls3.wiki.fextralife.com/Loretta's+bone"&gt;Loretta's bone&lt;/a&gt; to Greirat, who then allows you to keep the Blue Tearstone Ring. You can reload the area and talk to Greirat again to learn the Curl Up gesture. You can reload the area once more and send him to pillage Undead Settlement. He returns when you kill a boss&lt;/li&gt;</v>
      </c>
      <c r="D137">
        <f t="shared" si="61"/>
        <v>30</v>
      </c>
      <c r="E137">
        <f t="shared" si="62"/>
        <v>38</v>
      </c>
      <c r="F137">
        <f t="shared" si="63"/>
        <v>58</v>
      </c>
      <c r="G137" t="str">
        <f t="shared" si="64"/>
        <v>f_gest f_npc f_miss</v>
      </c>
      <c r="H137">
        <f t="shared" si="65"/>
        <v>7</v>
      </c>
      <c r="I137">
        <f t="shared" si="66"/>
        <v>13</v>
      </c>
      <c r="J137" t="e">
        <f t="shared" si="67"/>
        <v>#VALUE!</v>
      </c>
      <c r="K137" t="str">
        <f t="shared" si="68"/>
        <v>f_gest</v>
      </c>
      <c r="L137" t="str">
        <f t="shared" si="69"/>
        <v>f_npc</v>
      </c>
      <c r="M137" t="str">
        <f t="shared" si="70"/>
        <v>f_miss</v>
      </c>
      <c r="N137" t="str">
        <f>IFERROR(VLOOKUP(K137,'tag lookup'!$A:$B,2,0),"")</f>
        <v>Gestures</v>
      </c>
      <c r="O137" t="str">
        <f>IFERROR(VLOOKUP(L137,'tag lookup'!$A:$B,2,0),"")</f>
        <v/>
      </c>
      <c r="P137" t="str">
        <f>IFERROR(VLOOKUP(M137,'tag lookup'!$A:$B,2,0),"")</f>
        <v>Missable</v>
      </c>
      <c r="Q137" s="2" t="str">
        <f t="shared" si="71"/>
        <v>,"tags":["Gestures"]</v>
      </c>
      <c r="R137">
        <f t="shared" si="72"/>
        <v>71</v>
      </c>
      <c r="S137" t="str">
        <f t="shared" si="73"/>
        <v>Return to Firelink Shrine. Give &lt;a href="http://darksouls3.wiki.fextralife.com/Loretta's+bone"&gt;Loretta's bone&lt;/a&gt; to Greirat, who then allows you to keep the Blue Tearstone Ring. You can reload the area and talk to Greirat again to learn the Curl Up gesture. You can reload the area once more and send him to pillage Undead Settlement. He returns when you kill a boss</v>
      </c>
      <c r="T137" t="str">
        <f t="shared" si="74"/>
        <v>{"text":"Return to Firelink Shrine. Give &lt;a href=\"http://darksouls3.wiki.fextralife.com/Loretta's+bone\"&gt;Loretta's bone&lt;/a&gt; to Greirat, who then allows you to keep the Blue Tearstone Ring. You can reload the area and talk to Greirat again to learn the Curl Up gesture. You can reload the area once more and send him to pillage Undead Settlement. He returns when you kill a boss","tags":["Gestures"]},</v>
      </c>
    </row>
    <row r="138" spans="2:20">
      <c r="B138" t="s">
        <v>201</v>
      </c>
      <c r="C138" t="str">
        <f t="shared" si="60"/>
        <v>&lt;li data-id="playthrough_3_43" class="f_none"&gt;Give the Shrine Handmaid the &lt;a href="http://darksouls3.wiki.fextralife.com/Mortician's+Ashes"&gt;Mortician's Ashes&lt;/a&gt; and then purchase the &lt;a href="http://darksouls3.wiki.fextralife.com/Grave+Key"&gt;Grave Key&lt;/a&gt; which opens the locked door in the sewer area next to the Dilapidated Bridge bonfire&lt;/li&gt;</v>
      </c>
      <c r="D138">
        <f t="shared" si="61"/>
        <v>30</v>
      </c>
      <c r="E138">
        <f t="shared" si="62"/>
        <v>38</v>
      </c>
      <c r="F138">
        <f t="shared" si="63"/>
        <v>45</v>
      </c>
      <c r="G138" t="str">
        <f t="shared" si="64"/>
        <v>f_none</v>
      </c>
      <c r="H138" t="e">
        <f t="shared" si="65"/>
        <v>#VALUE!</v>
      </c>
      <c r="I138" t="e">
        <f t="shared" si="66"/>
        <v>#VALUE!</v>
      </c>
      <c r="J138" t="e">
        <f t="shared" si="67"/>
        <v>#VALUE!</v>
      </c>
      <c r="K138" t="str">
        <f t="shared" si="68"/>
        <v>f_none</v>
      </c>
      <c r="L138" t="str">
        <f t="shared" si="69"/>
        <v/>
      </c>
      <c r="M138" t="str">
        <f t="shared" si="70"/>
        <v/>
      </c>
      <c r="N138" t="str">
        <f>IFERROR(VLOOKUP(K138,'tag lookup'!$A:$B,2,0),"")</f>
        <v/>
      </c>
      <c r="O138" t="str">
        <f>IFERROR(VLOOKUP(L138,'tag lookup'!$A:$B,2,0),"")</f>
        <v/>
      </c>
      <c r="P138" t="str">
        <f>IFERROR(VLOOKUP(M138,'tag lookup'!$A:$B,2,0),"")</f>
        <v/>
      </c>
      <c r="Q138" s="2" t="str">
        <f t="shared" si="71"/>
        <v/>
      </c>
      <c r="R138">
        <f t="shared" si="72"/>
        <v>58</v>
      </c>
      <c r="S138" t="str">
        <f t="shared" si="73"/>
        <v>Give the Shrine Handmaid the &lt;a href="http://darksouls3.wiki.fextralife.com/Mortician's+Ashes"&gt;Mortician's Ashes&lt;/a&gt; and then purchase the &lt;a href="http://darksouls3.wiki.fextralife.com/Grave+Key"&gt;Grave Key&lt;/a&gt; which opens the locked door in the sewer area next to the Dilapidated Bridge bonfire</v>
      </c>
      <c r="T138" t="str">
        <f t="shared" si="74"/>
        <v>{"text":"Give the Shrine Handmaid the &lt;a href=\"http://darksouls3.wiki.fextralife.com/Mortician's+Ashes\"&gt;Mortician's Ashes&lt;/a&gt; and then purchase the &lt;a href=\"http://darksouls3.wiki.fextralife.com/Grave+Key\"&gt;Grave Key&lt;/a&gt; which opens the locked door in the sewer area next to the Dilapidated Bridge bonfire"},</v>
      </c>
    </row>
    <row r="139" spans="2:20">
      <c r="B139" t="s">
        <v>202</v>
      </c>
      <c r="C139" t="str">
        <f t="shared" si="60"/>
        <v>&lt;li data-id="playthrough_3_44" class="f_arm"&gt;Go back the sewer area and open the locked door. Climb down and walk towards &lt;a href="http://darksouls3.wiki.fextralife.com/Velka+the+Goddess+of+Sin"&gt;Velka the Goddess of Sin's statue&lt;/a&gt; to grab a &lt;a href="http://darksouls3.wiki.fextralife.com/Loincloth"&gt;Loincloth&lt;/a&gt;&lt;/li&gt;</v>
      </c>
      <c r="D139">
        <f t="shared" si="61"/>
        <v>30</v>
      </c>
      <c r="E139">
        <f t="shared" si="62"/>
        <v>38</v>
      </c>
      <c r="F139">
        <f t="shared" si="63"/>
        <v>44</v>
      </c>
      <c r="G139" t="str">
        <f t="shared" si="64"/>
        <v>f_arm</v>
      </c>
      <c r="H139" t="e">
        <f t="shared" si="65"/>
        <v>#VALUE!</v>
      </c>
      <c r="I139" t="e">
        <f t="shared" si="66"/>
        <v>#VALUE!</v>
      </c>
      <c r="J139" t="e">
        <f t="shared" si="67"/>
        <v>#VALUE!</v>
      </c>
      <c r="K139" t="str">
        <f t="shared" si="68"/>
        <v>f_arm</v>
      </c>
      <c r="L139" t="str">
        <f t="shared" si="69"/>
        <v/>
      </c>
      <c r="M139" t="str">
        <f t="shared" si="70"/>
        <v/>
      </c>
      <c r="N139" t="str">
        <f>IFERROR(VLOOKUP(K139,'tag lookup'!$A:$B,2,0),"")</f>
        <v>Armor</v>
      </c>
      <c r="O139" t="str">
        <f>IFERROR(VLOOKUP(L139,'tag lookup'!$A:$B,2,0),"")</f>
        <v/>
      </c>
      <c r="P139" t="str">
        <f>IFERROR(VLOOKUP(M139,'tag lookup'!$A:$B,2,0),"")</f>
        <v/>
      </c>
      <c r="Q139" s="2" t="str">
        <f t="shared" si="71"/>
        <v>,"tags":["Armor"]</v>
      </c>
      <c r="R139">
        <f t="shared" si="72"/>
        <v>57</v>
      </c>
      <c r="S139" t="str">
        <f t="shared" si="73"/>
        <v>Go back the sewer area and open the locked door. Climb down and walk towards &lt;a href="http://darksouls3.wiki.fextralife.com/Velka+the+Goddess+of+Sin"&gt;Velka the Goddess of Sin's statue&lt;/a&gt; to grab a &lt;a href="http://darksouls3.wiki.fextralife.com/Loincloth"&gt;Loincloth&lt;/a&gt;</v>
      </c>
      <c r="T139" t="str">
        <f t="shared" si="74"/>
        <v>{"text":"Go back the sewer area and open the locked door. Climb down and walk towards &lt;a href=\"http://darksouls3.wiki.fextralife.com/Velka+the+Goddess+of+Sin\"&gt;Velka the Goddess of Sin's statue&lt;/a&gt; to grab a &lt;a href=\"http://darksouls3.wiki.fextralife.com/Loincloth\"&gt;Loincloth&lt;/a&gt;","tags":["Armor"]},</v>
      </c>
    </row>
    <row r="140" spans="2:20">
      <c r="B140" t="s">
        <v>203</v>
      </c>
      <c r="C140" t="str">
        <f t="shared" si="60"/>
        <v>&lt;li data-id="playthrough_3_45" class="f_misc f_weap"&gt;Proceed through the tunnel to get the &lt;a href="http://darksouls3.wiki.fextralife.com/Red+Hilted+Halberd"&gt;Red Hilted Halberd&lt;/a&gt;. Continue into another room to get a &lt;a href="http://darksouls3.wiki.fextralife.com/Soul+of+an+Unknown+Traveler"&gt;Soul of an Unknown Traveler&lt;/a&gt;&lt;/li&gt;</v>
      </c>
      <c r="D140">
        <f t="shared" si="61"/>
        <v>30</v>
      </c>
      <c r="E140">
        <f t="shared" si="62"/>
        <v>38</v>
      </c>
      <c r="F140">
        <f t="shared" si="63"/>
        <v>52</v>
      </c>
      <c r="G140" t="str">
        <f t="shared" si="64"/>
        <v>f_misc f_weap</v>
      </c>
      <c r="H140">
        <f t="shared" si="65"/>
        <v>7</v>
      </c>
      <c r="I140" t="e">
        <f t="shared" si="66"/>
        <v>#VALUE!</v>
      </c>
      <c r="J140" t="e">
        <f t="shared" si="67"/>
        <v>#VALUE!</v>
      </c>
      <c r="K140" t="str">
        <f t="shared" si="68"/>
        <v>f_misc</v>
      </c>
      <c r="L140" t="str">
        <f t="shared" si="69"/>
        <v>f_weap</v>
      </c>
      <c r="M140" t="str">
        <f t="shared" si="70"/>
        <v/>
      </c>
      <c r="N140" t="str">
        <f>IFERROR(VLOOKUP(K140,'tag lookup'!$A:$B,2,0),"")</f>
        <v>Misc. items</v>
      </c>
      <c r="O140" t="str">
        <f>IFERROR(VLOOKUP(L140,'tag lookup'!$A:$B,2,0),"")</f>
        <v>Weapons</v>
      </c>
      <c r="P140" t="str">
        <f>IFERROR(VLOOKUP(M140,'tag lookup'!$A:$B,2,0),"")</f>
        <v/>
      </c>
      <c r="Q140" s="2" t="str">
        <f t="shared" si="71"/>
        <v>,"tags":["Misc. items","Weapons"]</v>
      </c>
      <c r="R140">
        <f t="shared" si="72"/>
        <v>65</v>
      </c>
      <c r="S140" t="str">
        <f t="shared" si="73"/>
        <v>Proceed through the tunnel to get the &lt;a href="http://darksouls3.wiki.fextralife.com/Red+Hilted+Halberd"&gt;Red Hilted Halberd&lt;/a&gt;. Continue into another room to get a &lt;a href="http://darksouls3.wiki.fextralife.com/Soul+of+an+Unknown+Traveler"&gt;Soul of an Unknown Traveler&lt;/a&gt;</v>
      </c>
      <c r="T140" t="str">
        <f t="shared" si="74"/>
        <v>{"text":"Proceed through the tunnel to get the &lt;a href=\"http://darksouls3.wiki.fextralife.com/Red+Hilted+Halberd\"&gt;Red Hilted Halberd&lt;/a&gt;. Continue into another room to get a &lt;a href=\"http://darksouls3.wiki.fextralife.com/Soul+of+an+Unknown+Traveler\"&gt;Soul of an Unknown Traveler&lt;/a&gt;","tags":["Misc. items","Weapons"]},</v>
      </c>
    </row>
    <row r="141" spans="2:20">
      <c r="B141" t="s">
        <v>204</v>
      </c>
      <c r="C141" t="str">
        <f t="shared" si="60"/>
        <v>&lt;li data-id="playthrough_3_46" class="f_gem f_tit"&gt;Walk outside to kill a &lt;a href="http://darksouls3.wiki.fextralife.com/Crystal+Lizard"&gt;Crystal Lizard&lt;/a&gt; which drops a &lt;a href="http://darksouls3.wiki.fextralife.com/Heavy+Gem"&gt;Heavy Gem&lt;/a&gt;. Grab the &lt;a href="http://darksouls3.wiki.fextralife.com/Titanite+Shard"&gt;Titanite Shard&lt;/a&gt; and another &lt;a href="http://darksouls3.wiki.fextralife.com/Titanite+Shard"&gt;Titanite Shard&lt;/a&gt;&lt;/li&gt;</v>
      </c>
      <c r="D141">
        <f t="shared" si="61"/>
        <v>30</v>
      </c>
      <c r="E141">
        <f t="shared" si="62"/>
        <v>38</v>
      </c>
      <c r="F141">
        <f t="shared" si="63"/>
        <v>50</v>
      </c>
      <c r="G141" t="str">
        <f t="shared" si="64"/>
        <v>f_gem f_tit</v>
      </c>
      <c r="H141">
        <f t="shared" si="65"/>
        <v>6</v>
      </c>
      <c r="I141" t="e">
        <f t="shared" si="66"/>
        <v>#VALUE!</v>
      </c>
      <c r="J141" t="e">
        <f t="shared" si="67"/>
        <v>#VALUE!</v>
      </c>
      <c r="K141" t="str">
        <f t="shared" si="68"/>
        <v>f_gem</v>
      </c>
      <c r="L141" t="str">
        <f t="shared" si="69"/>
        <v>f_tit</v>
      </c>
      <c r="M141" t="str">
        <f t="shared" si="70"/>
        <v/>
      </c>
      <c r="N141" t="str">
        <f>IFERROR(VLOOKUP(K141,'tag lookup'!$A:$B,2,0),"")</f>
        <v/>
      </c>
      <c r="O141" t="str">
        <f>IFERROR(VLOOKUP(L141,'tag lookup'!$A:$B,2,0),"")</f>
        <v>Titanite</v>
      </c>
      <c r="P141" t="str">
        <f>IFERROR(VLOOKUP(M141,'tag lookup'!$A:$B,2,0),"")</f>
        <v/>
      </c>
      <c r="Q141" s="2" t="str">
        <f t="shared" si="71"/>
        <v/>
      </c>
      <c r="R141">
        <f t="shared" si="72"/>
        <v>63</v>
      </c>
      <c r="S141" t="str">
        <f t="shared" si="73"/>
        <v>Walk outside to kill a &lt;a href="http://darksouls3.wiki.fextralife.com/Crystal+Lizard"&gt;Crystal Lizard&lt;/a&gt; which drops a &lt;a href="http://darksouls3.wiki.fextralife.com/Heavy+Gem"&gt;Heavy Gem&lt;/a&gt;. Grab the &lt;a href="http://darksouls3.wiki.fextralife.com/Titanite+Shard"&gt;Titanite Shard&lt;/a&gt; and another &lt;a href="http://darksouls3.wiki.fextralife.com/Titanite+Shard"&gt;Titanite Shard&lt;/a&gt;</v>
      </c>
      <c r="T141" t="str">
        <f t="shared" si="74"/>
        <v>{"text":"Walk outside to kill a &lt;a href=\"http://darksouls3.wiki.fextralife.com/Crystal+Lizard\"&gt;Crystal Lizard&lt;/a&gt; which drops a &lt;a href=\"http://darksouls3.wiki.fextralife.com/Heavy+Gem\"&gt;Heavy Gem&lt;/a&gt;. Grab the &lt;a href=\"http://darksouls3.wiki.fextralife.com/Titanite+Shard\"&gt;Titanite Shard&lt;/a&gt; and another &lt;a href=\"http://darksouls3.wiki.fextralife.com/Titanite+Shard\"&gt;Titanite Shard&lt;/a&gt;"},</v>
      </c>
    </row>
    <row r="142" spans="2:20">
      <c r="B142" t="s">
        <v>205</v>
      </c>
      <c r="C142" t="str">
        <f t="shared" si="60"/>
        <v>&lt;li data-id="playthrough_3_47" class="f_weap"&gt;Walk through the archway tunnel. Shoot down a hanging corpse to get a &lt;a href="http://darksouls3.wiki.fextralife.com/Red+and+White+Shield"&gt;Blessed Red and White Shield+1&lt;/a&gt;&lt;/li&gt;</v>
      </c>
      <c r="D142">
        <f t="shared" si="61"/>
        <v>30</v>
      </c>
      <c r="E142">
        <f t="shared" si="62"/>
        <v>38</v>
      </c>
      <c r="F142">
        <f t="shared" si="63"/>
        <v>45</v>
      </c>
      <c r="G142" t="str">
        <f t="shared" si="64"/>
        <v>f_weap</v>
      </c>
      <c r="H142" t="e">
        <f t="shared" si="65"/>
        <v>#VALUE!</v>
      </c>
      <c r="I142" t="e">
        <f t="shared" si="66"/>
        <v>#VALUE!</v>
      </c>
      <c r="J142" t="e">
        <f t="shared" si="67"/>
        <v>#VALUE!</v>
      </c>
      <c r="K142" t="str">
        <f t="shared" si="68"/>
        <v>f_weap</v>
      </c>
      <c r="L142" t="str">
        <f t="shared" si="69"/>
        <v/>
      </c>
      <c r="M142" t="str">
        <f t="shared" si="70"/>
        <v/>
      </c>
      <c r="N142" t="str">
        <f>IFERROR(VLOOKUP(K142,'tag lookup'!$A:$B,2,0),"")</f>
        <v>Weapons</v>
      </c>
      <c r="O142" t="str">
        <f>IFERROR(VLOOKUP(L142,'tag lookup'!$A:$B,2,0),"")</f>
        <v/>
      </c>
      <c r="P142" t="str">
        <f>IFERROR(VLOOKUP(M142,'tag lookup'!$A:$B,2,0),"")</f>
        <v/>
      </c>
      <c r="Q142" s="2" t="str">
        <f t="shared" si="71"/>
        <v>,"tags":["Weapons"]</v>
      </c>
      <c r="R142">
        <f t="shared" si="72"/>
        <v>58</v>
      </c>
      <c r="S142" t="str">
        <f t="shared" si="73"/>
        <v>Walk through the archway tunnel. Shoot down a hanging corpse to get a &lt;a href="http://darksouls3.wiki.fextralife.com/Red+and+White+Shield"&gt;Blessed Red and White Shield+1&lt;/a&gt;</v>
      </c>
      <c r="T142" t="str">
        <f t="shared" si="74"/>
        <v>{"text":"Walk through the archway tunnel. Shoot down a hanging corpse to get a &lt;a href=\"http://darksouls3.wiki.fextralife.com/Red+and+White+Shield\"&gt;Blessed Red and White Shield+1&lt;/a&gt;","tags":["Weapons"]},</v>
      </c>
    </row>
    <row r="143" spans="2:20">
      <c r="B143" t="s">
        <v>206</v>
      </c>
      <c r="C143" t="str">
        <f t="shared" si="60"/>
        <v>&lt;li data-id="playthrough_3_48" class="f_weap"&gt;Walk into a new room and climb down to get a &lt;a href="http://darksouls3.wiki.fextralife.com/Saint's+Talisman"&gt;Saint's Talisman&lt;/a&gt;&lt;/li&gt;</v>
      </c>
      <c r="D143">
        <f t="shared" si="61"/>
        <v>30</v>
      </c>
      <c r="E143">
        <f t="shared" si="62"/>
        <v>38</v>
      </c>
      <c r="F143">
        <f t="shared" si="63"/>
        <v>45</v>
      </c>
      <c r="G143" t="str">
        <f t="shared" si="64"/>
        <v>f_weap</v>
      </c>
      <c r="H143" t="e">
        <f t="shared" si="65"/>
        <v>#VALUE!</v>
      </c>
      <c r="I143" t="e">
        <f t="shared" si="66"/>
        <v>#VALUE!</v>
      </c>
      <c r="J143" t="e">
        <f t="shared" si="67"/>
        <v>#VALUE!</v>
      </c>
      <c r="K143" t="str">
        <f t="shared" si="68"/>
        <v>f_weap</v>
      </c>
      <c r="L143" t="str">
        <f t="shared" si="69"/>
        <v/>
      </c>
      <c r="M143" t="str">
        <f t="shared" si="70"/>
        <v/>
      </c>
      <c r="N143" t="str">
        <f>IFERROR(VLOOKUP(K143,'tag lookup'!$A:$B,2,0),"")</f>
        <v>Weapons</v>
      </c>
      <c r="O143" t="str">
        <f>IFERROR(VLOOKUP(L143,'tag lookup'!$A:$B,2,0),"")</f>
        <v/>
      </c>
      <c r="P143" t="str">
        <f>IFERROR(VLOOKUP(M143,'tag lookup'!$A:$B,2,0),"")</f>
        <v/>
      </c>
      <c r="Q143" s="2" t="str">
        <f t="shared" si="71"/>
        <v>,"tags":["Weapons"]</v>
      </c>
      <c r="R143">
        <f t="shared" si="72"/>
        <v>58</v>
      </c>
      <c r="S143" t="str">
        <f t="shared" si="73"/>
        <v>Walk into a new room and climb down to get a &lt;a href="http://darksouls3.wiki.fextralife.com/Saint's+Talisman"&gt;Saint's Talisman&lt;/a&gt;</v>
      </c>
      <c r="T143" t="str">
        <f t="shared" si="74"/>
        <v>{"text":"Walk into a new room and climb down to get a &lt;a href=\"http://darksouls3.wiki.fextralife.com/Saint's+Talisman\"&gt;Saint's Talisman&lt;/a&gt;","tags":["Weapons"]},</v>
      </c>
    </row>
    <row r="144" spans="2:20">
      <c r="B144" t="s">
        <v>207</v>
      </c>
      <c r="C144" t="str">
        <f t="shared" si="60"/>
        <v>&lt;li data-id="playthrough_3_49" class="f_gest f_npc"&gt;Climb up and talk to &lt;a href="http://darksouls3.wiki.fextralife.com/Irina+of+Carim"&gt;Irina of Carim&lt;/a&gt; to receive the Prayer gesture. Touch her and accept her services. She then moves to the Firelink Shrine. After recruiting Irina, make sure to go outside and speak to Eygon. At the shrine, you can give Irina the &lt;a href="http://darksouls3.wiki.fextralife.com/Londor+Braille+Divine+Tome"&gt;Londor Braille Divine Tome&lt;/a&gt;, but doing so and buying any of its spells leads to her Dark ending. Otherwise, hang onto it until you find Karla later in the game&lt;/li&gt;</v>
      </c>
      <c r="D144">
        <f t="shared" si="61"/>
        <v>30</v>
      </c>
      <c r="E144">
        <f t="shared" si="62"/>
        <v>38</v>
      </c>
      <c r="F144">
        <f t="shared" si="63"/>
        <v>51</v>
      </c>
      <c r="G144" t="str">
        <f t="shared" si="64"/>
        <v>f_gest f_npc</v>
      </c>
      <c r="H144">
        <f t="shared" si="65"/>
        <v>7</v>
      </c>
      <c r="I144" t="e">
        <f t="shared" si="66"/>
        <v>#VALUE!</v>
      </c>
      <c r="J144" t="e">
        <f t="shared" si="67"/>
        <v>#VALUE!</v>
      </c>
      <c r="K144" t="str">
        <f t="shared" si="68"/>
        <v>f_gest</v>
      </c>
      <c r="L144" t="str">
        <f t="shared" si="69"/>
        <v>f_npc</v>
      </c>
      <c r="M144" t="str">
        <f t="shared" si="70"/>
        <v/>
      </c>
      <c r="N144" t="str">
        <f>IFERROR(VLOOKUP(K144,'tag lookup'!$A:$B,2,0),"")</f>
        <v>Gestures</v>
      </c>
      <c r="O144" t="str">
        <f>IFERROR(VLOOKUP(L144,'tag lookup'!$A:$B,2,0),"")</f>
        <v/>
      </c>
      <c r="P144" t="str">
        <f>IFERROR(VLOOKUP(M144,'tag lookup'!$A:$B,2,0),"")</f>
        <v/>
      </c>
      <c r="Q144" s="2" t="str">
        <f t="shared" si="71"/>
        <v>,"tags":["Gestures"]</v>
      </c>
      <c r="R144">
        <f t="shared" si="72"/>
        <v>64</v>
      </c>
      <c r="S144" t="str">
        <f t="shared" si="73"/>
        <v>Climb up and talk to &lt;a href="http://darksouls3.wiki.fextralife.com/Irina+of+Carim"&gt;Irina of Carim&lt;/a&gt; to receive the Prayer gesture. Touch her and accept her services. She then moves to the Firelink Shrine. After recruiting Irina, make sure to go outside and speak to Eygon. At the shrine, you can give Irina the &lt;a href="http://darksouls3.wiki.fextralife.com/Londor+Braille+Divine+Tome"&gt;Londor Braille Divine Tome&lt;/a&gt;, but doing so and buying any of its spells leads to her Dark ending. Otherwise, hang onto it until you find Karla later in the game</v>
      </c>
      <c r="T144" t="str">
        <f t="shared" si="74"/>
        <v>{"text":"Climb up and talk to &lt;a href=\"http://darksouls3.wiki.fextralife.com/Irina+of+Carim\"&gt;Irina of Carim&lt;/a&gt; to receive the Prayer gesture. Touch her and accept her services. She then moves to the Firelink Shrine. After recruiting Irina, make sure to go outside and speak to Eygon. At the shrine, you can give Irina the &lt;a href=\"http://darksouls3.wiki.fextralife.com/Londor+Braille+Divine+Tome\"&gt;Londor Braille Divine Tome&lt;/a&gt;, but doing so and buying any of its spells leads to her Dark ending. Otherwise, hang onto it until you find Karla later in the game","tags":["Gestures"]},</v>
      </c>
    </row>
    <row r="145" spans="1:20">
      <c r="B145" t="s">
        <v>208</v>
      </c>
      <c r="C145" t="str">
        <f t="shared" si="60"/>
        <v>&lt;li data-id="playthrough_3_50" class="f_boss f_misc"&gt;Kill the &lt;a href="http://darksouls3.wiki.fextralife.com/Curse-rotted+Greatwood"&gt;Curse-rotted Greatwood&lt;/a&gt; to get &lt;a href="http://darksouls3.wiki.fextralife.com/Soul+of+the+Rotted+Greatwood"&gt;Soul of the Rotted Greatwood&lt;/a&gt;&lt;span class="p"&gt; + &lt;/span&gt;&lt;a href="http://darksouls3.wiki.fextralife.com/Transposing+Kiln"&gt;Transposing Kiln&lt;/a&gt;. Give the Transposing Kiln to &lt;a href="http://darksouls3.wiki.fextralife.com/Ludleth+of+Courland"&gt;Ludleth of Courland&lt;/a&gt; so he can turn boss souls into weapons, rings, and spells&lt;/li&gt;</v>
      </c>
      <c r="D145">
        <f t="shared" si="61"/>
        <v>30</v>
      </c>
      <c r="E145">
        <f t="shared" si="62"/>
        <v>38</v>
      </c>
      <c r="F145">
        <f t="shared" si="63"/>
        <v>52</v>
      </c>
      <c r="G145" t="str">
        <f t="shared" si="64"/>
        <v>f_boss f_misc</v>
      </c>
      <c r="H145">
        <f t="shared" si="65"/>
        <v>7</v>
      </c>
      <c r="I145" t="e">
        <f t="shared" si="66"/>
        <v>#VALUE!</v>
      </c>
      <c r="J145" t="e">
        <f t="shared" si="67"/>
        <v>#VALUE!</v>
      </c>
      <c r="K145" t="str">
        <f t="shared" si="68"/>
        <v>f_boss</v>
      </c>
      <c r="L145" t="str">
        <f t="shared" si="69"/>
        <v>f_misc</v>
      </c>
      <c r="M145" t="str">
        <f t="shared" si="70"/>
        <v/>
      </c>
      <c r="N145" t="str">
        <f>IFERROR(VLOOKUP(K145,'tag lookup'!$A:$B,2,0),"")</f>
        <v>Bosses</v>
      </c>
      <c r="O145" t="str">
        <f>IFERROR(VLOOKUP(L145,'tag lookup'!$A:$B,2,0),"")</f>
        <v>Misc. items</v>
      </c>
      <c r="P145" t="str">
        <f>IFERROR(VLOOKUP(M145,'tag lookup'!$A:$B,2,0),"")</f>
        <v/>
      </c>
      <c r="Q145" s="2" t="str">
        <f t="shared" si="71"/>
        <v>,"tags":["Bosses","Misc. items"]</v>
      </c>
      <c r="R145">
        <f t="shared" si="72"/>
        <v>65</v>
      </c>
      <c r="S145" t="str">
        <f t="shared" si="73"/>
        <v>Kill the &lt;a href="http://darksouls3.wiki.fextralife.com/Curse-rotted+Greatwood"&gt;Curse-rotted Greatwood&lt;/a&gt; to get &lt;a href="http://darksouls3.wiki.fextralife.com/Soul+of+the+Rotted+Greatwood"&gt;Soul of the Rotted Greatwood&lt;/a&gt;&lt;span class="p"&gt; + &lt;/span&gt;&lt;a href="http://darksouls3.wiki.fextralife.com/Transposing+Kiln"&gt;Transposing Kiln&lt;/a&gt;. Give the Transposing Kiln to &lt;a href="http://darksouls3.wiki.fextralife.com/Ludleth+of+Courland"&gt;Ludleth of Courland&lt;/a&gt; so he can turn boss souls into weapons, rings, and spells</v>
      </c>
      <c r="T145" t="str">
        <f t="shared" si="74"/>
        <v>{"text":"Kill the &lt;a href=\"http://darksouls3.wiki.fextralife.com/Curse-rotted+Greatwood\"&gt;Curse-rotted Greatwood&lt;/a&gt; to get &lt;a href=\"http://darksouls3.wiki.fextralife.com/Soul+of+the+Rotted+Greatwood\"&gt;Soul of the Rotted Greatwood&lt;/a&gt;&lt;span class=\"p\"&gt; + &lt;/span&gt;&lt;a href=\"http://darksouls3.wiki.fextralife.com/Transposing+Kiln\"&gt;Transposing Kiln&lt;/a&gt;. Give the Transposing Kiln to &lt;a href=\"http://darksouls3.wiki.fextralife.com/Ludleth+of+Courland\"&gt;Ludleth of Courland&lt;/a&gt; so he can turn boss souls into weapons, rings, and spells","tags":["Bosses","Misc. items"]},</v>
      </c>
    </row>
    <row r="146" spans="1:20">
      <c r="B146" t="s">
        <v>209</v>
      </c>
      <c r="C146" t="str">
        <f t="shared" si="60"/>
        <v>&lt;li data-id="playthrough_3_51" class="f_gem f_npc f_miss"&gt;Talk to Hawkwood after killing the Greatwood to receive a &lt;a href="http://darksouls3.wiki.fextralife.com/Heavy+Gem"&gt;Heavy Gem&lt;/a&gt;. If he does not give you anything, come back to him after killing another boss&lt;/li&gt;</v>
      </c>
      <c r="D146">
        <f t="shared" si="61"/>
        <v>30</v>
      </c>
      <c r="E146">
        <f t="shared" si="62"/>
        <v>38</v>
      </c>
      <c r="F146">
        <f t="shared" si="63"/>
        <v>57</v>
      </c>
      <c r="G146" t="str">
        <f t="shared" si="64"/>
        <v>f_gem f_npc f_miss</v>
      </c>
      <c r="H146">
        <f t="shared" si="65"/>
        <v>6</v>
      </c>
      <c r="I146">
        <f t="shared" si="66"/>
        <v>12</v>
      </c>
      <c r="J146" t="e">
        <f t="shared" si="67"/>
        <v>#VALUE!</v>
      </c>
      <c r="K146" t="str">
        <f t="shared" si="68"/>
        <v>f_gem</v>
      </c>
      <c r="L146" t="str">
        <f t="shared" si="69"/>
        <v>f_npc</v>
      </c>
      <c r="M146" t="str">
        <f t="shared" si="70"/>
        <v>f_miss</v>
      </c>
      <c r="N146" t="str">
        <f>IFERROR(VLOOKUP(K146,'tag lookup'!$A:$B,2,0),"")</f>
        <v/>
      </c>
      <c r="O146" t="str">
        <f>IFERROR(VLOOKUP(L146,'tag lookup'!$A:$B,2,0),"")</f>
        <v/>
      </c>
      <c r="P146" t="str">
        <f>IFERROR(VLOOKUP(M146,'tag lookup'!$A:$B,2,0),"")</f>
        <v>Missable</v>
      </c>
      <c r="Q146" s="2" t="str">
        <f t="shared" si="71"/>
        <v/>
      </c>
      <c r="R146">
        <f t="shared" si="72"/>
        <v>70</v>
      </c>
      <c r="S146" t="str">
        <f t="shared" si="73"/>
        <v>Talk to Hawkwood after killing the Greatwood to receive a &lt;a href="http://darksouls3.wiki.fextralife.com/Heavy+Gem"&gt;Heavy Gem&lt;/a&gt;. If he does not give you anything, come back to him after killing another boss</v>
      </c>
      <c r="T146" t="str">
        <f t="shared" si="74"/>
        <v>{"text":"Talk to Hawkwood after killing the Greatwood to receive a &lt;a href=\"http://darksouls3.wiki.fextralife.com/Heavy+Gem\"&gt;Heavy Gem&lt;/a&gt;. If he does not give you anything, come back to him after killing another boss"},</v>
      </c>
    </row>
    <row r="147" spans="1:20">
      <c r="A147" s="1" t="s">
        <v>210</v>
      </c>
      <c r="Q147" s="2"/>
      <c r="T147" t="str">
        <f>"]}{""title"": """&amp;A147&amp;""",""steps"":["</f>
        <v>]}{"title": "Road of Sacrifices","steps":[</v>
      </c>
    </row>
    <row r="148" spans="1:20">
      <c r="A148" t="s">
        <v>211</v>
      </c>
      <c r="B148" t="s">
        <v>212</v>
      </c>
      <c r="C148" t="str">
        <f t="shared" ref="C148:C190" si="75">TRIM(B148)</f>
        <v>&lt;li data-id="playthrough_4_1" class="f_npc"&gt;If you haven't done so before, you can send Greirat to pillage Undead Settlement. He returns when you kill a boss&lt;/li&gt;</v>
      </c>
      <c r="D148">
        <f t="shared" ref="D148:D190" si="76">FIND("""",C148,15)</f>
        <v>29</v>
      </c>
      <c r="E148">
        <f t="shared" ref="E148:E190" si="77">FIND("""",C148,D148+1)</f>
        <v>37</v>
      </c>
      <c r="F148">
        <f t="shared" ref="F148:F190" si="78">FIND("""",C148,E148+1)</f>
        <v>43</v>
      </c>
      <c r="G148" t="str">
        <f t="shared" ref="G148:G190" si="79">MID(C148,E148+1,F148-E148-1)</f>
        <v>f_npc</v>
      </c>
      <c r="H148" t="e">
        <f t="shared" ref="H148:H190" si="80">FIND(" ",$G148)</f>
        <v>#VALUE!</v>
      </c>
      <c r="I148" t="e">
        <f t="shared" ref="I148:I190" si="81">FIND(" ",G148,H148+1)</f>
        <v>#VALUE!</v>
      </c>
      <c r="J148" t="e">
        <f t="shared" ref="J148:J190" si="82">FIND(" ",G148,I148+1)</f>
        <v>#VALUE!</v>
      </c>
      <c r="K148" t="str">
        <f t="shared" ref="K148:K190" si="83">LEFT(G148,IFERROR(H148-1,99))</f>
        <v>f_npc</v>
      </c>
      <c r="L148" t="str">
        <f t="shared" ref="L148:L190" si="84">IF(ISERROR(H148),"",MID(G148,H148+1,IFERROR(I148-H148-1,99)))</f>
        <v/>
      </c>
      <c r="M148" t="str">
        <f t="shared" ref="M148:M190" si="85">IF(ISERROR(I148),"",MID(G148,I148+1,IFERROR(J148-I148-1,99)))</f>
        <v/>
      </c>
      <c r="N148" t="str">
        <f>IFERROR(VLOOKUP(K148,'tag lookup'!$A:$B,2,0),"")</f>
        <v/>
      </c>
      <c r="O148" t="str">
        <f>IFERROR(VLOOKUP(L148,'tag lookup'!$A:$B,2,0),"")</f>
        <v/>
      </c>
      <c r="P148" t="str">
        <f>IFERROR(VLOOKUP(M148,'tag lookup'!$A:$B,2,0),"")</f>
        <v/>
      </c>
      <c r="Q148" s="2" t="str">
        <f t="shared" ref="Q148:Q190" si="86">IF(N148="","",",""tags"":[""" &amp; N148 &amp; IF(O148="","""]",""",""" &amp; O148&amp;IF(P148="","""]",""","""&amp;P148&amp;"""]")))</f>
        <v/>
      </c>
      <c r="R148">
        <f t="shared" ref="R148:R190" si="87">FIND("&gt;",B148)</f>
        <v>49</v>
      </c>
      <c r="S148" t="str">
        <f t="shared" ref="S148:S190" si="88">MID(B148,R148+1,LEN(B148)-R148-5)</f>
        <v>If you haven't done so before, you can send Greirat to pillage Undead Settlement. He returns when you kill a boss</v>
      </c>
      <c r="T148" t="str">
        <f t="shared" ref="T148:T190" si="89">"{""text"":"""&amp;SUBSTITUTE(S148,"""","\""")&amp;""""&amp;Q148&amp;"},"</f>
        <v>{"text":"If you haven't done so before, you can send Greirat to pillage Undead Settlement. He returns when you kill a boss"},</v>
      </c>
    </row>
    <row r="149" spans="1:20">
      <c r="B149" t="s">
        <v>213</v>
      </c>
      <c r="C149" t="str">
        <f t="shared" si="75"/>
        <v>&lt;li data-id="playthrough_4_2" class="f_gem"&gt;Travel to the Road of Sacrifices bonfire. Head down the path and drop down to the left of the tree to find a &lt;a href="http://darksouls3.wiki.fextralife.com/Shriving+Stone"&gt;Shriving Stone&lt;/a&gt;&lt;/li&gt;</v>
      </c>
      <c r="D149">
        <f t="shared" si="76"/>
        <v>29</v>
      </c>
      <c r="E149">
        <f t="shared" si="77"/>
        <v>37</v>
      </c>
      <c r="F149">
        <f t="shared" si="78"/>
        <v>43</v>
      </c>
      <c r="G149" t="str">
        <f t="shared" si="79"/>
        <v>f_gem</v>
      </c>
      <c r="H149" t="e">
        <f t="shared" si="80"/>
        <v>#VALUE!</v>
      </c>
      <c r="I149" t="e">
        <f t="shared" si="81"/>
        <v>#VALUE!</v>
      </c>
      <c r="J149" t="e">
        <f t="shared" si="82"/>
        <v>#VALUE!</v>
      </c>
      <c r="K149" t="str">
        <f t="shared" si="83"/>
        <v>f_gem</v>
      </c>
      <c r="L149" t="str">
        <f t="shared" si="84"/>
        <v/>
      </c>
      <c r="M149" t="str">
        <f t="shared" si="85"/>
        <v/>
      </c>
      <c r="N149" t="str">
        <f>IFERROR(VLOOKUP(K149,'tag lookup'!$A:$B,2,0),"")</f>
        <v/>
      </c>
      <c r="O149" t="str">
        <f>IFERROR(VLOOKUP(L149,'tag lookup'!$A:$B,2,0),"")</f>
        <v/>
      </c>
      <c r="P149" t="str">
        <f>IFERROR(VLOOKUP(M149,'tag lookup'!$A:$B,2,0),"")</f>
        <v/>
      </c>
      <c r="Q149" s="2" t="str">
        <f t="shared" si="86"/>
        <v/>
      </c>
      <c r="R149">
        <f t="shared" si="87"/>
        <v>56</v>
      </c>
      <c r="S149" t="str">
        <f t="shared" si="88"/>
        <v>Travel to the Road of Sacrifices bonfire. Head down the path and drop down to the left of the tree to find a &lt;a href="http://darksouls3.wiki.fextralife.com/Shriving+Stone"&gt;Shriving Stone&lt;/a&gt;</v>
      </c>
      <c r="T149" t="str">
        <f t="shared" si="89"/>
        <v>{"text":"Travel to the Road of Sacrifices bonfire. Head down the path and drop down to the left of the tree to find a &lt;a href=\"http://darksouls3.wiki.fextralife.com/Shriving+Stone\"&gt;Shriving Stone&lt;/a&gt;"},</v>
      </c>
    </row>
    <row r="150" spans="1:20">
      <c r="B150" t="s">
        <v>214</v>
      </c>
      <c r="C150" t="str">
        <f t="shared" si="75"/>
        <v>&lt;li data-id="playthrough_4_3" class="f_misc"&gt;A bit farther on you'll find a &lt;a href="http://darksouls3.wiki.fextralife.com/Soul+of+an+Unknown+Traveler"&gt;Soul of an Unknown Traveler&lt;/a&gt; next to an overturned wagon&lt;/li&gt;</v>
      </c>
      <c r="D150">
        <f t="shared" si="76"/>
        <v>29</v>
      </c>
      <c r="E150">
        <f t="shared" si="77"/>
        <v>37</v>
      </c>
      <c r="F150">
        <f t="shared" si="78"/>
        <v>44</v>
      </c>
      <c r="G150" t="str">
        <f t="shared" si="79"/>
        <v>f_misc</v>
      </c>
      <c r="H150" t="e">
        <f t="shared" si="80"/>
        <v>#VALUE!</v>
      </c>
      <c r="I150" t="e">
        <f t="shared" si="81"/>
        <v>#VALUE!</v>
      </c>
      <c r="J150" t="e">
        <f t="shared" si="82"/>
        <v>#VALUE!</v>
      </c>
      <c r="K150" t="str">
        <f t="shared" si="83"/>
        <v>f_misc</v>
      </c>
      <c r="L150" t="str">
        <f t="shared" si="84"/>
        <v/>
      </c>
      <c r="M150" t="str">
        <f t="shared" si="85"/>
        <v/>
      </c>
      <c r="N150" t="str">
        <f>IFERROR(VLOOKUP(K150,'tag lookup'!$A:$B,2,0),"")</f>
        <v>Misc. items</v>
      </c>
      <c r="O150" t="str">
        <f>IFERROR(VLOOKUP(L150,'tag lookup'!$A:$B,2,0),"")</f>
        <v/>
      </c>
      <c r="P150" t="str">
        <f>IFERROR(VLOOKUP(M150,'tag lookup'!$A:$B,2,0),"")</f>
        <v/>
      </c>
      <c r="Q150" s="2" t="str">
        <f t="shared" si="86"/>
        <v>,"tags":["Misc. items"]</v>
      </c>
      <c r="R150">
        <f t="shared" si="87"/>
        <v>57</v>
      </c>
      <c r="S150" t="str">
        <f t="shared" si="88"/>
        <v>A bit farther on you'll find a &lt;a href="http://darksouls3.wiki.fextralife.com/Soul+of+an+Unknown+Traveler"&gt;Soul of an Unknown Traveler&lt;/a&gt; next to an overturned wagon</v>
      </c>
      <c r="T150" t="str">
        <f t="shared" si="89"/>
        <v>{"text":"A bit farther on you'll find a &lt;a href=\"http://darksouls3.wiki.fextralife.com/Soul+of+an+Unknown+Traveler\"&gt;Soul of an Unknown Traveler&lt;/a&gt; next to an overturned wagon","tags":["Misc. items"]},</v>
      </c>
    </row>
    <row r="151" spans="1:20">
      <c r="B151" t="s">
        <v>215</v>
      </c>
      <c r="C151" t="str">
        <f t="shared" si="75"/>
        <v>&lt;li data-id="playthrough_4_43" class="f_ring s_ng++"&gt;The &lt;a href="https://darksouls3.wiki.fextralife.com/Chloranthy+Ring"&gt;Chloranthy Ring+2&lt;/a&gt; is down on a ledge behind the first Corvian Storyteller&lt;/li&gt;</v>
      </c>
      <c r="D151">
        <f t="shared" si="76"/>
        <v>30</v>
      </c>
      <c r="E151">
        <f t="shared" si="77"/>
        <v>38</v>
      </c>
      <c r="F151">
        <f t="shared" si="78"/>
        <v>52</v>
      </c>
      <c r="G151" t="str">
        <f t="shared" si="79"/>
        <v>f_ring s_ng++</v>
      </c>
      <c r="H151">
        <f t="shared" si="80"/>
        <v>7</v>
      </c>
      <c r="I151" t="e">
        <f t="shared" si="81"/>
        <v>#VALUE!</v>
      </c>
      <c r="J151" t="e">
        <f t="shared" si="82"/>
        <v>#VALUE!</v>
      </c>
      <c r="K151" t="str">
        <f t="shared" si="83"/>
        <v>f_ring</v>
      </c>
      <c r="L151" t="str">
        <f t="shared" si="84"/>
        <v>s_ng++</v>
      </c>
      <c r="M151" t="str">
        <f t="shared" si="85"/>
        <v/>
      </c>
      <c r="N151" t="str">
        <f>IFERROR(VLOOKUP(K151,'tag lookup'!$A:$B,2,0),"")</f>
        <v>Rings</v>
      </c>
      <c r="O151" t="str">
        <f>IFERROR(VLOOKUP(L151,'tag lookup'!$A:$B,2,0),"")</f>
        <v>s_ng++</v>
      </c>
      <c r="P151" t="str">
        <f>IFERROR(VLOOKUP(M151,'tag lookup'!$A:$B,2,0),"")</f>
        <v/>
      </c>
      <c r="Q151" s="2" t="str">
        <f t="shared" si="86"/>
        <v>,"tags":["Rings","s_ng++"]</v>
      </c>
      <c r="R151">
        <f t="shared" si="87"/>
        <v>65</v>
      </c>
      <c r="S151" t="str">
        <f t="shared" si="88"/>
        <v>The &lt;a href="https://darksouls3.wiki.fextralife.com/Chloranthy+Ring"&gt;Chloranthy Ring+2&lt;/a&gt; is down on a ledge behind the first Corvian Storyteller</v>
      </c>
      <c r="T151" t="str">
        <f t="shared" si="89"/>
        <v>{"text":"The &lt;a href=\"https://darksouls3.wiki.fextralife.com/Chloranthy+Ring\"&gt;Chloranthy Ring+2&lt;/a&gt; is down on a ledge behind the first Corvian Storyteller","tags":["Rings","s_ng++"]},</v>
      </c>
    </row>
    <row r="152" spans="1:20">
      <c r="B152" t="s">
        <v>216</v>
      </c>
      <c r="C152" t="str">
        <f t="shared" si="75"/>
        <v>&lt;li data-id="playthrough_4_4" class="f_weap"&gt;At the fork in the path, head left and drop off the path when it ends. Head left again (instead of going under the bridge) and kill the &lt;a href="http://darksouls3.wiki.fextralife.com/Madwoman"&gt;Madwoman&lt;/a&gt; NPC for the &lt;a href="http://darksouls3.wiki.fextralife.com/Butcher+Knife"&gt;Butcher Knife&lt;/a&gt;&lt;/li&gt;</v>
      </c>
      <c r="D152">
        <f t="shared" si="76"/>
        <v>29</v>
      </c>
      <c r="E152">
        <f t="shared" si="77"/>
        <v>37</v>
      </c>
      <c r="F152">
        <f t="shared" si="78"/>
        <v>44</v>
      </c>
      <c r="G152" t="str">
        <f t="shared" si="79"/>
        <v>f_weap</v>
      </c>
      <c r="H152" t="e">
        <f t="shared" si="80"/>
        <v>#VALUE!</v>
      </c>
      <c r="I152" t="e">
        <f t="shared" si="81"/>
        <v>#VALUE!</v>
      </c>
      <c r="J152" t="e">
        <f t="shared" si="82"/>
        <v>#VALUE!</v>
      </c>
      <c r="K152" t="str">
        <f t="shared" si="83"/>
        <v>f_weap</v>
      </c>
      <c r="L152" t="str">
        <f t="shared" si="84"/>
        <v/>
      </c>
      <c r="M152" t="str">
        <f t="shared" si="85"/>
        <v/>
      </c>
      <c r="N152" t="str">
        <f>IFERROR(VLOOKUP(K152,'tag lookup'!$A:$B,2,0),"")</f>
        <v>Weapons</v>
      </c>
      <c r="O152" t="str">
        <f>IFERROR(VLOOKUP(L152,'tag lookup'!$A:$B,2,0),"")</f>
        <v/>
      </c>
      <c r="P152" t="str">
        <f>IFERROR(VLOOKUP(M152,'tag lookup'!$A:$B,2,0),"")</f>
        <v/>
      </c>
      <c r="Q152" s="2" t="str">
        <f t="shared" si="86"/>
        <v>,"tags":["Weapons"]</v>
      </c>
      <c r="R152">
        <f t="shared" si="87"/>
        <v>57</v>
      </c>
      <c r="S152" t="str">
        <f t="shared" si="88"/>
        <v>At the fork in the path, head left and drop off the path when it ends. Head left again (instead of going under the bridge) and kill the &lt;a href="http://darksouls3.wiki.fextralife.com/Madwoman"&gt;Madwoman&lt;/a&gt; NPC for the &lt;a href="http://darksouls3.wiki.fextralife.com/Butcher+Knife"&gt;Butcher Knife&lt;/a&gt;</v>
      </c>
      <c r="T152" t="str">
        <f t="shared" si="89"/>
        <v>{"text":"At the fork in the path, head left and drop off the path when it ends. Head left again (instead of going under the bridge) and kill the &lt;a href=\"http://darksouls3.wiki.fextralife.com/Madwoman\"&gt;Madwoman&lt;/a&gt; NPC for the &lt;a href=\"http://darksouls3.wiki.fextralife.com/Butcher+Knife\"&gt;Butcher Knife&lt;/a&gt;","tags":["Weapons"]},</v>
      </c>
    </row>
    <row r="153" spans="1:20">
      <c r="B153" t="s">
        <v>217</v>
      </c>
      <c r="C153" t="str">
        <f t="shared" si="75"/>
        <v>&lt;li data-id="playthrough_4_5" class="f_arm f_weap"&gt;Grab the &lt;a href="http://darksouls3.wiki.fextralife.com/Brigand+Axe"&gt;Brigand Axe&lt;/a&gt;, the &lt;a href="http://darksouls3.wiki.fextralife.com/Brigand+Set"&gt;Brigand Set&lt;/a&gt;, and the &lt;a href="http://darksouls3.wiki.fextralife.com/Brigand+Twindaggers"&gt;Brigand Twindaggers&lt;/a&gt; from this lower area&lt;/li&gt;</v>
      </c>
      <c r="D153">
        <f t="shared" si="76"/>
        <v>29</v>
      </c>
      <c r="E153">
        <f t="shared" si="77"/>
        <v>37</v>
      </c>
      <c r="F153">
        <f t="shared" si="78"/>
        <v>50</v>
      </c>
      <c r="G153" t="str">
        <f t="shared" si="79"/>
        <v>f_arm f_weap</v>
      </c>
      <c r="H153">
        <f t="shared" si="80"/>
        <v>6</v>
      </c>
      <c r="I153" t="e">
        <f t="shared" si="81"/>
        <v>#VALUE!</v>
      </c>
      <c r="J153" t="e">
        <f t="shared" si="82"/>
        <v>#VALUE!</v>
      </c>
      <c r="K153" t="str">
        <f t="shared" si="83"/>
        <v>f_arm</v>
      </c>
      <c r="L153" t="str">
        <f t="shared" si="84"/>
        <v>f_weap</v>
      </c>
      <c r="M153" t="str">
        <f t="shared" si="85"/>
        <v/>
      </c>
      <c r="N153" t="str">
        <f>IFERROR(VLOOKUP(K153,'tag lookup'!$A:$B,2,0),"")</f>
        <v>Armor</v>
      </c>
      <c r="O153" t="str">
        <f>IFERROR(VLOOKUP(L153,'tag lookup'!$A:$B,2,0),"")</f>
        <v>Weapons</v>
      </c>
      <c r="P153" t="str">
        <f>IFERROR(VLOOKUP(M153,'tag lookup'!$A:$B,2,0),"")</f>
        <v/>
      </c>
      <c r="Q153" s="2" t="str">
        <f t="shared" si="86"/>
        <v>,"tags":["Armor","Weapons"]</v>
      </c>
      <c r="R153">
        <f t="shared" si="87"/>
        <v>63</v>
      </c>
      <c r="S153" t="str">
        <f t="shared" si="88"/>
        <v>Grab the &lt;a href="http://darksouls3.wiki.fextralife.com/Brigand+Axe"&gt;Brigand Axe&lt;/a&gt;, the &lt;a href="http://darksouls3.wiki.fextralife.com/Brigand+Set"&gt;Brigand Set&lt;/a&gt;, and the &lt;a href="http://darksouls3.wiki.fextralife.com/Brigand+Twindaggers"&gt;Brigand Twindaggers&lt;/a&gt; from this lower area</v>
      </c>
      <c r="T153" t="str">
        <f t="shared" si="89"/>
        <v>{"text":"Grab the &lt;a href=\"http://darksouls3.wiki.fextralife.com/Brigand+Axe\"&gt;Brigand Axe&lt;/a&gt;, the &lt;a href=\"http://darksouls3.wiki.fextralife.com/Brigand+Set\"&gt;Brigand Set&lt;/a&gt;, and the &lt;a href=\"http://darksouls3.wiki.fextralife.com/Brigand+Twindaggers\"&gt;Brigand Twindaggers&lt;/a&gt; from this lower area","tags":["Armor","Weapons"]},</v>
      </c>
    </row>
    <row r="154" spans="1:20">
      <c r="B154" t="s">
        <v>218</v>
      </c>
      <c r="C154" t="str">
        <f t="shared" si="75"/>
        <v>&lt;li data-id="playthrough_4_6" class="f_tit"&gt;Turn around and head back up the path and under the bridge. Head up and across the bridge for a &lt;a href="http://darksouls3.wiki.fextralife.com/Titanite+Shard"&gt;Titanite Shard&lt;/a&gt;&lt;/li&gt;</v>
      </c>
      <c r="D154">
        <f t="shared" si="76"/>
        <v>29</v>
      </c>
      <c r="E154">
        <f t="shared" si="77"/>
        <v>37</v>
      </c>
      <c r="F154">
        <f t="shared" si="78"/>
        <v>43</v>
      </c>
      <c r="G154" t="str">
        <f t="shared" si="79"/>
        <v>f_tit</v>
      </c>
      <c r="H154" t="e">
        <f t="shared" si="80"/>
        <v>#VALUE!</v>
      </c>
      <c r="I154" t="e">
        <f t="shared" si="81"/>
        <v>#VALUE!</v>
      </c>
      <c r="J154" t="e">
        <f t="shared" si="82"/>
        <v>#VALUE!</v>
      </c>
      <c r="K154" t="str">
        <f t="shared" si="83"/>
        <v>f_tit</v>
      </c>
      <c r="L154" t="str">
        <f t="shared" si="84"/>
        <v/>
      </c>
      <c r="M154" t="str">
        <f t="shared" si="85"/>
        <v/>
      </c>
      <c r="N154" t="str">
        <f>IFERROR(VLOOKUP(K154,'tag lookup'!$A:$B,2,0),"")</f>
        <v>Titanite</v>
      </c>
      <c r="O154" t="str">
        <f>IFERROR(VLOOKUP(L154,'tag lookup'!$A:$B,2,0),"")</f>
        <v/>
      </c>
      <c r="P154" t="str">
        <f>IFERROR(VLOOKUP(M154,'tag lookup'!$A:$B,2,0),"")</f>
        <v/>
      </c>
      <c r="Q154" s="2" t="str">
        <f t="shared" si="86"/>
        <v>,"tags":["Titanite"]</v>
      </c>
      <c r="R154">
        <f t="shared" si="87"/>
        <v>56</v>
      </c>
      <c r="S154" t="str">
        <f t="shared" si="88"/>
        <v>Turn around and head back up the path and under the bridge. Head up and across the bridge for a &lt;a href="http://darksouls3.wiki.fextralife.com/Titanite+Shard"&gt;Titanite Shard&lt;/a&gt;</v>
      </c>
      <c r="T154" t="str">
        <f t="shared" si="89"/>
        <v>{"text":"Turn around and head back up the path and under the bridge. Head up and across the bridge for a &lt;a href=\"http://darksouls3.wiki.fextralife.com/Titanite+Shard\"&gt;Titanite Shard&lt;/a&gt;","tags":["Titanite"]},</v>
      </c>
    </row>
    <row r="155" spans="1:20">
      <c r="B155" t="s">
        <v>219</v>
      </c>
      <c r="C155" t="str">
        <f t="shared" si="75"/>
        <v>&lt;li data-id="playthrough_4_7" class="f_ring f_tome"&gt;Cross back over the bridge and head to the next bridge. Before crossing it, drop off to the right to reach an area where you'll find the &lt;a href="http://darksouls3.wiki.fextralife.com/Braille+Divine+Tome+of+Carim"&gt;Braille Divine Tome of Carim&lt;/a&gt; and &lt;a href="http://darksouls3.wiki.fextralife.com/Morne's+Ring"&gt;Morne's Ring&lt;/a&gt;. Give the tome to &lt;a href="http://darksouls3.wiki.fextralife.com/Irina+of+Carim"&gt;Irina of Carim&lt;/a&gt; at Firelink Shrine and buy all the spells it offers if you want her to become a Fire Keeper later in the game&lt;/li&gt;</v>
      </c>
      <c r="D155">
        <f t="shared" si="76"/>
        <v>29</v>
      </c>
      <c r="E155">
        <f t="shared" si="77"/>
        <v>37</v>
      </c>
      <c r="F155">
        <f t="shared" si="78"/>
        <v>51</v>
      </c>
      <c r="G155" t="str">
        <f t="shared" si="79"/>
        <v>f_ring f_tome</v>
      </c>
      <c r="H155">
        <f t="shared" si="80"/>
        <v>7</v>
      </c>
      <c r="I155" t="e">
        <f t="shared" si="81"/>
        <v>#VALUE!</v>
      </c>
      <c r="J155" t="e">
        <f t="shared" si="82"/>
        <v>#VALUE!</v>
      </c>
      <c r="K155" t="str">
        <f t="shared" si="83"/>
        <v>f_ring</v>
      </c>
      <c r="L155" t="str">
        <f t="shared" si="84"/>
        <v>f_tome</v>
      </c>
      <c r="M155" t="str">
        <f t="shared" si="85"/>
        <v/>
      </c>
      <c r="N155" t="str">
        <f>IFERROR(VLOOKUP(K155,'tag lookup'!$A:$B,2,0),"")</f>
        <v>Rings</v>
      </c>
      <c r="O155" t="str">
        <f>IFERROR(VLOOKUP(L155,'tag lookup'!$A:$B,2,0),"")</f>
        <v/>
      </c>
      <c r="P155" t="str">
        <f>IFERROR(VLOOKUP(M155,'tag lookup'!$A:$B,2,0),"")</f>
        <v/>
      </c>
      <c r="Q155" s="2" t="str">
        <f t="shared" si="86"/>
        <v>,"tags":["Rings"]</v>
      </c>
      <c r="R155">
        <f t="shared" si="87"/>
        <v>64</v>
      </c>
      <c r="S155" t="str">
        <f t="shared" si="88"/>
        <v>Cross back over the bridge and head to the next bridge. Before crossing it, drop off to the right to reach an area where you'll find the &lt;a href="http://darksouls3.wiki.fextralife.com/Braille+Divine+Tome+of+Carim"&gt;Braille Divine Tome of Carim&lt;/a&gt; and &lt;a href="http://darksouls3.wiki.fextralife.com/Morne's+Ring"&gt;Morne's Ring&lt;/a&gt;. Give the tome to &lt;a href="http://darksouls3.wiki.fextralife.com/Irina+of+Carim"&gt;Irina of Carim&lt;/a&gt; at Firelink Shrine and buy all the spells it offers if you want her to become a Fire Keeper later in the game</v>
      </c>
      <c r="T155" t="str">
        <f t="shared" si="89"/>
        <v>{"text":"Cross back over the bridge and head to the next bridge. Before crossing it, drop off to the right to reach an area where you'll find the &lt;a href=\"http://darksouls3.wiki.fextralife.com/Braille+Divine+Tome+of+Carim\"&gt;Braille Divine Tome of Carim&lt;/a&gt; and &lt;a href=\"http://darksouls3.wiki.fextralife.com/Morne's+Ring\"&gt;Morne's Ring&lt;/a&gt;. Give the tome to &lt;a href=\"http://darksouls3.wiki.fextralife.com/Irina+of+Carim\"&gt;Irina of Carim&lt;/a&gt; at Firelink Shrine and buy all the spells it offers if you want her to become a Fire Keeper later in the game","tags":["Rings"]},</v>
      </c>
    </row>
    <row r="156" spans="1:20">
      <c r="B156" t="s">
        <v>220</v>
      </c>
      <c r="C156" t="str">
        <f t="shared" si="75"/>
        <v>&lt;li data-id="playthrough_4_8" class="f_misc"&gt;Before entering the archway that leads to the Halfway Fortress bonfire, you can find an &lt;a href="http://darksouls3.wiki.fextralife.com/Ember"&gt;Ember&lt;/a&gt; on a ledge with a caster enemy&lt;/li&gt;</v>
      </c>
      <c r="D156">
        <f t="shared" si="76"/>
        <v>29</v>
      </c>
      <c r="E156">
        <f t="shared" si="77"/>
        <v>37</v>
      </c>
      <c r="F156">
        <f t="shared" si="78"/>
        <v>44</v>
      </c>
      <c r="G156" t="str">
        <f t="shared" si="79"/>
        <v>f_misc</v>
      </c>
      <c r="H156" t="e">
        <f t="shared" si="80"/>
        <v>#VALUE!</v>
      </c>
      <c r="I156" t="e">
        <f t="shared" si="81"/>
        <v>#VALUE!</v>
      </c>
      <c r="J156" t="e">
        <f t="shared" si="82"/>
        <v>#VALUE!</v>
      </c>
      <c r="K156" t="str">
        <f t="shared" si="83"/>
        <v>f_misc</v>
      </c>
      <c r="L156" t="str">
        <f t="shared" si="84"/>
        <v/>
      </c>
      <c r="M156" t="str">
        <f t="shared" si="85"/>
        <v/>
      </c>
      <c r="N156" t="str">
        <f>IFERROR(VLOOKUP(K156,'tag lookup'!$A:$B,2,0),"")</f>
        <v>Misc. items</v>
      </c>
      <c r="O156" t="str">
        <f>IFERROR(VLOOKUP(L156,'tag lookup'!$A:$B,2,0),"")</f>
        <v/>
      </c>
      <c r="P156" t="str">
        <f>IFERROR(VLOOKUP(M156,'tag lookup'!$A:$B,2,0),"")</f>
        <v/>
      </c>
      <c r="Q156" s="2" t="str">
        <f t="shared" si="86"/>
        <v>,"tags":["Misc. items"]</v>
      </c>
      <c r="R156">
        <f t="shared" si="87"/>
        <v>57</v>
      </c>
      <c r="S156" t="str">
        <f t="shared" si="88"/>
        <v>Before entering the archway that leads to the Halfway Fortress bonfire, you can find an &lt;a href="http://darksouls3.wiki.fextralife.com/Ember"&gt;Ember&lt;/a&gt; on a ledge with a caster enemy</v>
      </c>
      <c r="T156" t="str">
        <f t="shared" si="89"/>
        <v>{"text":"Before entering the archway that leads to the Halfway Fortress bonfire, you can find an &lt;a href=\"http://darksouls3.wiki.fextralife.com/Ember\"&gt;Ember&lt;/a&gt; on a ledge with a caster enemy","tags":["Misc. items"]},</v>
      </c>
    </row>
    <row r="157" spans="1:20">
      <c r="B157" t="s">
        <v>221</v>
      </c>
      <c r="C157" t="str">
        <f t="shared" si="75"/>
        <v>&lt;li data-id="playthrough_4_9" class="f_cov f_npc f_miss"&gt;Talk to &lt;a href="http://darksouls3.wiki.fextralife.com/Anri+of+Astora"&gt;Anri of Astora&lt;/a&gt; at the Halfway Fortress bonfire. Talk to &lt;a href="http://darksouls3.wiki.fextralife.com/Horace+the+Hushed"&gt;Horace the Hushed&lt;/a&gt; to get the &lt;a href="http://darksouls3.wiki.fextralife.com/Blue+Sentinels"&gt;Blue Sentinels&lt;/a&gt; covenant. Make sure to deplete Anri's dialogue before continuing the game&lt;/li&gt;</v>
      </c>
      <c r="D157">
        <f t="shared" si="76"/>
        <v>29</v>
      </c>
      <c r="E157">
        <f t="shared" si="77"/>
        <v>37</v>
      </c>
      <c r="F157">
        <f t="shared" si="78"/>
        <v>56</v>
      </c>
      <c r="G157" t="str">
        <f t="shared" si="79"/>
        <v>f_cov f_npc f_miss</v>
      </c>
      <c r="H157">
        <f t="shared" si="80"/>
        <v>6</v>
      </c>
      <c r="I157">
        <f t="shared" si="81"/>
        <v>12</v>
      </c>
      <c r="J157" t="e">
        <f t="shared" si="82"/>
        <v>#VALUE!</v>
      </c>
      <c r="K157" t="str">
        <f t="shared" si="83"/>
        <v>f_cov</v>
      </c>
      <c r="L157" t="str">
        <f t="shared" si="84"/>
        <v>f_npc</v>
      </c>
      <c r="M157" t="str">
        <f t="shared" si="85"/>
        <v>f_miss</v>
      </c>
      <c r="N157" t="str">
        <f>IFERROR(VLOOKUP(K157,'tag lookup'!$A:$B,2,0),"")</f>
        <v/>
      </c>
      <c r="O157" t="str">
        <f>IFERROR(VLOOKUP(L157,'tag lookup'!$A:$B,2,0),"")</f>
        <v/>
      </c>
      <c r="P157" t="str">
        <f>IFERROR(VLOOKUP(M157,'tag lookup'!$A:$B,2,0),"")</f>
        <v>Missable</v>
      </c>
      <c r="Q157" s="2" t="str">
        <f t="shared" si="86"/>
        <v/>
      </c>
      <c r="R157">
        <f t="shared" si="87"/>
        <v>69</v>
      </c>
      <c r="S157" t="str">
        <f t="shared" si="88"/>
        <v>Talk to &lt;a href="http://darksouls3.wiki.fextralife.com/Anri+of+Astora"&gt;Anri of Astora&lt;/a&gt; at the Halfway Fortress bonfire. Talk to &lt;a href="http://darksouls3.wiki.fextralife.com/Horace+the+Hushed"&gt;Horace the Hushed&lt;/a&gt; to get the &lt;a href="http://darksouls3.wiki.fextralife.com/Blue+Sentinels"&gt;Blue Sentinels&lt;/a&gt; covenant. Make sure to deplete Anri's dialogue before continuing the game</v>
      </c>
      <c r="T157" t="str">
        <f t="shared" si="89"/>
        <v>{"text":"Talk to &lt;a href=\"http://darksouls3.wiki.fextralife.com/Anri+of+Astora\"&gt;Anri of Astora&lt;/a&gt; at the Halfway Fortress bonfire. Talk to &lt;a href=\"http://darksouls3.wiki.fextralife.com/Horace+the+Hushed\"&gt;Horace the Hushed&lt;/a&gt; to get the &lt;a href=\"http://darksouls3.wiki.fextralife.com/Blue+Sentinels\"&gt;Blue Sentinels&lt;/a&gt; covenant. Make sure to deplete Anri's dialogue before continuing the game"},</v>
      </c>
    </row>
    <row r="158" spans="1:20">
      <c r="B158" t="s">
        <v>222</v>
      </c>
      <c r="C158" t="str">
        <f t="shared" si="75"/>
        <v>&lt;li data-id="playthrough_4_10" class="f_npc f_miss"&gt;After meeting Anri of Astora, return to Firelink Shrine to talk to &lt;a href="http://darksouls3.wiki.fextralife.com/Sirris+of+the+Sunless+Realms"&gt;Sirris of the Sunless Realms&lt;/a&gt; to begin her quest line&lt;/li&gt;</v>
      </c>
      <c r="D158">
        <f t="shared" si="76"/>
        <v>30</v>
      </c>
      <c r="E158">
        <f t="shared" si="77"/>
        <v>38</v>
      </c>
      <c r="F158">
        <f t="shared" si="78"/>
        <v>51</v>
      </c>
      <c r="G158" t="str">
        <f t="shared" si="79"/>
        <v>f_npc f_miss</v>
      </c>
      <c r="H158">
        <f t="shared" si="80"/>
        <v>6</v>
      </c>
      <c r="I158" t="e">
        <f t="shared" si="81"/>
        <v>#VALUE!</v>
      </c>
      <c r="J158" t="e">
        <f t="shared" si="82"/>
        <v>#VALUE!</v>
      </c>
      <c r="K158" t="str">
        <f t="shared" si="83"/>
        <v>f_npc</v>
      </c>
      <c r="L158" t="str">
        <f t="shared" si="84"/>
        <v>f_miss</v>
      </c>
      <c r="M158" t="str">
        <f t="shared" si="85"/>
        <v/>
      </c>
      <c r="N158" t="str">
        <f>IFERROR(VLOOKUP(K158,'tag lookup'!$A:$B,2,0),"")</f>
        <v/>
      </c>
      <c r="O158" t="str">
        <f>IFERROR(VLOOKUP(L158,'tag lookup'!$A:$B,2,0),"")</f>
        <v>Missable</v>
      </c>
      <c r="P158" t="str">
        <f>IFERROR(VLOOKUP(M158,'tag lookup'!$A:$B,2,0),"")</f>
        <v/>
      </c>
      <c r="Q158" s="2" t="str">
        <f t="shared" si="86"/>
        <v/>
      </c>
      <c r="R158">
        <f t="shared" si="87"/>
        <v>64</v>
      </c>
      <c r="S158" t="str">
        <f t="shared" si="88"/>
        <v>After meeting Anri of Astora, return to Firelink Shrine to talk to &lt;a href="http://darksouls3.wiki.fextralife.com/Sirris+of+the+Sunless+Realms"&gt;Sirris of the Sunless Realms&lt;/a&gt; to begin her quest line</v>
      </c>
      <c r="T158" t="str">
        <f t="shared" si="89"/>
        <v>{"text":"After meeting Anri of Astora, return to Firelink Shrine to talk to &lt;a href=\"http://darksouls3.wiki.fextralife.com/Sirris+of+the+Sunless+Realms\"&gt;Sirris of the Sunless Realms&lt;/a&gt; to begin her quest line"},</v>
      </c>
    </row>
    <row r="159" spans="1:20">
      <c r="B159" t="s">
        <v>223</v>
      </c>
      <c r="C159" t="str">
        <f t="shared" si="75"/>
        <v>&lt;li data-id="playthrough_4_11" class="f_misc"&gt;Head into the Crucifixion Woods from the Halfway Fortress bonfire. Drop off the right side of the path as soon as it turns left, and drop again to grab a &lt;a href="http://darksouls3.wiki.fextralife.com/Soul+of+an+Unknown+Traveler"&gt;Soul of an Unknown Traveler&lt;/a&gt;&lt;/li&gt;</v>
      </c>
      <c r="D159">
        <f t="shared" si="76"/>
        <v>30</v>
      </c>
      <c r="E159">
        <f t="shared" si="77"/>
        <v>38</v>
      </c>
      <c r="F159">
        <f t="shared" si="78"/>
        <v>45</v>
      </c>
      <c r="G159" t="str">
        <f t="shared" si="79"/>
        <v>f_misc</v>
      </c>
      <c r="H159" t="e">
        <f t="shared" si="80"/>
        <v>#VALUE!</v>
      </c>
      <c r="I159" t="e">
        <f t="shared" si="81"/>
        <v>#VALUE!</v>
      </c>
      <c r="J159" t="e">
        <f t="shared" si="82"/>
        <v>#VALUE!</v>
      </c>
      <c r="K159" t="str">
        <f t="shared" si="83"/>
        <v>f_misc</v>
      </c>
      <c r="L159" t="str">
        <f t="shared" si="84"/>
        <v/>
      </c>
      <c r="M159" t="str">
        <f t="shared" si="85"/>
        <v/>
      </c>
      <c r="N159" t="str">
        <f>IFERROR(VLOOKUP(K159,'tag lookup'!$A:$B,2,0),"")</f>
        <v>Misc. items</v>
      </c>
      <c r="O159" t="str">
        <f>IFERROR(VLOOKUP(L159,'tag lookup'!$A:$B,2,0),"")</f>
        <v/>
      </c>
      <c r="P159" t="str">
        <f>IFERROR(VLOOKUP(M159,'tag lookup'!$A:$B,2,0),"")</f>
        <v/>
      </c>
      <c r="Q159" s="2" t="str">
        <f t="shared" si="86"/>
        <v>,"tags":["Misc. items"]</v>
      </c>
      <c r="R159">
        <f t="shared" si="87"/>
        <v>58</v>
      </c>
      <c r="S159" t="str">
        <f t="shared" si="88"/>
        <v>Head into the Crucifixion Woods from the Halfway Fortress bonfire. Drop off the right side of the path as soon as it turns left, and drop again to grab a &lt;a href="http://darksouls3.wiki.fextralife.com/Soul+of+an+Unknown+Traveler"&gt;Soul of an Unknown Traveler&lt;/a&gt;</v>
      </c>
      <c r="T159" t="str">
        <f t="shared" si="89"/>
        <v>{"text":"Head into the Crucifixion Woods from the Halfway Fortress bonfire. Drop off the right side of the path as soon as it turns left, and drop again to grab a &lt;a href=\"http://darksouls3.wiki.fextralife.com/Soul+of+an+Unknown+Traveler\"&gt;Soul of an Unknown Traveler&lt;/a&gt;","tags":["Misc. items"]},</v>
      </c>
    </row>
    <row r="160" spans="1:20">
      <c r="B160" t="s">
        <v>224</v>
      </c>
      <c r="C160" t="str">
        <f t="shared" si="75"/>
        <v>&lt;li data-id="playthrough_4_12" class="f_arm"&gt;Drop off again and head straight while hugging the wall to your right. You'll arrive at a door. Head in and straight across to a balcony-type area where you'll find some stairs leading to the &lt;a href="http://darksouls3.wiki.fextralife.com/Sellsword+Set"&gt;Sellsword Set&lt;/a&gt;&lt;/li&gt;</v>
      </c>
      <c r="D160">
        <f t="shared" si="76"/>
        <v>30</v>
      </c>
      <c r="E160">
        <f t="shared" si="77"/>
        <v>38</v>
      </c>
      <c r="F160">
        <f t="shared" si="78"/>
        <v>44</v>
      </c>
      <c r="G160" t="str">
        <f t="shared" si="79"/>
        <v>f_arm</v>
      </c>
      <c r="H160" t="e">
        <f t="shared" si="80"/>
        <v>#VALUE!</v>
      </c>
      <c r="I160" t="e">
        <f t="shared" si="81"/>
        <v>#VALUE!</v>
      </c>
      <c r="J160" t="e">
        <f t="shared" si="82"/>
        <v>#VALUE!</v>
      </c>
      <c r="K160" t="str">
        <f t="shared" si="83"/>
        <v>f_arm</v>
      </c>
      <c r="L160" t="str">
        <f t="shared" si="84"/>
        <v/>
      </c>
      <c r="M160" t="str">
        <f t="shared" si="85"/>
        <v/>
      </c>
      <c r="N160" t="str">
        <f>IFERROR(VLOOKUP(K160,'tag lookup'!$A:$B,2,0),"")</f>
        <v>Armor</v>
      </c>
      <c r="O160" t="str">
        <f>IFERROR(VLOOKUP(L160,'tag lookup'!$A:$B,2,0),"")</f>
        <v/>
      </c>
      <c r="P160" t="str">
        <f>IFERROR(VLOOKUP(M160,'tag lookup'!$A:$B,2,0),"")</f>
        <v/>
      </c>
      <c r="Q160" s="2" t="str">
        <f t="shared" si="86"/>
        <v>,"tags":["Armor"]</v>
      </c>
      <c r="R160">
        <f t="shared" si="87"/>
        <v>57</v>
      </c>
      <c r="S160" t="str">
        <f t="shared" si="88"/>
        <v>Drop off again and head straight while hugging the wall to your right. You'll arrive at a door. Head in and straight across to a balcony-type area where you'll find some stairs leading to the &lt;a href="http://darksouls3.wiki.fextralife.com/Sellsword+Set"&gt;Sellsword Set&lt;/a&gt;</v>
      </c>
      <c r="T160" t="str">
        <f t="shared" si="89"/>
        <v>{"text":"Drop off again and head straight while hugging the wall to your right. You'll arrive at a door. Head in and straight across to a balcony-type area where you'll find some stairs leading to the &lt;a href=\"http://darksouls3.wiki.fextralife.com/Sellsword+Set\"&gt;Sellsword Set&lt;/a&gt;","tags":["Armor"]},</v>
      </c>
    </row>
    <row r="161" spans="2:20">
      <c r="B161" t="s">
        <v>225</v>
      </c>
      <c r="C161" t="str">
        <f t="shared" si="75"/>
        <v>&lt;li data-id="playthrough_4_13" class="f_weap"&gt;Drop down to find the &lt;a href="http://darksouls3.wiki.fextralife.com/Sellsword+Twinblades"&gt;Sellsword Twinblades&lt;/a&gt; directly underneath the corpse that had the Sellsword Set&lt;/li&gt;</v>
      </c>
      <c r="D161">
        <f t="shared" si="76"/>
        <v>30</v>
      </c>
      <c r="E161">
        <f t="shared" si="77"/>
        <v>38</v>
      </c>
      <c r="F161">
        <f t="shared" si="78"/>
        <v>45</v>
      </c>
      <c r="G161" t="str">
        <f t="shared" si="79"/>
        <v>f_weap</v>
      </c>
      <c r="H161" t="e">
        <f t="shared" si="80"/>
        <v>#VALUE!</v>
      </c>
      <c r="I161" t="e">
        <f t="shared" si="81"/>
        <v>#VALUE!</v>
      </c>
      <c r="J161" t="e">
        <f t="shared" si="82"/>
        <v>#VALUE!</v>
      </c>
      <c r="K161" t="str">
        <f t="shared" si="83"/>
        <v>f_weap</v>
      </c>
      <c r="L161" t="str">
        <f t="shared" si="84"/>
        <v/>
      </c>
      <c r="M161" t="str">
        <f t="shared" si="85"/>
        <v/>
      </c>
      <c r="N161" t="str">
        <f>IFERROR(VLOOKUP(K161,'tag lookup'!$A:$B,2,0),"")</f>
        <v>Weapons</v>
      </c>
      <c r="O161" t="str">
        <f>IFERROR(VLOOKUP(L161,'tag lookup'!$A:$B,2,0),"")</f>
        <v/>
      </c>
      <c r="P161" t="str">
        <f>IFERROR(VLOOKUP(M161,'tag lookup'!$A:$B,2,0),"")</f>
        <v/>
      </c>
      <c r="Q161" s="2" t="str">
        <f t="shared" si="86"/>
        <v>,"tags":["Weapons"]</v>
      </c>
      <c r="R161">
        <f t="shared" si="87"/>
        <v>58</v>
      </c>
      <c r="S161" t="str">
        <f t="shared" si="88"/>
        <v>Drop down to find the &lt;a href="http://darksouls3.wiki.fextralife.com/Sellsword+Twinblades"&gt;Sellsword Twinblades&lt;/a&gt; directly underneath the corpse that had the Sellsword Set</v>
      </c>
      <c r="T161" t="str">
        <f t="shared" si="89"/>
        <v>{"text":"Drop down to find the &lt;a href=\"http://darksouls3.wiki.fextralife.com/Sellsword+Twinblades\"&gt;Sellsword Twinblades&lt;/a&gt; directly underneath the corpse that had the Sellsword Set","tags":["Weapons"]},</v>
      </c>
    </row>
    <row r="162" spans="2:20">
      <c r="B162" t="s">
        <v>226</v>
      </c>
      <c r="C162" t="str">
        <f t="shared" si="75"/>
        <v>&lt;li data-id="playthrough_4_14" class="f_coal"&gt;A bit farther in the building you'll find the &lt;a href="http://darksouls3.wiki.fextralife.com/Farron+Coal"&gt;Farron Coal&lt;/a&gt;, which enables Heavy, Sharp, and Poison infusions&lt;/li&gt;</v>
      </c>
      <c r="D162">
        <f t="shared" si="76"/>
        <v>30</v>
      </c>
      <c r="E162">
        <f t="shared" si="77"/>
        <v>38</v>
      </c>
      <c r="F162">
        <f t="shared" si="78"/>
        <v>45</v>
      </c>
      <c r="G162" t="str">
        <f t="shared" si="79"/>
        <v>f_coal</v>
      </c>
      <c r="H162" t="e">
        <f t="shared" si="80"/>
        <v>#VALUE!</v>
      </c>
      <c r="I162" t="e">
        <f t="shared" si="81"/>
        <v>#VALUE!</v>
      </c>
      <c r="J162" t="e">
        <f t="shared" si="82"/>
        <v>#VALUE!</v>
      </c>
      <c r="K162" t="str">
        <f t="shared" si="83"/>
        <v>f_coal</v>
      </c>
      <c r="L162" t="str">
        <f t="shared" si="84"/>
        <v/>
      </c>
      <c r="M162" t="str">
        <f t="shared" si="85"/>
        <v/>
      </c>
      <c r="N162" t="str">
        <f>IFERROR(VLOOKUP(K162,'tag lookup'!$A:$B,2,0),"")</f>
        <v/>
      </c>
      <c r="O162" t="str">
        <f>IFERROR(VLOOKUP(L162,'tag lookup'!$A:$B,2,0),"")</f>
        <v/>
      </c>
      <c r="P162" t="str">
        <f>IFERROR(VLOOKUP(M162,'tag lookup'!$A:$B,2,0),"")</f>
        <v/>
      </c>
      <c r="Q162" s="2" t="str">
        <f t="shared" si="86"/>
        <v/>
      </c>
      <c r="R162">
        <f t="shared" si="87"/>
        <v>58</v>
      </c>
      <c r="S162" t="str">
        <f t="shared" si="88"/>
        <v>A bit farther in the building you'll find the &lt;a href="http://darksouls3.wiki.fextralife.com/Farron+Coal"&gt;Farron Coal&lt;/a&gt;, which enables Heavy, Sharp, and Poison infusions</v>
      </c>
      <c r="T162" t="str">
        <f t="shared" si="89"/>
        <v>{"text":"A bit farther in the building you'll find the &lt;a href=\"http://darksouls3.wiki.fextralife.com/Farron+Coal\"&gt;Farron Coal&lt;/a&gt;, which enables Heavy, Sharp, and Poison infusions"},</v>
      </c>
    </row>
    <row r="163" spans="2:20">
      <c r="B163" t="s">
        <v>227</v>
      </c>
      <c r="C163" t="str">
        <f t="shared" si="75"/>
        <v>&lt;li data-id="playthrough_4_15" class="f_tit"&gt;Head back outside through the same door you used to enter. Step into the water and follow the edge of the water to the left. Hug the cliffs and you'll find a &lt;a href="http://darksouls3.wiki.fextralife.com/Titanite+Shard"&gt;Titanite Shard&lt;/a&gt;&lt;/li&gt;</v>
      </c>
      <c r="D163">
        <f t="shared" si="76"/>
        <v>30</v>
      </c>
      <c r="E163">
        <f t="shared" si="77"/>
        <v>38</v>
      </c>
      <c r="F163">
        <f t="shared" si="78"/>
        <v>44</v>
      </c>
      <c r="G163" t="str">
        <f t="shared" si="79"/>
        <v>f_tit</v>
      </c>
      <c r="H163" t="e">
        <f t="shared" si="80"/>
        <v>#VALUE!</v>
      </c>
      <c r="I163" t="e">
        <f t="shared" si="81"/>
        <v>#VALUE!</v>
      </c>
      <c r="J163" t="e">
        <f t="shared" si="82"/>
        <v>#VALUE!</v>
      </c>
      <c r="K163" t="str">
        <f t="shared" si="83"/>
        <v>f_tit</v>
      </c>
      <c r="L163" t="str">
        <f t="shared" si="84"/>
        <v/>
      </c>
      <c r="M163" t="str">
        <f t="shared" si="85"/>
        <v/>
      </c>
      <c r="N163" t="str">
        <f>IFERROR(VLOOKUP(K163,'tag lookup'!$A:$B,2,0),"")</f>
        <v>Titanite</v>
      </c>
      <c r="O163" t="str">
        <f>IFERROR(VLOOKUP(L163,'tag lookup'!$A:$B,2,0),"")</f>
        <v/>
      </c>
      <c r="P163" t="str">
        <f>IFERROR(VLOOKUP(M163,'tag lookup'!$A:$B,2,0),"")</f>
        <v/>
      </c>
      <c r="Q163" s="2" t="str">
        <f t="shared" si="86"/>
        <v>,"tags":["Titanite"]</v>
      </c>
      <c r="R163">
        <f t="shared" si="87"/>
        <v>57</v>
      </c>
      <c r="S163" t="str">
        <f t="shared" si="88"/>
        <v>Head back outside through the same door you used to enter. Step into the water and follow the edge of the water to the left. Hug the cliffs and you'll find a &lt;a href="http://darksouls3.wiki.fextralife.com/Titanite+Shard"&gt;Titanite Shard&lt;/a&gt;</v>
      </c>
      <c r="T163" t="str">
        <f t="shared" si="89"/>
        <v>{"text":"Head back outside through the same door you used to enter. Step into the water and follow the edge of the water to the left. Hug the cliffs and you'll find a &lt;a href=\"http://darksouls3.wiki.fextralife.com/Titanite+Shard\"&gt;Titanite Shard&lt;/a&gt;","tags":["Titanite"]},</v>
      </c>
    </row>
    <row r="164" spans="2:20">
      <c r="B164" t="s">
        <v>228</v>
      </c>
      <c r="C164" t="str">
        <f t="shared" si="75"/>
        <v>&lt;li data-id="playthrough_4_16" class="f_tit"&gt;Continue on with the cliff wall to your left. You'll head past the ramp that leads back up to the Halfway Fortress bonfire, but keep the cliff to your left after moving past it. You'll find another &lt;a href="http://darksouls3.wiki.fextralife.com/Titanite+Shard"&gt;Titanite Shard&lt;/a&gt;&lt;/li&gt;</v>
      </c>
      <c r="D164">
        <f t="shared" si="76"/>
        <v>30</v>
      </c>
      <c r="E164">
        <f t="shared" si="77"/>
        <v>38</v>
      </c>
      <c r="F164">
        <f t="shared" si="78"/>
        <v>44</v>
      </c>
      <c r="G164" t="str">
        <f t="shared" si="79"/>
        <v>f_tit</v>
      </c>
      <c r="H164" t="e">
        <f t="shared" si="80"/>
        <v>#VALUE!</v>
      </c>
      <c r="I164" t="e">
        <f t="shared" si="81"/>
        <v>#VALUE!</v>
      </c>
      <c r="J164" t="e">
        <f t="shared" si="82"/>
        <v>#VALUE!</v>
      </c>
      <c r="K164" t="str">
        <f t="shared" si="83"/>
        <v>f_tit</v>
      </c>
      <c r="L164" t="str">
        <f t="shared" si="84"/>
        <v/>
      </c>
      <c r="M164" t="str">
        <f t="shared" si="85"/>
        <v/>
      </c>
      <c r="N164" t="str">
        <f>IFERROR(VLOOKUP(K164,'tag lookup'!$A:$B,2,0),"")</f>
        <v>Titanite</v>
      </c>
      <c r="O164" t="str">
        <f>IFERROR(VLOOKUP(L164,'tag lookup'!$A:$B,2,0),"")</f>
        <v/>
      </c>
      <c r="P164" t="str">
        <f>IFERROR(VLOOKUP(M164,'tag lookup'!$A:$B,2,0),"")</f>
        <v/>
      </c>
      <c r="Q164" s="2" t="str">
        <f t="shared" si="86"/>
        <v>,"tags":["Titanite"]</v>
      </c>
      <c r="R164">
        <f t="shared" si="87"/>
        <v>57</v>
      </c>
      <c r="S164" t="str">
        <f t="shared" si="88"/>
        <v>Continue on with the cliff wall to your left. You'll head past the ramp that leads back up to the Halfway Fortress bonfire, but keep the cliff to your left after moving past it. You'll find another &lt;a href="http://darksouls3.wiki.fextralife.com/Titanite+Shard"&gt;Titanite Shard&lt;/a&gt;</v>
      </c>
      <c r="T164" t="str">
        <f t="shared" si="89"/>
        <v>{"text":"Continue on with the cliff wall to your left. You'll head past the ramp that leads back up to the Halfway Fortress bonfire, but keep the cliff to your left after moving past it. You'll find another &lt;a href=\"http://darksouls3.wiki.fextralife.com/Titanite+Shard\"&gt;Titanite Shard&lt;/a&gt;","tags":["Titanite"]},</v>
      </c>
    </row>
    <row r="165" spans="2:20">
      <c r="B165" t="s">
        <v>229</v>
      </c>
      <c r="C165" t="str">
        <f t="shared" si="75"/>
        <v>&lt;li data-id="playthrough_4_17" class="f_tit"&gt;Continuing in this manner, you'll find a large group of &lt;a href="http://darksouls3.wiki.fextralife.com/Poisonhorn+Bug"&gt;Poisonhorn Bugs&lt;/a&gt; guarding yet another &lt;a href="http://darksouls3.wiki.fextralife.com/Titanite+Shard"&gt;Titanite Shard&lt;/a&gt;&lt;/li&gt;</v>
      </c>
      <c r="D165">
        <f t="shared" si="76"/>
        <v>30</v>
      </c>
      <c r="E165">
        <f t="shared" si="77"/>
        <v>38</v>
      </c>
      <c r="F165">
        <f t="shared" si="78"/>
        <v>44</v>
      </c>
      <c r="G165" t="str">
        <f t="shared" si="79"/>
        <v>f_tit</v>
      </c>
      <c r="H165" t="e">
        <f t="shared" si="80"/>
        <v>#VALUE!</v>
      </c>
      <c r="I165" t="e">
        <f t="shared" si="81"/>
        <v>#VALUE!</v>
      </c>
      <c r="J165" t="e">
        <f t="shared" si="82"/>
        <v>#VALUE!</v>
      </c>
      <c r="K165" t="str">
        <f t="shared" si="83"/>
        <v>f_tit</v>
      </c>
      <c r="L165" t="str">
        <f t="shared" si="84"/>
        <v/>
      </c>
      <c r="M165" t="str">
        <f t="shared" si="85"/>
        <v/>
      </c>
      <c r="N165" t="str">
        <f>IFERROR(VLOOKUP(K165,'tag lookup'!$A:$B,2,0),"")</f>
        <v>Titanite</v>
      </c>
      <c r="O165" t="str">
        <f>IFERROR(VLOOKUP(L165,'tag lookup'!$A:$B,2,0),"")</f>
        <v/>
      </c>
      <c r="P165" t="str">
        <f>IFERROR(VLOOKUP(M165,'tag lookup'!$A:$B,2,0),"")</f>
        <v/>
      </c>
      <c r="Q165" s="2" t="str">
        <f t="shared" si="86"/>
        <v>,"tags":["Titanite"]</v>
      </c>
      <c r="R165">
        <f t="shared" si="87"/>
        <v>57</v>
      </c>
      <c r="S165" t="str">
        <f t="shared" si="88"/>
        <v>Continuing in this manner, you'll find a large group of &lt;a href="http://darksouls3.wiki.fextralife.com/Poisonhorn+Bug"&gt;Poisonhorn Bugs&lt;/a&gt; guarding yet another &lt;a href="http://darksouls3.wiki.fextralife.com/Titanite+Shard"&gt;Titanite Shard&lt;/a&gt;</v>
      </c>
      <c r="T165" t="str">
        <f t="shared" si="89"/>
        <v>{"text":"Continuing in this manner, you'll find a large group of &lt;a href=\"http://darksouls3.wiki.fextralife.com/Poisonhorn+Bug\"&gt;Poisonhorn Bugs&lt;/a&gt; guarding yet another &lt;a href=\"http://darksouls3.wiki.fextralife.com/Titanite+Shard\"&gt;Titanite Shard&lt;/a&gt;","tags":["Titanite"]},</v>
      </c>
    </row>
    <row r="166" spans="2:20">
      <c r="B166" t="s">
        <v>230</v>
      </c>
      <c r="C166" t="str">
        <f t="shared" si="75"/>
        <v>&lt;li data-id="playthrough_4_18" class="f_weap"&gt;At this point, deviate from the cliff wall for a bit and head up the hill towards the water for the &lt;a href="http://darksouls3.wiki.fextralife.com/Twin+Dragon+Greatshield"&gt;Twin Dragon Greatshield&lt;/a&gt;&lt;/li&gt;</v>
      </c>
      <c r="D166">
        <f t="shared" si="76"/>
        <v>30</v>
      </c>
      <c r="E166">
        <f t="shared" si="77"/>
        <v>38</v>
      </c>
      <c r="F166">
        <f t="shared" si="78"/>
        <v>45</v>
      </c>
      <c r="G166" t="str">
        <f t="shared" si="79"/>
        <v>f_weap</v>
      </c>
      <c r="H166" t="e">
        <f t="shared" si="80"/>
        <v>#VALUE!</v>
      </c>
      <c r="I166" t="e">
        <f t="shared" si="81"/>
        <v>#VALUE!</v>
      </c>
      <c r="J166" t="e">
        <f t="shared" si="82"/>
        <v>#VALUE!</v>
      </c>
      <c r="K166" t="str">
        <f t="shared" si="83"/>
        <v>f_weap</v>
      </c>
      <c r="L166" t="str">
        <f t="shared" si="84"/>
        <v/>
      </c>
      <c r="M166" t="str">
        <f t="shared" si="85"/>
        <v/>
      </c>
      <c r="N166" t="str">
        <f>IFERROR(VLOOKUP(K166,'tag lookup'!$A:$B,2,0),"")</f>
        <v>Weapons</v>
      </c>
      <c r="O166" t="str">
        <f>IFERROR(VLOOKUP(L166,'tag lookup'!$A:$B,2,0),"")</f>
        <v/>
      </c>
      <c r="P166" t="str">
        <f>IFERROR(VLOOKUP(M166,'tag lookup'!$A:$B,2,0),"")</f>
        <v/>
      </c>
      <c r="Q166" s="2" t="str">
        <f t="shared" si="86"/>
        <v>,"tags":["Weapons"]</v>
      </c>
      <c r="R166">
        <f t="shared" si="87"/>
        <v>58</v>
      </c>
      <c r="S166" t="str">
        <f t="shared" si="88"/>
        <v>At this point, deviate from the cliff wall for a bit and head up the hill towards the water for the &lt;a href="http://darksouls3.wiki.fextralife.com/Twin+Dragon+Greatshield"&gt;Twin Dragon Greatshield&lt;/a&gt;</v>
      </c>
      <c r="T166" t="str">
        <f t="shared" si="89"/>
        <v>{"text":"At this point, deviate from the cliff wall for a bit and head up the hill towards the water for the &lt;a href=\"http://darksouls3.wiki.fextralife.com/Twin+Dragon+Greatshield\"&gt;Twin Dragon Greatshield&lt;/a&gt;","tags":["Weapons"]},</v>
      </c>
    </row>
    <row r="167" spans="2:20">
      <c r="B167" t="s">
        <v>231</v>
      </c>
      <c r="C167" t="str">
        <f t="shared" si="75"/>
        <v>&lt;li data-id="playthrough_4_19" class="f_misc"&gt;Head towards the stone wall with the large broken arch (which you would have eventually reached had you stuck to the cliff wall). Grab the &lt;a href="http://darksouls3.wiki.fextralife.com/Fading+Soul"&gt;Fading Soul&lt;/a&gt; from the corpse before heading through&lt;/li&gt;</v>
      </c>
      <c r="D167">
        <f t="shared" si="76"/>
        <v>30</v>
      </c>
      <c r="E167">
        <f t="shared" si="77"/>
        <v>38</v>
      </c>
      <c r="F167">
        <f t="shared" si="78"/>
        <v>45</v>
      </c>
      <c r="G167" t="str">
        <f t="shared" si="79"/>
        <v>f_misc</v>
      </c>
      <c r="H167" t="e">
        <f t="shared" si="80"/>
        <v>#VALUE!</v>
      </c>
      <c r="I167" t="e">
        <f t="shared" si="81"/>
        <v>#VALUE!</v>
      </c>
      <c r="J167" t="e">
        <f t="shared" si="82"/>
        <v>#VALUE!</v>
      </c>
      <c r="K167" t="str">
        <f t="shared" si="83"/>
        <v>f_misc</v>
      </c>
      <c r="L167" t="str">
        <f t="shared" si="84"/>
        <v/>
      </c>
      <c r="M167" t="str">
        <f t="shared" si="85"/>
        <v/>
      </c>
      <c r="N167" t="str">
        <f>IFERROR(VLOOKUP(K167,'tag lookup'!$A:$B,2,0),"")</f>
        <v>Misc. items</v>
      </c>
      <c r="O167" t="str">
        <f>IFERROR(VLOOKUP(L167,'tag lookup'!$A:$B,2,0),"")</f>
        <v/>
      </c>
      <c r="P167" t="str">
        <f>IFERROR(VLOOKUP(M167,'tag lookup'!$A:$B,2,0),"")</f>
        <v/>
      </c>
      <c r="Q167" s="2" t="str">
        <f t="shared" si="86"/>
        <v>,"tags":["Misc. items"]</v>
      </c>
      <c r="R167">
        <f t="shared" si="87"/>
        <v>58</v>
      </c>
      <c r="S167" t="str">
        <f t="shared" si="88"/>
        <v>Head towards the stone wall with the large broken arch (which you would have eventually reached had you stuck to the cliff wall). Grab the &lt;a href="http://darksouls3.wiki.fextralife.com/Fading+Soul"&gt;Fading Soul&lt;/a&gt; from the corpse before heading through</v>
      </c>
      <c r="T167" t="str">
        <f t="shared" si="89"/>
        <v>{"text":"Head towards the stone wall with the large broken arch (which you would have eventually reached had you stuck to the cliff wall). Grab the &lt;a href=\"http://darksouls3.wiki.fextralife.com/Fading+Soul\"&gt;Fading Soul&lt;/a&gt; from the corpse before heading through","tags":["Misc. items"]},</v>
      </c>
    </row>
    <row r="168" spans="2:20">
      <c r="B168" t="s">
        <v>232</v>
      </c>
      <c r="C168" t="str">
        <f t="shared" si="75"/>
        <v>&lt;li data-id="playthrough_4_20" class="f_miss"&gt;Turn right soon after heading through the arch to reach the Crucifixion Woods bonfire. Walk along the rocky wall towards the ruins until you reach a purple summon sign for mad phantom &lt;a href="http://darksouls3.wiki.fextralife.com/Holy+Knight+Hodrick"&gt;Holy Knight Hodrick&lt;/a&gt;. When summoned, he instantly becomes hostile, so kill him for souls&lt;/li&gt;</v>
      </c>
      <c r="D168">
        <f t="shared" si="76"/>
        <v>30</v>
      </c>
      <c r="E168">
        <f t="shared" si="77"/>
        <v>38</v>
      </c>
      <c r="F168">
        <f t="shared" si="78"/>
        <v>45</v>
      </c>
      <c r="G168" t="str">
        <f t="shared" si="79"/>
        <v>f_miss</v>
      </c>
      <c r="H168" t="e">
        <f t="shared" si="80"/>
        <v>#VALUE!</v>
      </c>
      <c r="I168" t="e">
        <f t="shared" si="81"/>
        <v>#VALUE!</v>
      </c>
      <c r="J168" t="e">
        <f t="shared" si="82"/>
        <v>#VALUE!</v>
      </c>
      <c r="K168" t="str">
        <f t="shared" si="83"/>
        <v>f_miss</v>
      </c>
      <c r="L168" t="str">
        <f t="shared" si="84"/>
        <v/>
      </c>
      <c r="M168" t="str">
        <f t="shared" si="85"/>
        <v/>
      </c>
      <c r="N168" t="str">
        <f>IFERROR(VLOOKUP(K168,'tag lookup'!$A:$B,2,0),"")</f>
        <v>Missable</v>
      </c>
      <c r="O168" t="str">
        <f>IFERROR(VLOOKUP(L168,'tag lookup'!$A:$B,2,0),"")</f>
        <v/>
      </c>
      <c r="P168" t="str">
        <f>IFERROR(VLOOKUP(M168,'tag lookup'!$A:$B,2,0),"")</f>
        <v/>
      </c>
      <c r="Q168" s="2" t="str">
        <f t="shared" si="86"/>
        <v>,"tags":["Missable"]</v>
      </c>
      <c r="R168">
        <f t="shared" si="87"/>
        <v>58</v>
      </c>
      <c r="S168" t="str">
        <f t="shared" si="88"/>
        <v>Turn right soon after heading through the arch to reach the Crucifixion Woods bonfire. Walk along the rocky wall towards the ruins until you reach a purple summon sign for mad phantom &lt;a href="http://darksouls3.wiki.fextralife.com/Holy+Knight+Hodrick"&gt;Holy Knight Hodrick&lt;/a&gt;. When summoned, he instantly becomes hostile, so kill him for souls</v>
      </c>
      <c r="T168" t="str">
        <f t="shared" si="89"/>
        <v>{"text":"Turn right soon after heading through the arch to reach the Crucifixion Woods bonfire. Walk along the rocky wall towards the ruins until you reach a purple summon sign for mad phantom &lt;a href=\"http://darksouls3.wiki.fextralife.com/Holy+Knight+Hodrick\"&gt;Holy Knight Hodrick&lt;/a&gt;. When summoned, he instantly becomes hostile, so kill him for souls","tags":["Missable"]},</v>
      </c>
    </row>
    <row r="169" spans="2:20">
      <c r="B169" t="s">
        <v>233</v>
      </c>
      <c r="C169" t="str">
        <f t="shared" si="75"/>
        <v>&lt;li data-id="playthrough_4_21" class="f_estus"&gt;Head past where Hodrick's summon sign was until you reach a ledge. Fall down to grab the &lt;a href="http://darksouls3.wiki.fextralife.com/Estus+Shard"&gt;Estus Shard&lt;/a&gt;&lt;/li&gt;</v>
      </c>
      <c r="D169">
        <f t="shared" si="76"/>
        <v>30</v>
      </c>
      <c r="E169">
        <f t="shared" si="77"/>
        <v>38</v>
      </c>
      <c r="F169">
        <f t="shared" si="78"/>
        <v>46</v>
      </c>
      <c r="G169" t="str">
        <f t="shared" si="79"/>
        <v>f_estus</v>
      </c>
      <c r="H169" t="e">
        <f t="shared" si="80"/>
        <v>#VALUE!</v>
      </c>
      <c r="I169" t="e">
        <f t="shared" si="81"/>
        <v>#VALUE!</v>
      </c>
      <c r="J169" t="e">
        <f t="shared" si="82"/>
        <v>#VALUE!</v>
      </c>
      <c r="K169" t="str">
        <f t="shared" si="83"/>
        <v>f_estus</v>
      </c>
      <c r="L169" t="str">
        <f t="shared" si="84"/>
        <v/>
      </c>
      <c r="M169" t="str">
        <f t="shared" si="85"/>
        <v/>
      </c>
      <c r="N169" t="str">
        <f>IFERROR(VLOOKUP(K169,'tag lookup'!$A:$B,2,0),"")</f>
        <v>Estus Shards</v>
      </c>
      <c r="O169" t="str">
        <f>IFERROR(VLOOKUP(L169,'tag lookup'!$A:$B,2,0),"")</f>
        <v/>
      </c>
      <c r="P169" t="str">
        <f>IFERROR(VLOOKUP(M169,'tag lookup'!$A:$B,2,0),"")</f>
        <v/>
      </c>
      <c r="Q169" s="2" t="str">
        <f t="shared" si="86"/>
        <v>,"tags":["Estus Shards"]</v>
      </c>
      <c r="R169">
        <f t="shared" si="87"/>
        <v>59</v>
      </c>
      <c r="S169" t="str">
        <f t="shared" si="88"/>
        <v>Head past where Hodrick's summon sign was until you reach a ledge. Fall down to grab the &lt;a href="http://darksouls3.wiki.fextralife.com/Estus+Shard"&gt;Estus Shard&lt;/a&gt;</v>
      </c>
      <c r="T169" t="str">
        <f t="shared" si="89"/>
        <v>{"text":"Head past where Hodrick's summon sign was until you reach a ledge. Fall down to grab the &lt;a href=\"http://darksouls3.wiki.fextralife.com/Estus+Shard\"&gt;Estus Shard&lt;/a&gt;","tags":["Estus Shards"]},</v>
      </c>
    </row>
    <row r="170" spans="2:20">
      <c r="B170" t="s">
        <v>234</v>
      </c>
      <c r="C170" t="str">
        <f t="shared" si="75"/>
        <v>&lt;li data-id="playthrough_4_22" class="f_misc"&gt;Continue around the building to a large bonfire with an &lt;a href="http://darksouls3.wiki.fextralife.com/Ember"&gt;Ember&lt;/a&gt;&lt;/li&gt;</v>
      </c>
      <c r="D170">
        <f t="shared" si="76"/>
        <v>30</v>
      </c>
      <c r="E170">
        <f t="shared" si="77"/>
        <v>38</v>
      </c>
      <c r="F170">
        <f t="shared" si="78"/>
        <v>45</v>
      </c>
      <c r="G170" t="str">
        <f t="shared" si="79"/>
        <v>f_misc</v>
      </c>
      <c r="H170" t="e">
        <f t="shared" si="80"/>
        <v>#VALUE!</v>
      </c>
      <c r="I170" t="e">
        <f t="shared" si="81"/>
        <v>#VALUE!</v>
      </c>
      <c r="J170" t="e">
        <f t="shared" si="82"/>
        <v>#VALUE!</v>
      </c>
      <c r="K170" t="str">
        <f t="shared" si="83"/>
        <v>f_misc</v>
      </c>
      <c r="L170" t="str">
        <f t="shared" si="84"/>
        <v/>
      </c>
      <c r="M170" t="str">
        <f t="shared" si="85"/>
        <v/>
      </c>
      <c r="N170" t="str">
        <f>IFERROR(VLOOKUP(K170,'tag lookup'!$A:$B,2,0),"")</f>
        <v>Misc. items</v>
      </c>
      <c r="O170" t="str">
        <f>IFERROR(VLOOKUP(L170,'tag lookup'!$A:$B,2,0),"")</f>
        <v/>
      </c>
      <c r="P170" t="str">
        <f>IFERROR(VLOOKUP(M170,'tag lookup'!$A:$B,2,0),"")</f>
        <v/>
      </c>
      <c r="Q170" s="2" t="str">
        <f t="shared" si="86"/>
        <v>,"tags":["Misc. items"]</v>
      </c>
      <c r="R170">
        <f t="shared" si="87"/>
        <v>58</v>
      </c>
      <c r="S170" t="str">
        <f t="shared" si="88"/>
        <v>Continue around the building to a large bonfire with an &lt;a href="http://darksouls3.wiki.fextralife.com/Ember"&gt;Ember&lt;/a&gt;</v>
      </c>
      <c r="T170" t="str">
        <f t="shared" si="89"/>
        <v>{"text":"Continue around the building to a large bonfire with an &lt;a href=\"http://darksouls3.wiki.fextralife.com/Ember\"&gt;Ember&lt;/a&gt;","tags":["Misc. items"]},</v>
      </c>
    </row>
    <row r="171" spans="2:20">
      <c r="B171" t="s">
        <v>235</v>
      </c>
      <c r="C171" t="str">
        <f t="shared" si="75"/>
        <v>&lt;li data-id="playthrough_4_23" class="f_misc"&gt;Finish your circuit around the building for a &lt;a href="http://darksouls3.wiki.fextralife.com/Soul+of+an+Unknown+Traveler"&gt;Soul of an Unknown Traveler&lt;/a&gt;&lt;/li&gt;</v>
      </c>
      <c r="D171">
        <f t="shared" si="76"/>
        <v>30</v>
      </c>
      <c r="E171">
        <f t="shared" si="77"/>
        <v>38</v>
      </c>
      <c r="F171">
        <f t="shared" si="78"/>
        <v>45</v>
      </c>
      <c r="G171" t="str">
        <f t="shared" si="79"/>
        <v>f_misc</v>
      </c>
      <c r="H171" t="e">
        <f t="shared" si="80"/>
        <v>#VALUE!</v>
      </c>
      <c r="I171" t="e">
        <f t="shared" si="81"/>
        <v>#VALUE!</v>
      </c>
      <c r="J171" t="e">
        <f t="shared" si="82"/>
        <v>#VALUE!</v>
      </c>
      <c r="K171" t="str">
        <f t="shared" si="83"/>
        <v>f_misc</v>
      </c>
      <c r="L171" t="str">
        <f t="shared" si="84"/>
        <v/>
      </c>
      <c r="M171" t="str">
        <f t="shared" si="85"/>
        <v/>
      </c>
      <c r="N171" t="str">
        <f>IFERROR(VLOOKUP(K171,'tag lookup'!$A:$B,2,0),"")</f>
        <v>Misc. items</v>
      </c>
      <c r="O171" t="str">
        <f>IFERROR(VLOOKUP(L171,'tag lookup'!$A:$B,2,0),"")</f>
        <v/>
      </c>
      <c r="P171" t="str">
        <f>IFERROR(VLOOKUP(M171,'tag lookup'!$A:$B,2,0),"")</f>
        <v/>
      </c>
      <c r="Q171" s="2" t="str">
        <f t="shared" si="86"/>
        <v>,"tags":["Misc. items"]</v>
      </c>
      <c r="R171">
        <f t="shared" si="87"/>
        <v>58</v>
      </c>
      <c r="S171" t="str">
        <f t="shared" si="88"/>
        <v>Finish your circuit around the building for a &lt;a href="http://darksouls3.wiki.fextralife.com/Soul+of+an+Unknown+Traveler"&gt;Soul of an Unknown Traveler&lt;/a&gt;</v>
      </c>
      <c r="T171" t="str">
        <f t="shared" si="89"/>
        <v>{"text":"Finish your circuit around the building for a &lt;a href=\"http://darksouls3.wiki.fextralife.com/Soul+of+an+Unknown+Traveler\"&gt;Soul of an Unknown Traveler&lt;/a&gt;","tags":["Misc. items"]},</v>
      </c>
    </row>
    <row r="172" spans="2:20">
      <c r="B172" t="s">
        <v>236</v>
      </c>
      <c r="C172" t="str">
        <f t="shared" si="75"/>
        <v>&lt;li data-id="playthrough_4_24" class="f_ring"&gt;Back at the Crucifixion Woods bonfire, drop off into the water and kill the &lt;a href="http://darksouls3.wiki.fextralife.com/Great+Crab"&gt;Great Crab&lt;/a&gt; furthest away from you for the &lt;a href="http://darksouls3.wiki.fextralife.com/Great+Swamp+Ring"&gt;Great Swamp Ring&lt;/a&gt;&lt;/li&gt;</v>
      </c>
      <c r="D172">
        <f t="shared" si="76"/>
        <v>30</v>
      </c>
      <c r="E172">
        <f t="shared" si="77"/>
        <v>38</v>
      </c>
      <c r="F172">
        <f t="shared" si="78"/>
        <v>45</v>
      </c>
      <c r="G172" t="str">
        <f t="shared" si="79"/>
        <v>f_ring</v>
      </c>
      <c r="H172" t="e">
        <f t="shared" si="80"/>
        <v>#VALUE!</v>
      </c>
      <c r="I172" t="e">
        <f t="shared" si="81"/>
        <v>#VALUE!</v>
      </c>
      <c r="J172" t="e">
        <f t="shared" si="82"/>
        <v>#VALUE!</v>
      </c>
      <c r="K172" t="str">
        <f t="shared" si="83"/>
        <v>f_ring</v>
      </c>
      <c r="L172" t="str">
        <f t="shared" si="84"/>
        <v/>
      </c>
      <c r="M172" t="str">
        <f t="shared" si="85"/>
        <v/>
      </c>
      <c r="N172" t="str">
        <f>IFERROR(VLOOKUP(K172,'tag lookup'!$A:$B,2,0),"")</f>
        <v>Rings</v>
      </c>
      <c r="O172" t="str">
        <f>IFERROR(VLOOKUP(L172,'tag lookup'!$A:$B,2,0),"")</f>
        <v/>
      </c>
      <c r="P172" t="str">
        <f>IFERROR(VLOOKUP(M172,'tag lookup'!$A:$B,2,0),"")</f>
        <v/>
      </c>
      <c r="Q172" s="2" t="str">
        <f t="shared" si="86"/>
        <v>,"tags":["Rings"]</v>
      </c>
      <c r="R172">
        <f t="shared" si="87"/>
        <v>58</v>
      </c>
      <c r="S172" t="str">
        <f t="shared" si="88"/>
        <v>Back at the Crucifixion Woods bonfire, drop off into the water and kill the &lt;a href="http://darksouls3.wiki.fextralife.com/Great+Crab"&gt;Great Crab&lt;/a&gt; furthest away from you for the &lt;a href="http://darksouls3.wiki.fextralife.com/Great+Swamp+Ring"&gt;Great Swamp Ring&lt;/a&gt;</v>
      </c>
      <c r="T172" t="str">
        <f t="shared" si="89"/>
        <v>{"text":"Back at the Crucifixion Woods bonfire, drop off into the water and kill the &lt;a href=\"http://darksouls3.wiki.fextralife.com/Great+Crab\"&gt;Great Crab&lt;/a&gt; furthest away from you for the &lt;a href=\"http://darksouls3.wiki.fextralife.com/Great+Swamp+Ring\"&gt;Great Swamp Ring&lt;/a&gt;","tags":["Rings"]},</v>
      </c>
    </row>
    <row r="173" spans="2:20">
      <c r="B173" t="s">
        <v>237</v>
      </c>
      <c r="C173" t="str">
        <f t="shared" si="75"/>
        <v>&lt;li data-id="playthrough_4_25" class="f_npc f_arm f_weap f_miss"&gt;If you are embered, dark spirit &lt;a href="http://darksouls3.wiki.fextralife.com/Yellowfinger+Heysel"&gt;Yellowfinger Heysel&lt;/a&gt; invades around where the two giant crabs are. Kill her for &lt;a href="http://darksouls3.wiki.fextralife.com/Heysel+Pick"&gt;Heysel Pick&lt;/a&gt;&lt;span class="p"&gt; + &lt;/span&gt;&lt;a href="http://darksouls3.wiki.fextralife.com/Xanthous+Crown"&gt;Xanthous Crown&lt;/a&gt;&lt;/li&gt;</v>
      </c>
      <c r="D173">
        <f t="shared" si="76"/>
        <v>30</v>
      </c>
      <c r="E173">
        <f t="shared" si="77"/>
        <v>38</v>
      </c>
      <c r="F173">
        <f t="shared" si="78"/>
        <v>64</v>
      </c>
      <c r="G173" t="str">
        <f t="shared" si="79"/>
        <v>f_npc f_arm f_weap f_miss</v>
      </c>
      <c r="H173">
        <f t="shared" si="80"/>
        <v>6</v>
      </c>
      <c r="I173">
        <f t="shared" si="81"/>
        <v>12</v>
      </c>
      <c r="J173">
        <f t="shared" si="82"/>
        <v>19</v>
      </c>
      <c r="K173" t="str">
        <f t="shared" si="83"/>
        <v>f_npc</v>
      </c>
      <c r="L173" t="str">
        <f t="shared" si="84"/>
        <v>f_arm</v>
      </c>
      <c r="M173" t="str">
        <f t="shared" si="85"/>
        <v>f_weap</v>
      </c>
      <c r="N173" t="str">
        <f>IFERROR(VLOOKUP(K173,'tag lookup'!$A:$B,2,0),"")</f>
        <v/>
      </c>
      <c r="O173" t="str">
        <f>IFERROR(VLOOKUP(L173,'tag lookup'!$A:$B,2,0),"")</f>
        <v>Armor</v>
      </c>
      <c r="P173" t="str">
        <f>IFERROR(VLOOKUP(M173,'tag lookup'!$A:$B,2,0),"")</f>
        <v>Weapons</v>
      </c>
      <c r="Q173" s="2" t="str">
        <f t="shared" si="86"/>
        <v/>
      </c>
      <c r="R173">
        <f t="shared" si="87"/>
        <v>77</v>
      </c>
      <c r="S173" t="str">
        <f t="shared" si="88"/>
        <v>If you are embered, dark spirit &lt;a href="http://darksouls3.wiki.fextralife.com/Yellowfinger+Heysel"&gt;Yellowfinger Heysel&lt;/a&gt; invades around where the two giant crabs are. Kill her for &lt;a href="http://darksouls3.wiki.fextralife.com/Heysel+Pick"&gt;Heysel Pick&lt;/a&gt;&lt;span class="p"&gt; + &lt;/span&gt;&lt;a href="http://darksouls3.wiki.fextralife.com/Xanthous+Crown"&gt;Xanthous Crown&lt;/a&gt;</v>
      </c>
      <c r="T173" t="str">
        <f t="shared" si="89"/>
        <v>{"text":"If you are embered, dark spirit &lt;a href=\"http://darksouls3.wiki.fextralife.com/Yellowfinger+Heysel\"&gt;Yellowfinger Heysel&lt;/a&gt; invades around where the two giant crabs are. Kill her for &lt;a href=\"http://darksouls3.wiki.fextralife.com/Heysel+Pick\"&gt;Heysel Pick&lt;/a&gt;&lt;span class=\"p\"&gt; + &lt;/span&gt;&lt;a href=\"http://darksouls3.wiki.fextralife.com/Xanthous+Crown\"&gt;Xanthous Crown&lt;/a&gt;"},</v>
      </c>
    </row>
    <row r="174" spans="2:20">
      <c r="B174" t="s">
        <v>238</v>
      </c>
      <c r="C174" t="str">
        <f t="shared" si="75"/>
        <v>&lt;li data-id="playthrough_4_26" class="f_arm f_misc f_tome f_weap"&gt;You will find the following items in the water: &lt;a href="http://darksouls3.wiki.fextralife.com/Green+Blossom"&gt;Green Blossom&amp;nbsp;x2&lt;/a&gt;, &lt;a href="http://darksouls3.wiki.fextralife.com/Green+Blossom"&gt;Green Blossom&amp;nbsp;x4&lt;/a&gt;, the &lt;a href="http://darksouls3.wiki.fextralife.com/Grass+Crest+Shield"&gt;Grass Crest Shield&lt;/a&gt;, the &lt;a href="http://darksouls3.wiki.fextralife.com/Conjurator+Set"&gt;Conjurator Set&lt;/a&gt;, and the &lt;a href="http://darksouls3.wiki.fextralife.com/Great+Swamp+Pyromancy+Tome"&gt;Great Swamp Pyromancy Tome&lt;/a&gt;. The tome and the set are in the deep part of the swamp near the entrance of &lt;a href="http://darksouls3.wiki.fextralife.com/Farron+Keep"&gt;Farron Keep&lt;/a&gt;&lt;/li&gt;</v>
      </c>
      <c r="D174">
        <f t="shared" si="76"/>
        <v>30</v>
      </c>
      <c r="E174">
        <f t="shared" si="77"/>
        <v>38</v>
      </c>
      <c r="F174">
        <f t="shared" si="78"/>
        <v>65</v>
      </c>
      <c r="G174" t="str">
        <f t="shared" si="79"/>
        <v>f_arm f_misc f_tome f_weap</v>
      </c>
      <c r="H174">
        <f t="shared" si="80"/>
        <v>6</v>
      </c>
      <c r="I174">
        <f t="shared" si="81"/>
        <v>13</v>
      </c>
      <c r="J174">
        <f t="shared" si="82"/>
        <v>20</v>
      </c>
      <c r="K174" t="str">
        <f t="shared" si="83"/>
        <v>f_arm</v>
      </c>
      <c r="L174" t="str">
        <f t="shared" si="84"/>
        <v>f_misc</v>
      </c>
      <c r="M174" t="str">
        <f t="shared" si="85"/>
        <v>f_tome</v>
      </c>
      <c r="N174" t="str">
        <f>IFERROR(VLOOKUP(K174,'tag lookup'!$A:$B,2,0),"")</f>
        <v>Armor</v>
      </c>
      <c r="O174" t="str">
        <f>IFERROR(VLOOKUP(L174,'tag lookup'!$A:$B,2,0),"")</f>
        <v>Misc. items</v>
      </c>
      <c r="P174" t="str">
        <f>IFERROR(VLOOKUP(M174,'tag lookup'!$A:$B,2,0),"")</f>
        <v/>
      </c>
      <c r="Q174" s="2" t="str">
        <f t="shared" si="86"/>
        <v>,"tags":["Armor","Misc. items"]</v>
      </c>
      <c r="R174">
        <f t="shared" si="87"/>
        <v>78</v>
      </c>
      <c r="S174" t="str">
        <f t="shared" si="88"/>
        <v>You will find the following items in the water: &lt;a href="http://darksouls3.wiki.fextralife.com/Green+Blossom"&gt;Green Blossom&amp;nbsp;x2&lt;/a&gt;, &lt;a href="http://darksouls3.wiki.fextralife.com/Green+Blossom"&gt;Green Blossom&amp;nbsp;x4&lt;/a&gt;, the &lt;a href="http://darksouls3.wiki.fextralife.com/Grass+Crest+Shield"&gt;Grass Crest Shield&lt;/a&gt;, the &lt;a href="http://darksouls3.wiki.fextralife.com/Conjurator+Set"&gt;Conjurator Set&lt;/a&gt;, and the &lt;a href="http://darksouls3.wiki.fextralife.com/Great+Swamp+Pyromancy+Tome"&gt;Great Swamp Pyromancy Tome&lt;/a&gt;. The tome and the set are in the deep part of the swamp near the entrance of &lt;a href="http://darksouls3.wiki.fextralife.com/Farron+Keep"&gt;Farron Keep&lt;/a&gt;</v>
      </c>
      <c r="T174" t="str">
        <f t="shared" si="89"/>
        <v>{"text":"You will find the following items in the water: &lt;a href=\"http://darksouls3.wiki.fextralife.com/Green+Blossom\"&gt;Green Blossom&amp;nbsp;x2&lt;/a&gt;, &lt;a href=\"http://darksouls3.wiki.fextralife.com/Green+Blossom\"&gt;Green Blossom&amp;nbsp;x4&lt;/a&gt;, the &lt;a href=\"http://darksouls3.wiki.fextralife.com/Grass+Crest+Shield\"&gt;Grass Crest Shield&lt;/a&gt;, the &lt;a href=\"http://darksouls3.wiki.fextralife.com/Conjurator+Set\"&gt;Conjurator Set&lt;/a&gt;, and the &lt;a href=\"http://darksouls3.wiki.fextralife.com/Great+Swamp+Pyromancy+Tome\"&gt;Great Swamp Pyromancy Tome&lt;/a&gt;. The tome and the set are in the deep part of the swamp near the entrance of &lt;a href=\"http://darksouls3.wiki.fextralife.com/Farron+Keep\"&gt;Farron Keep&lt;/a&gt;","tags":["Armor","Misc. items"]},</v>
      </c>
    </row>
    <row r="175" spans="2:20">
      <c r="B175" t="s">
        <v>239</v>
      </c>
      <c r="C175" t="str">
        <f t="shared" si="75"/>
        <v>&lt;li data-id="playthrough_4_27" class="f_arm f_ring"&gt;In the water near where you jump down from the Crucifixion Woods bonfire (near where the two Green Blossoms were), there are steps leading out of the water and a door to the left of them. Head through the door to find a small area with the &lt;a href="http://darksouls3.wiki.fextralife.com/Sage+Ring"&gt;Sage Ring&lt;/a&gt; and the &lt;a href="http://darksouls3.wiki.fextralife.com/Sorcerer+Set"&gt;Sorcerer Set&lt;/a&gt;&lt;/li&gt;</v>
      </c>
      <c r="D175">
        <f t="shared" si="76"/>
        <v>30</v>
      </c>
      <c r="E175">
        <f t="shared" si="77"/>
        <v>38</v>
      </c>
      <c r="F175">
        <f t="shared" si="78"/>
        <v>51</v>
      </c>
      <c r="G175" t="str">
        <f t="shared" si="79"/>
        <v>f_arm f_ring</v>
      </c>
      <c r="H175">
        <f t="shared" si="80"/>
        <v>6</v>
      </c>
      <c r="I175" t="e">
        <f t="shared" si="81"/>
        <v>#VALUE!</v>
      </c>
      <c r="J175" t="e">
        <f t="shared" si="82"/>
        <v>#VALUE!</v>
      </c>
      <c r="K175" t="str">
        <f t="shared" si="83"/>
        <v>f_arm</v>
      </c>
      <c r="L175" t="str">
        <f t="shared" si="84"/>
        <v>f_ring</v>
      </c>
      <c r="M175" t="str">
        <f t="shared" si="85"/>
        <v/>
      </c>
      <c r="N175" t="str">
        <f>IFERROR(VLOOKUP(K175,'tag lookup'!$A:$B,2,0),"")</f>
        <v>Armor</v>
      </c>
      <c r="O175" t="str">
        <f>IFERROR(VLOOKUP(L175,'tag lookup'!$A:$B,2,0),"")</f>
        <v>Rings</v>
      </c>
      <c r="P175" t="str">
        <f>IFERROR(VLOOKUP(M175,'tag lookup'!$A:$B,2,0),"")</f>
        <v/>
      </c>
      <c r="Q175" s="2" t="str">
        <f t="shared" si="86"/>
        <v>,"tags":["Armor","Rings"]</v>
      </c>
      <c r="R175">
        <f t="shared" si="87"/>
        <v>64</v>
      </c>
      <c r="S175" t="str">
        <f t="shared" si="88"/>
        <v>In the water near where you jump down from the Crucifixion Woods bonfire (near where the two Green Blossoms were), there are steps leading out of the water and a door to the left of them. Head through the door to find a small area with the &lt;a href="http://darksouls3.wiki.fextralife.com/Sage+Ring"&gt;Sage Ring&lt;/a&gt; and the &lt;a href="http://darksouls3.wiki.fextralife.com/Sorcerer+Set"&gt;Sorcerer Set&lt;/a&gt;</v>
      </c>
      <c r="T175" t="str">
        <f t="shared" si="89"/>
        <v>{"text":"In the water near where you jump down from the Crucifixion Woods bonfire (near where the two Green Blossoms were), there are steps leading out of the water and a door to the left of them. Head through the door to find a small area with the &lt;a href=\"http://darksouls3.wiki.fextralife.com/Sage+Ring\"&gt;Sage Ring&lt;/a&gt; and the &lt;a href=\"http://darksouls3.wiki.fextralife.com/Sorcerer+Set\"&gt;Sorcerer Set&lt;/a&gt;","tags":["Armor","Rings"]},</v>
      </c>
    </row>
    <row r="176" spans="2:20">
      <c r="B176" t="s">
        <v>240</v>
      </c>
      <c r="C176" t="str">
        <f t="shared" si="75"/>
        <v>&lt;li data-id="playthrough_4_42" class="f_ring s_ng+"&gt;The &lt;a href="https://darksouls3.wiki.fextralife.com/Lingering+Dragoncrest+Ring"&gt;Lingering Dragoncrest Ring+1&lt;/a&gt; is next to a tree&lt;/li&gt;</v>
      </c>
      <c r="D176">
        <f t="shared" si="76"/>
        <v>30</v>
      </c>
      <c r="E176">
        <f t="shared" si="77"/>
        <v>38</v>
      </c>
      <c r="F176">
        <f t="shared" si="78"/>
        <v>51</v>
      </c>
      <c r="G176" t="str">
        <f t="shared" si="79"/>
        <v>f_ring s_ng+</v>
      </c>
      <c r="H176">
        <f t="shared" si="80"/>
        <v>7</v>
      </c>
      <c r="I176" t="e">
        <f t="shared" si="81"/>
        <v>#VALUE!</v>
      </c>
      <c r="J176" t="e">
        <f t="shared" si="82"/>
        <v>#VALUE!</v>
      </c>
      <c r="K176" t="str">
        <f t="shared" si="83"/>
        <v>f_ring</v>
      </c>
      <c r="L176" t="str">
        <f t="shared" si="84"/>
        <v>s_ng+</v>
      </c>
      <c r="M176" t="str">
        <f t="shared" si="85"/>
        <v/>
      </c>
      <c r="N176" t="str">
        <f>IFERROR(VLOOKUP(K176,'tag lookup'!$A:$B,2,0),"")</f>
        <v>Rings</v>
      </c>
      <c r="O176" t="str">
        <f>IFERROR(VLOOKUP(L176,'tag lookup'!$A:$B,2,0),"")</f>
        <v>s_ng+</v>
      </c>
      <c r="P176" t="str">
        <f>IFERROR(VLOOKUP(M176,'tag lookup'!$A:$B,2,0),"")</f>
        <v/>
      </c>
      <c r="Q176" s="2" t="str">
        <f t="shared" si="86"/>
        <v>,"tags":["Rings","s_ng+"]</v>
      </c>
      <c r="R176">
        <f t="shared" si="87"/>
        <v>64</v>
      </c>
      <c r="S176" t="str">
        <f t="shared" si="88"/>
        <v>The &lt;a href="https://darksouls3.wiki.fextralife.com/Lingering+Dragoncrest+Ring"&gt;Lingering Dragoncrest Ring+1&lt;/a&gt; is next to a tree</v>
      </c>
      <c r="T176" t="str">
        <f t="shared" si="89"/>
        <v>{"text":"The &lt;a href=\"https://darksouls3.wiki.fextralife.com/Lingering+Dragoncrest+Ring\"&gt;Lingering Dragoncrest Ring+1&lt;/a&gt; is next to a tree","tags":["Rings","s_ng+"]},</v>
      </c>
    </row>
    <row r="177" spans="1:20">
      <c r="B177" t="s">
        <v>241</v>
      </c>
      <c r="C177" t="str">
        <f t="shared" si="75"/>
        <v>&lt;li data-id="playthrough_4_34" class="f_gem"&gt;Head back out of this small area and take the steps to your left. Enter the building and proceed to the next room ahead to find a hallway with a &lt;a href="http://darksouls3.wiki.fextralife.com/Crystal+Lizard"&gt;Crystal Lizard&lt;/a&gt;, which will drop a &lt;a href="http://darksouls3.wiki.fextralife.com/Crystal+Gem"&gt;Crystal Gem&lt;/a&gt; when killed&lt;/li&gt;</v>
      </c>
      <c r="D177">
        <f t="shared" si="76"/>
        <v>30</v>
      </c>
      <c r="E177">
        <f t="shared" si="77"/>
        <v>38</v>
      </c>
      <c r="F177">
        <f t="shared" si="78"/>
        <v>44</v>
      </c>
      <c r="G177" t="str">
        <f t="shared" si="79"/>
        <v>f_gem</v>
      </c>
      <c r="H177" t="e">
        <f t="shared" si="80"/>
        <v>#VALUE!</v>
      </c>
      <c r="I177" t="e">
        <f t="shared" si="81"/>
        <v>#VALUE!</v>
      </c>
      <c r="J177" t="e">
        <f t="shared" si="82"/>
        <v>#VALUE!</v>
      </c>
      <c r="K177" t="str">
        <f t="shared" si="83"/>
        <v>f_gem</v>
      </c>
      <c r="L177" t="str">
        <f t="shared" si="84"/>
        <v/>
      </c>
      <c r="M177" t="str">
        <f t="shared" si="85"/>
        <v/>
      </c>
      <c r="N177" t="str">
        <f>IFERROR(VLOOKUP(K177,'tag lookup'!$A:$B,2,0),"")</f>
        <v/>
      </c>
      <c r="O177" t="str">
        <f>IFERROR(VLOOKUP(L177,'tag lookup'!$A:$B,2,0),"")</f>
        <v/>
      </c>
      <c r="P177" t="str">
        <f>IFERROR(VLOOKUP(M177,'tag lookup'!$A:$B,2,0),"")</f>
        <v/>
      </c>
      <c r="Q177" s="2" t="str">
        <f t="shared" si="86"/>
        <v/>
      </c>
      <c r="R177">
        <f t="shared" si="87"/>
        <v>57</v>
      </c>
      <c r="S177" t="str">
        <f t="shared" si="88"/>
        <v>Head back out of this small area and take the steps to your left. Enter the building and proceed to the next room ahead to find a hallway with a &lt;a href="http://darksouls3.wiki.fextralife.com/Crystal+Lizard"&gt;Crystal Lizard&lt;/a&gt;, which will drop a &lt;a href="http://darksouls3.wiki.fextralife.com/Crystal+Gem"&gt;Crystal Gem&lt;/a&gt; when killed</v>
      </c>
      <c r="T177" t="str">
        <f t="shared" si="89"/>
        <v>{"text":"Head back out of this small area and take the steps to your left. Enter the building and proceed to the next room ahead to find a hallway with a &lt;a href=\"http://darksouls3.wiki.fextralife.com/Crystal+Lizard\"&gt;Crystal Lizard&lt;/a&gt;, which will drop a &lt;a href=\"http://darksouls3.wiki.fextralife.com/Crystal+Gem\"&gt;Crystal Gem&lt;/a&gt; when killed"},</v>
      </c>
    </row>
    <row r="178" spans="1:20">
      <c r="B178" t="s">
        <v>242</v>
      </c>
      <c r="C178" t="str">
        <f t="shared" si="75"/>
        <v>&lt;li data-id="playthrough_4_28" class="f_ring"&gt;Go back to the previous room and head up the steps all the way to a balcony. Drop off the broken end to reach a ledge with a &lt;a href="http://darksouls3.wiki.fextralife.com/Ring+of+Sacrifice"&gt;Ring of Sacrifice&lt;/a&gt;&lt;/li&gt;</v>
      </c>
      <c r="D178">
        <f t="shared" si="76"/>
        <v>30</v>
      </c>
      <c r="E178">
        <f t="shared" si="77"/>
        <v>38</v>
      </c>
      <c r="F178">
        <f t="shared" si="78"/>
        <v>45</v>
      </c>
      <c r="G178" t="str">
        <f t="shared" si="79"/>
        <v>f_ring</v>
      </c>
      <c r="H178" t="e">
        <f t="shared" si="80"/>
        <v>#VALUE!</v>
      </c>
      <c r="I178" t="e">
        <f t="shared" si="81"/>
        <v>#VALUE!</v>
      </c>
      <c r="J178" t="e">
        <f t="shared" si="82"/>
        <v>#VALUE!</v>
      </c>
      <c r="K178" t="str">
        <f t="shared" si="83"/>
        <v>f_ring</v>
      </c>
      <c r="L178" t="str">
        <f t="shared" si="84"/>
        <v/>
      </c>
      <c r="M178" t="str">
        <f t="shared" si="85"/>
        <v/>
      </c>
      <c r="N178" t="str">
        <f>IFERROR(VLOOKUP(K178,'tag lookup'!$A:$B,2,0),"")</f>
        <v>Rings</v>
      </c>
      <c r="O178" t="str">
        <f>IFERROR(VLOOKUP(L178,'tag lookup'!$A:$B,2,0),"")</f>
        <v/>
      </c>
      <c r="P178" t="str">
        <f>IFERROR(VLOOKUP(M178,'tag lookup'!$A:$B,2,0),"")</f>
        <v/>
      </c>
      <c r="Q178" s="2" t="str">
        <f t="shared" si="86"/>
        <v>,"tags":["Rings"]</v>
      </c>
      <c r="R178">
        <f t="shared" si="87"/>
        <v>58</v>
      </c>
      <c r="S178" t="str">
        <f t="shared" si="88"/>
        <v>Go back to the previous room and head up the steps all the way to a balcony. Drop off the broken end to reach a ledge with a &lt;a href="http://darksouls3.wiki.fextralife.com/Ring+of+Sacrifice"&gt;Ring of Sacrifice&lt;/a&gt;</v>
      </c>
      <c r="T178" t="str">
        <f t="shared" si="89"/>
        <v>{"text":"Go back to the previous room and head up the steps all the way to a balcony. Drop off the broken end to reach a ledge with a &lt;a href=\"http://darksouls3.wiki.fextralife.com/Ring+of+Sacrifice\"&gt;Ring of Sacrifice&lt;/a&gt;","tags":["Rings"]},</v>
      </c>
    </row>
    <row r="179" spans="1:20">
      <c r="B179" t="s">
        <v>243</v>
      </c>
      <c r="C179" t="str">
        <f t="shared" si="75"/>
        <v>&lt;li data-id="playthrough_4_29" class="f_weap"&gt;Drop down, head back up the steps to the same room you were just in, and head up the stairs in the room, but only until you reach the broken wall. Head through down the path to grab the &lt;a href="http://darksouls3.wiki.fextralife.com/Golden+Falcon+Shield"&gt;Golden Falcon Shield&lt;/a&gt;&lt;/li&gt;</v>
      </c>
      <c r="D179">
        <f t="shared" si="76"/>
        <v>30</v>
      </c>
      <c r="E179">
        <f t="shared" si="77"/>
        <v>38</v>
      </c>
      <c r="F179">
        <f t="shared" si="78"/>
        <v>45</v>
      </c>
      <c r="G179" t="str">
        <f t="shared" si="79"/>
        <v>f_weap</v>
      </c>
      <c r="H179" t="e">
        <f t="shared" si="80"/>
        <v>#VALUE!</v>
      </c>
      <c r="I179" t="e">
        <f t="shared" si="81"/>
        <v>#VALUE!</v>
      </c>
      <c r="J179" t="e">
        <f t="shared" si="82"/>
        <v>#VALUE!</v>
      </c>
      <c r="K179" t="str">
        <f t="shared" si="83"/>
        <v>f_weap</v>
      </c>
      <c r="L179" t="str">
        <f t="shared" si="84"/>
        <v/>
      </c>
      <c r="M179" t="str">
        <f t="shared" si="85"/>
        <v/>
      </c>
      <c r="N179" t="str">
        <f>IFERROR(VLOOKUP(K179,'tag lookup'!$A:$B,2,0),"")</f>
        <v>Weapons</v>
      </c>
      <c r="O179" t="str">
        <f>IFERROR(VLOOKUP(L179,'tag lookup'!$A:$B,2,0),"")</f>
        <v/>
      </c>
      <c r="P179" t="str">
        <f>IFERROR(VLOOKUP(M179,'tag lookup'!$A:$B,2,0),"")</f>
        <v/>
      </c>
      <c r="Q179" s="2" t="str">
        <f t="shared" si="86"/>
        <v>,"tags":["Weapons"]</v>
      </c>
      <c r="R179">
        <f t="shared" si="87"/>
        <v>58</v>
      </c>
      <c r="S179" t="str">
        <f t="shared" si="88"/>
        <v>Drop down, head back up the steps to the same room you were just in, and head up the stairs in the room, but only until you reach the broken wall. Head through down the path to grab the &lt;a href="http://darksouls3.wiki.fextralife.com/Golden+Falcon+Shield"&gt;Golden Falcon Shield&lt;/a&gt;</v>
      </c>
      <c r="T179" t="str">
        <f t="shared" si="89"/>
        <v>{"text":"Drop down, head back up the steps to the same room you were just in, and head up the stairs in the room, but only until you reach the broken wall. Head through down the path to grab the &lt;a href=\"http://darksouls3.wiki.fextralife.com/Golden+Falcon+Shield\"&gt;Golden Falcon Shield&lt;/a&gt;","tags":["Weapons"]},</v>
      </c>
    </row>
    <row r="180" spans="1:20">
      <c r="B180" t="s">
        <v>244</v>
      </c>
      <c r="C180" t="str">
        <f t="shared" si="75"/>
        <v>&lt;li data-id="playthrough_4_30" class="f_weap"&gt;Drop down from here and kill the two NPCs for the &lt;a href="http://darksouls3.wiki.fextralife.com/Great+Club"&gt;Great Club&lt;/a&gt; and the &lt;a href="http://darksouls3.wiki.fextralife.com/Exile+Greatsword"&gt;Exile Greatsword&lt;/a&gt;&lt;/li&gt;</v>
      </c>
      <c r="D180">
        <f t="shared" si="76"/>
        <v>30</v>
      </c>
      <c r="E180">
        <f t="shared" si="77"/>
        <v>38</v>
      </c>
      <c r="F180">
        <f t="shared" si="78"/>
        <v>45</v>
      </c>
      <c r="G180" t="str">
        <f t="shared" si="79"/>
        <v>f_weap</v>
      </c>
      <c r="H180" t="e">
        <f t="shared" si="80"/>
        <v>#VALUE!</v>
      </c>
      <c r="I180" t="e">
        <f t="shared" si="81"/>
        <v>#VALUE!</v>
      </c>
      <c r="J180" t="e">
        <f t="shared" si="82"/>
        <v>#VALUE!</v>
      </c>
      <c r="K180" t="str">
        <f t="shared" si="83"/>
        <v>f_weap</v>
      </c>
      <c r="L180" t="str">
        <f t="shared" si="84"/>
        <v/>
      </c>
      <c r="M180" t="str">
        <f t="shared" si="85"/>
        <v/>
      </c>
      <c r="N180" t="str">
        <f>IFERROR(VLOOKUP(K180,'tag lookup'!$A:$B,2,0),"")</f>
        <v>Weapons</v>
      </c>
      <c r="O180" t="str">
        <f>IFERROR(VLOOKUP(L180,'tag lookup'!$A:$B,2,0),"")</f>
        <v/>
      </c>
      <c r="P180" t="str">
        <f>IFERROR(VLOOKUP(M180,'tag lookup'!$A:$B,2,0),"")</f>
        <v/>
      </c>
      <c r="Q180" s="2" t="str">
        <f t="shared" si="86"/>
        <v>,"tags":["Weapons"]</v>
      </c>
      <c r="R180">
        <f t="shared" si="87"/>
        <v>58</v>
      </c>
      <c r="S180" t="str">
        <f t="shared" si="88"/>
        <v>Drop down from here and kill the two NPCs for the &lt;a href="http://darksouls3.wiki.fextralife.com/Great+Club"&gt;Great Club&lt;/a&gt; and the &lt;a href="http://darksouls3.wiki.fextralife.com/Exile+Greatsword"&gt;Exile Greatsword&lt;/a&gt;</v>
      </c>
      <c r="T180" t="str">
        <f t="shared" si="89"/>
        <v>{"text":"Drop down from here and kill the two NPCs for the &lt;a href=\"http://darksouls3.wiki.fextralife.com/Great+Club\"&gt;Great Club&lt;/a&gt; and the &lt;a href=\"http://darksouls3.wiki.fextralife.com/Exile+Greatsword\"&gt;Exile Greatsword&lt;/a&gt;","tags":["Weapons"]},</v>
      </c>
    </row>
    <row r="181" spans="1:20">
      <c r="B181" t="s">
        <v>245</v>
      </c>
      <c r="C181" t="str">
        <f t="shared" si="75"/>
        <v>&lt;li data-id="playthrough_4_31" class="f_arm f_misc"&gt;Near the water's edge is a corpse with the &lt;a href="http://darksouls3.wiki.fextralife.com/Fallen+Knight+Set"&gt;Fallen Knight Set&lt;/a&gt;. There is also a &lt;a href="http://darksouls3.wiki.fextralife.com/Large+Soul+of+an+Unknown+Traveler"&gt;Large Soul of an Unknown Traveler&lt;/a&gt; by the wall&lt;/li&gt;</v>
      </c>
      <c r="D181">
        <f t="shared" si="76"/>
        <v>30</v>
      </c>
      <c r="E181">
        <f t="shared" si="77"/>
        <v>38</v>
      </c>
      <c r="F181">
        <f t="shared" si="78"/>
        <v>51</v>
      </c>
      <c r="G181" t="str">
        <f t="shared" si="79"/>
        <v>f_arm f_misc</v>
      </c>
      <c r="H181">
        <f t="shared" si="80"/>
        <v>6</v>
      </c>
      <c r="I181" t="e">
        <f t="shared" si="81"/>
        <v>#VALUE!</v>
      </c>
      <c r="J181" t="e">
        <f t="shared" si="82"/>
        <v>#VALUE!</v>
      </c>
      <c r="K181" t="str">
        <f t="shared" si="83"/>
        <v>f_arm</v>
      </c>
      <c r="L181" t="str">
        <f t="shared" si="84"/>
        <v>f_misc</v>
      </c>
      <c r="M181" t="str">
        <f t="shared" si="85"/>
        <v/>
      </c>
      <c r="N181" t="str">
        <f>IFERROR(VLOOKUP(K181,'tag lookup'!$A:$B,2,0),"")</f>
        <v>Armor</v>
      </c>
      <c r="O181" t="str">
        <f>IFERROR(VLOOKUP(L181,'tag lookup'!$A:$B,2,0),"")</f>
        <v>Misc. items</v>
      </c>
      <c r="P181" t="str">
        <f>IFERROR(VLOOKUP(M181,'tag lookup'!$A:$B,2,0),"")</f>
        <v/>
      </c>
      <c r="Q181" s="2" t="str">
        <f t="shared" si="86"/>
        <v>,"tags":["Armor","Misc. items"]</v>
      </c>
      <c r="R181">
        <f t="shared" si="87"/>
        <v>64</v>
      </c>
      <c r="S181" t="str">
        <f t="shared" si="88"/>
        <v>Near the water's edge is a corpse with the &lt;a href="http://darksouls3.wiki.fextralife.com/Fallen+Knight+Set"&gt;Fallen Knight Set&lt;/a&gt;. There is also a &lt;a href="http://darksouls3.wiki.fextralife.com/Large+Soul+of+an+Unknown+Traveler"&gt;Large Soul of an Unknown Traveler&lt;/a&gt; by the wall</v>
      </c>
      <c r="T181" t="str">
        <f t="shared" si="89"/>
        <v>{"text":"Near the water's edge is a corpse with the &lt;a href=\"http://darksouls3.wiki.fextralife.com/Fallen+Knight+Set\"&gt;Fallen Knight Set&lt;/a&gt;. There is also a &lt;a href=\"http://darksouls3.wiki.fextralife.com/Large+Soul+of+an+Unknown+Traveler\"&gt;Large Soul of an Unknown Traveler&lt;/a&gt; by the wall","tags":["Armor","Misc. items"]},</v>
      </c>
    </row>
    <row r="182" spans="1:20">
      <c r="B182" t="s">
        <v>246</v>
      </c>
      <c r="C182" t="str">
        <f t="shared" si="75"/>
        <v>&lt;li data-id="playthrough_4_32" class="f_misc"&gt;Head into the building the NPCs were guarding. There is &lt;a href="http://darksouls3.wiki.fextralife.com/Homeward+Bone"&gt;Homeward Bone&amp;nbsp;x2&lt;/a&gt; on a balcony in here. Double back and head down the ladder to light the Farron Keep bonfire&lt;/li&gt;</v>
      </c>
      <c r="D182">
        <f t="shared" si="76"/>
        <v>30</v>
      </c>
      <c r="E182">
        <f t="shared" si="77"/>
        <v>38</v>
      </c>
      <c r="F182">
        <f t="shared" si="78"/>
        <v>45</v>
      </c>
      <c r="G182" t="str">
        <f t="shared" si="79"/>
        <v>f_misc</v>
      </c>
      <c r="H182" t="e">
        <f t="shared" si="80"/>
        <v>#VALUE!</v>
      </c>
      <c r="I182" t="e">
        <f t="shared" si="81"/>
        <v>#VALUE!</v>
      </c>
      <c r="J182" t="e">
        <f t="shared" si="82"/>
        <v>#VALUE!</v>
      </c>
      <c r="K182" t="str">
        <f t="shared" si="83"/>
        <v>f_misc</v>
      </c>
      <c r="L182" t="str">
        <f t="shared" si="84"/>
        <v/>
      </c>
      <c r="M182" t="str">
        <f t="shared" si="85"/>
        <v/>
      </c>
      <c r="N182" t="str">
        <f>IFERROR(VLOOKUP(K182,'tag lookup'!$A:$B,2,0),"")</f>
        <v>Misc. items</v>
      </c>
      <c r="O182" t="str">
        <f>IFERROR(VLOOKUP(L182,'tag lookup'!$A:$B,2,0),"")</f>
        <v/>
      </c>
      <c r="P182" t="str">
        <f>IFERROR(VLOOKUP(M182,'tag lookup'!$A:$B,2,0),"")</f>
        <v/>
      </c>
      <c r="Q182" s="2" t="str">
        <f t="shared" si="86"/>
        <v>,"tags":["Misc. items"]</v>
      </c>
      <c r="R182">
        <f t="shared" si="87"/>
        <v>58</v>
      </c>
      <c r="S182" t="str">
        <f t="shared" si="88"/>
        <v>Head into the building the NPCs were guarding. There is &lt;a href="http://darksouls3.wiki.fextralife.com/Homeward+Bone"&gt;Homeward Bone&amp;nbsp;x2&lt;/a&gt; on a balcony in here. Double back and head down the ladder to light the Farron Keep bonfire</v>
      </c>
      <c r="T182" t="str">
        <f t="shared" si="89"/>
        <v>{"text":"Head into the building the NPCs were guarding. There is &lt;a href=\"http://darksouls3.wiki.fextralife.com/Homeward+Bone\"&gt;Homeward Bone&amp;nbsp;x2&lt;/a&gt; on a balcony in here. Double back and head down the ladder to light the Farron Keep bonfire","tags":["Misc. items"]},</v>
      </c>
    </row>
    <row r="183" spans="1:20">
      <c r="B183" t="s">
        <v>247</v>
      </c>
      <c r="C183" t="str">
        <f t="shared" si="75"/>
        <v>&lt;li data-id="playthrough_4_33" class="f_weap"&gt;Warp or run back to the Crucifixion Woods bonfire. Head into the ruins this time (the ones you previously traveled around before to grab the Estus Shard). The entrance is a hole in the wall in a small depression in the ground. In the first room you'll find the &lt;a href="http://darksouls3.wiki.fextralife.com/Heretic's+Staff"&gt;Heretic's Staff&lt;/a&gt; in an alcove to the right&lt;/li&gt;</v>
      </c>
      <c r="D183">
        <f t="shared" si="76"/>
        <v>30</v>
      </c>
      <c r="E183">
        <f t="shared" si="77"/>
        <v>38</v>
      </c>
      <c r="F183">
        <f t="shared" si="78"/>
        <v>45</v>
      </c>
      <c r="G183" t="str">
        <f t="shared" si="79"/>
        <v>f_weap</v>
      </c>
      <c r="H183" t="e">
        <f t="shared" si="80"/>
        <v>#VALUE!</v>
      </c>
      <c r="I183" t="e">
        <f t="shared" si="81"/>
        <v>#VALUE!</v>
      </c>
      <c r="J183" t="e">
        <f t="shared" si="82"/>
        <v>#VALUE!</v>
      </c>
      <c r="K183" t="str">
        <f t="shared" si="83"/>
        <v>f_weap</v>
      </c>
      <c r="L183" t="str">
        <f t="shared" si="84"/>
        <v/>
      </c>
      <c r="M183" t="str">
        <f t="shared" si="85"/>
        <v/>
      </c>
      <c r="N183" t="str">
        <f>IFERROR(VLOOKUP(K183,'tag lookup'!$A:$B,2,0),"")</f>
        <v>Weapons</v>
      </c>
      <c r="O183" t="str">
        <f>IFERROR(VLOOKUP(L183,'tag lookup'!$A:$B,2,0),"")</f>
        <v/>
      </c>
      <c r="P183" t="str">
        <f>IFERROR(VLOOKUP(M183,'tag lookup'!$A:$B,2,0),"")</f>
        <v/>
      </c>
      <c r="Q183" s="2" t="str">
        <f t="shared" si="86"/>
        <v>,"tags":["Weapons"]</v>
      </c>
      <c r="R183">
        <f t="shared" si="87"/>
        <v>58</v>
      </c>
      <c r="S183" t="str">
        <f t="shared" si="88"/>
        <v>Warp or run back to the Crucifixion Woods bonfire. Head into the ruins this time (the ones you previously traveled around before to grab the Estus Shard). The entrance is a hole in the wall in a small depression in the ground. In the first room you'll find the &lt;a href="http://darksouls3.wiki.fextralife.com/Heretic's+Staff"&gt;Heretic's Staff&lt;/a&gt; in an alcove to the right</v>
      </c>
      <c r="T183" t="str">
        <f t="shared" si="89"/>
        <v>{"text":"Warp or run back to the Crucifixion Woods bonfire. Head into the ruins this time (the ones you previously traveled around before to grab the Estus Shard). The entrance is a hole in the wall in a small depression in the ground. In the first room you'll find the &lt;a href=\"http://darksouls3.wiki.fextralife.com/Heretic's+Staff\"&gt;Heretic's Staff&lt;/a&gt; in an alcove to the right","tags":["Weapons"]},</v>
      </c>
    </row>
    <row r="184" spans="1:20">
      <c r="B184" t="s">
        <v>248</v>
      </c>
      <c r="C184" t="str">
        <f t="shared" si="75"/>
        <v>&lt;li data-id="playthrough_4_35" class="f_npc f_miss"&gt;Continue on until you reach a 4-way crossroads and then go through the door on your left that looks like it leads to a wall. Turn right at the wall and you'll eventually arrive at &lt;a href="http://darksouls3.wiki.fextralife.com/Orbeck+of+Vinheim"&gt;Orbeck of Vinheim&lt;/a&gt;. Talk to him and he agrees to teach you in sorceries only if you have at least 10 Intelligence and promise to bring him scrolls. He then moves to Firelink Shrine. If you do not bring him any scrolls before defeating 4 bosses, he will leave&lt;/li&gt;</v>
      </c>
      <c r="D184">
        <f t="shared" si="76"/>
        <v>30</v>
      </c>
      <c r="E184">
        <f t="shared" si="77"/>
        <v>38</v>
      </c>
      <c r="F184">
        <f t="shared" si="78"/>
        <v>51</v>
      </c>
      <c r="G184" t="str">
        <f t="shared" si="79"/>
        <v>f_npc f_miss</v>
      </c>
      <c r="H184">
        <f t="shared" si="80"/>
        <v>6</v>
      </c>
      <c r="I184" t="e">
        <f t="shared" si="81"/>
        <v>#VALUE!</v>
      </c>
      <c r="J184" t="e">
        <f t="shared" si="82"/>
        <v>#VALUE!</v>
      </c>
      <c r="K184" t="str">
        <f t="shared" si="83"/>
        <v>f_npc</v>
      </c>
      <c r="L184" t="str">
        <f t="shared" si="84"/>
        <v>f_miss</v>
      </c>
      <c r="M184" t="str">
        <f t="shared" si="85"/>
        <v/>
      </c>
      <c r="N184" t="str">
        <f>IFERROR(VLOOKUP(K184,'tag lookup'!$A:$B,2,0),"")</f>
        <v/>
      </c>
      <c r="O184" t="str">
        <f>IFERROR(VLOOKUP(L184,'tag lookup'!$A:$B,2,0),"")</f>
        <v>Missable</v>
      </c>
      <c r="P184" t="str">
        <f>IFERROR(VLOOKUP(M184,'tag lookup'!$A:$B,2,0),"")</f>
        <v/>
      </c>
      <c r="Q184" s="2" t="str">
        <f t="shared" si="86"/>
        <v/>
      </c>
      <c r="R184">
        <f t="shared" si="87"/>
        <v>64</v>
      </c>
      <c r="S184" t="str">
        <f t="shared" si="88"/>
        <v>Continue on until you reach a 4-way crossroads and then go through the door on your left that looks like it leads to a wall. Turn right at the wall and you'll eventually arrive at &lt;a href="http://darksouls3.wiki.fextralife.com/Orbeck+of+Vinheim"&gt;Orbeck of Vinheim&lt;/a&gt;. Talk to him and he agrees to teach you in sorceries only if you have at least 10 Intelligence and promise to bring him scrolls. He then moves to Firelink Shrine. If you do not bring him any scrolls before defeating 4 bosses, he will leave</v>
      </c>
      <c r="T184" t="str">
        <f t="shared" si="89"/>
        <v>{"text":"Continue on until you reach a 4-way crossroads and then go through the door on your left that looks like it leads to a wall. Turn right at the wall and you'll eventually arrive at &lt;a href=\"http://darksouls3.wiki.fextralife.com/Orbeck+of+Vinheim\"&gt;Orbeck of Vinheim&lt;/a&gt;. Talk to him and he agrees to teach you in sorceries only if you have at least 10 Intelligence and promise to bring him scrolls. He then moves to Firelink Shrine. If you do not bring him any scrolls before defeating 4 bosses, he will leave"},</v>
      </c>
    </row>
    <row r="185" spans="1:20">
      <c r="B185" t="s">
        <v>249</v>
      </c>
      <c r="C185" t="str">
        <f t="shared" si="75"/>
        <v>&lt;li data-id="playthrough_4_36" class="f_gest f_npc f_ring f_miss"&gt;&lt;a href="http://darksouls3.wiki.fextralife.com/Orbeck+of+Vinheim"&gt;Orbeck of Vinheim&lt;/a&gt; grants you different rewards based on certain criteria. If you are not a sorcerer, the &lt;a href="http://darksouls3.wiki.fextralife.com/Young+Dragon+Ring"&gt;Young Dragon Ring&lt;/a&gt; is given to you after buying three of his spells and giving him at least one scroll. You will be rewarded with the Silent Ally gesture and the &lt;a href="http://darksouls3.wiki.fextralife.com/Slumbering+Dragoncrest+Ring"&gt;Slumbering Dragoncrest Ring&lt;/a&gt; after buying Aural Decoy, Farron Flashsword, Pestilent Mist, and Spook.&lt;/li&gt;</v>
      </c>
      <c r="D185">
        <f t="shared" si="76"/>
        <v>30</v>
      </c>
      <c r="E185">
        <f t="shared" si="77"/>
        <v>38</v>
      </c>
      <c r="F185">
        <f t="shared" si="78"/>
        <v>65</v>
      </c>
      <c r="G185" t="str">
        <f t="shared" si="79"/>
        <v>f_gest f_npc f_ring f_miss</v>
      </c>
      <c r="H185">
        <f t="shared" si="80"/>
        <v>7</v>
      </c>
      <c r="I185">
        <f t="shared" si="81"/>
        <v>13</v>
      </c>
      <c r="J185">
        <f t="shared" si="82"/>
        <v>20</v>
      </c>
      <c r="K185" t="str">
        <f t="shared" si="83"/>
        <v>f_gest</v>
      </c>
      <c r="L185" t="str">
        <f t="shared" si="84"/>
        <v>f_npc</v>
      </c>
      <c r="M185" t="str">
        <f t="shared" si="85"/>
        <v>f_ring</v>
      </c>
      <c r="N185" t="str">
        <f>IFERROR(VLOOKUP(K185,'tag lookup'!$A:$B,2,0),"")</f>
        <v>Gestures</v>
      </c>
      <c r="O185" t="str">
        <f>IFERROR(VLOOKUP(L185,'tag lookup'!$A:$B,2,0),"")</f>
        <v/>
      </c>
      <c r="P185" t="str">
        <f>IFERROR(VLOOKUP(M185,'tag lookup'!$A:$B,2,0),"")</f>
        <v>Rings</v>
      </c>
      <c r="Q185" s="2" t="str">
        <f t="shared" si="86"/>
        <v>,"tags":["Gestures"]</v>
      </c>
      <c r="R185">
        <f t="shared" si="87"/>
        <v>78</v>
      </c>
      <c r="S185" t="str">
        <f t="shared" si="88"/>
        <v>&lt;a href="http://darksouls3.wiki.fextralife.com/Orbeck+of+Vinheim"&gt;Orbeck of Vinheim&lt;/a&gt; grants you different rewards based on certain criteria. If you are not a sorcerer, the &lt;a href="http://darksouls3.wiki.fextralife.com/Young+Dragon+Ring"&gt;Young Dragon Ring&lt;/a&gt; is given to you after buying three of his spells and giving him at least one scroll. You will be rewarded with the Silent Ally gesture and the &lt;a href="http://darksouls3.wiki.fextralife.com/Slumbering+Dragoncrest+Ring"&gt;Slumbering Dragoncrest Ring&lt;/a&gt; after buying Aural Decoy, Farron Flashsword, Pestilent Mist, and Spook.</v>
      </c>
      <c r="T185" t="str">
        <f t="shared" si="89"/>
        <v>{"text":"&lt;a href=\"http://darksouls3.wiki.fextralife.com/Orbeck+of+Vinheim\"&gt;Orbeck of Vinheim&lt;/a&gt; grants you different rewards based on certain criteria. If you are not a sorcerer, the &lt;a href=\"http://darksouls3.wiki.fextralife.com/Young+Dragon+Ring\"&gt;Young Dragon Ring&lt;/a&gt; is given to you after buying three of his spells and giving him at least one scroll. You will be rewarded with the Silent Ally gesture and the &lt;a href=\"http://darksouls3.wiki.fextralife.com/Slumbering+Dragoncrest+Ring\"&gt;Slumbering Dragoncrest Ring&lt;/a&gt; after buying Aural Decoy, Farron Flashsword, Pestilent Mist, and Spook.","tags":["Gestures"]},</v>
      </c>
    </row>
    <row r="186" spans="1:20">
      <c r="B186" t="s">
        <v>250</v>
      </c>
      <c r="C186" t="str">
        <f t="shared" si="75"/>
        <v>&lt;li data-id="playthrough_4_37" class="f_misc"&gt;There are broken steps that lead down from Orbeck's study with &lt;a href="http://darksouls3.wiki.fextralife.com/Blue+Bug+Pellet"&gt;Blue Bug Pellet&amp;nbsp;x2&lt;/a&gt;. Drop off to reach the final room before the boss&lt;/li&gt;</v>
      </c>
      <c r="D186">
        <f t="shared" si="76"/>
        <v>30</v>
      </c>
      <c r="E186">
        <f t="shared" si="77"/>
        <v>38</v>
      </c>
      <c r="F186">
        <f t="shared" si="78"/>
        <v>45</v>
      </c>
      <c r="G186" t="str">
        <f t="shared" si="79"/>
        <v>f_misc</v>
      </c>
      <c r="H186" t="e">
        <f t="shared" si="80"/>
        <v>#VALUE!</v>
      </c>
      <c r="I186" t="e">
        <f t="shared" si="81"/>
        <v>#VALUE!</v>
      </c>
      <c r="J186" t="e">
        <f t="shared" si="82"/>
        <v>#VALUE!</v>
      </c>
      <c r="K186" t="str">
        <f t="shared" si="83"/>
        <v>f_misc</v>
      </c>
      <c r="L186" t="str">
        <f t="shared" si="84"/>
        <v/>
      </c>
      <c r="M186" t="str">
        <f t="shared" si="85"/>
        <v/>
      </c>
      <c r="N186" t="str">
        <f>IFERROR(VLOOKUP(K186,'tag lookup'!$A:$B,2,0),"")</f>
        <v>Misc. items</v>
      </c>
      <c r="O186" t="str">
        <f>IFERROR(VLOOKUP(L186,'tag lookup'!$A:$B,2,0),"")</f>
        <v/>
      </c>
      <c r="P186" t="str">
        <f>IFERROR(VLOOKUP(M186,'tag lookup'!$A:$B,2,0),"")</f>
        <v/>
      </c>
      <c r="Q186" s="2" t="str">
        <f t="shared" si="86"/>
        <v>,"tags":["Misc. items"]</v>
      </c>
      <c r="R186">
        <f t="shared" si="87"/>
        <v>58</v>
      </c>
      <c r="S186" t="str">
        <f t="shared" si="88"/>
        <v>There are broken steps that lead down from Orbeck's study with &lt;a href="http://darksouls3.wiki.fextralife.com/Blue+Bug+Pellet"&gt;Blue Bug Pellet&amp;nbsp;x2&lt;/a&gt;. Drop off to reach the final room before the boss</v>
      </c>
      <c r="T186" t="str">
        <f t="shared" si="89"/>
        <v>{"text":"There are broken steps that lead down from Orbeck's study with &lt;a href=\"http://darksouls3.wiki.fextralife.com/Blue+Bug+Pellet\"&gt;Blue Bug Pellet&amp;nbsp;x2&lt;/a&gt;. Drop off to reach the final room before the boss","tags":["Misc. items"]},</v>
      </c>
    </row>
    <row r="187" spans="1:20">
      <c r="B187" t="s">
        <v>251</v>
      </c>
      <c r="C187" t="str">
        <f t="shared" si="75"/>
        <v>&lt;li data-id="playthrough_4_38" class="f_boss f_miss"&gt;In this room, near one of the stone pillars, &lt;a href="http://darksouls3.wiki.fextralife.com/Eygon+of+Carim"&gt;Eygon of Carim&lt;/a&gt; has casted down a summon sign. You can summon him if you have recruited Irina to your Shrine and have not harmed her&lt;/li&gt;</v>
      </c>
      <c r="D187">
        <f t="shared" si="76"/>
        <v>30</v>
      </c>
      <c r="E187">
        <f t="shared" si="77"/>
        <v>38</v>
      </c>
      <c r="F187">
        <f t="shared" si="78"/>
        <v>52</v>
      </c>
      <c r="G187" t="str">
        <f t="shared" si="79"/>
        <v>f_boss f_miss</v>
      </c>
      <c r="H187">
        <f t="shared" si="80"/>
        <v>7</v>
      </c>
      <c r="I187" t="e">
        <f t="shared" si="81"/>
        <v>#VALUE!</v>
      </c>
      <c r="J187" t="e">
        <f t="shared" si="82"/>
        <v>#VALUE!</v>
      </c>
      <c r="K187" t="str">
        <f t="shared" si="83"/>
        <v>f_boss</v>
      </c>
      <c r="L187" t="str">
        <f t="shared" si="84"/>
        <v>f_miss</v>
      </c>
      <c r="M187" t="str">
        <f t="shared" si="85"/>
        <v/>
      </c>
      <c r="N187" t="str">
        <f>IFERROR(VLOOKUP(K187,'tag lookup'!$A:$B,2,0),"")</f>
        <v>Bosses</v>
      </c>
      <c r="O187" t="str">
        <f>IFERROR(VLOOKUP(L187,'tag lookup'!$A:$B,2,0),"")</f>
        <v>Missable</v>
      </c>
      <c r="P187" t="str">
        <f>IFERROR(VLOOKUP(M187,'tag lookup'!$A:$B,2,0),"")</f>
        <v/>
      </c>
      <c r="Q187" s="2" t="str">
        <f t="shared" si="86"/>
        <v>,"tags":["Bosses","Missable"]</v>
      </c>
      <c r="R187">
        <f t="shared" si="87"/>
        <v>65</v>
      </c>
      <c r="S187" t="str">
        <f t="shared" si="88"/>
        <v>In this room, near one of the stone pillars, &lt;a href="http://darksouls3.wiki.fextralife.com/Eygon+of+Carim"&gt;Eygon of Carim&lt;/a&gt; has casted down a summon sign. You can summon him if you have recruited Irina to your Shrine and have not harmed her</v>
      </c>
      <c r="T187" t="str">
        <f t="shared" si="89"/>
        <v>{"text":"In this room, near one of the stone pillars, &lt;a href=\"http://darksouls3.wiki.fextralife.com/Eygon+of+Carim\"&gt;Eygon of Carim&lt;/a&gt; has casted down a summon sign. You can summon him if you have recruited Irina to your Shrine and have not harmed her","tags":["Bosses","Missable"]},</v>
      </c>
    </row>
    <row r="188" spans="1:20">
      <c r="B188" t="s">
        <v>252</v>
      </c>
      <c r="C188" t="str">
        <f t="shared" si="75"/>
        <v>&lt;li data-id="playthrough_4_39" class="f_boss f_misc"&gt;Defeat the &lt;a href="http://darksouls3.wiki.fextralife.com/Crystal+Sage"&gt;Crystal Sage&lt;/a&gt;; receive &lt;a href="http://darksouls3.wiki.fextralife.com/Soul+of+a+Crystal+Sage"&gt;Soul of a Crystal Sage&lt;/a&gt;&lt;/li&gt;</v>
      </c>
      <c r="D188">
        <f t="shared" si="76"/>
        <v>30</v>
      </c>
      <c r="E188">
        <f t="shared" si="77"/>
        <v>38</v>
      </c>
      <c r="F188">
        <f t="shared" si="78"/>
        <v>52</v>
      </c>
      <c r="G188" t="str">
        <f t="shared" si="79"/>
        <v>f_boss f_misc</v>
      </c>
      <c r="H188">
        <f t="shared" si="80"/>
        <v>7</v>
      </c>
      <c r="I188" t="e">
        <f t="shared" si="81"/>
        <v>#VALUE!</v>
      </c>
      <c r="J188" t="e">
        <f t="shared" si="82"/>
        <v>#VALUE!</v>
      </c>
      <c r="K188" t="str">
        <f t="shared" si="83"/>
        <v>f_boss</v>
      </c>
      <c r="L188" t="str">
        <f t="shared" si="84"/>
        <v>f_misc</v>
      </c>
      <c r="M188" t="str">
        <f t="shared" si="85"/>
        <v/>
      </c>
      <c r="N188" t="str">
        <f>IFERROR(VLOOKUP(K188,'tag lookup'!$A:$B,2,0),"")</f>
        <v>Bosses</v>
      </c>
      <c r="O188" t="str">
        <f>IFERROR(VLOOKUP(L188,'tag lookup'!$A:$B,2,0),"")</f>
        <v>Misc. items</v>
      </c>
      <c r="P188" t="str">
        <f>IFERROR(VLOOKUP(M188,'tag lookup'!$A:$B,2,0),"")</f>
        <v/>
      </c>
      <c r="Q188" s="2" t="str">
        <f t="shared" si="86"/>
        <v>,"tags":["Bosses","Misc. items"]</v>
      </c>
      <c r="R188">
        <f t="shared" si="87"/>
        <v>65</v>
      </c>
      <c r="S188" t="str">
        <f t="shared" si="88"/>
        <v>Defeat the &lt;a href="http://darksouls3.wiki.fextralife.com/Crystal+Sage"&gt;Crystal Sage&lt;/a&gt;; receive &lt;a href="http://darksouls3.wiki.fextralife.com/Soul+of+a+Crystal+Sage"&gt;Soul of a Crystal Sage&lt;/a&gt;</v>
      </c>
      <c r="T188" t="str">
        <f t="shared" si="89"/>
        <v>{"text":"Defeat the &lt;a href=\"http://darksouls3.wiki.fextralife.com/Crystal+Sage\"&gt;Crystal Sage&lt;/a&gt;; receive &lt;a href=\"http://darksouls3.wiki.fextralife.com/Soul+of+a+Crystal+Sage\"&gt;Soul of a Crystal Sage&lt;/a&gt;","tags":["Bosses","Misc. items"]},</v>
      </c>
    </row>
    <row r="189" spans="1:20">
      <c r="B189" t="s">
        <v>253</v>
      </c>
      <c r="C189" t="str">
        <f t="shared" si="75"/>
        <v>&lt;li data-id="playthrough_4_40" class="f_tit"&gt;Head down the winding paths past the Crystal Sage bonfire to find two Crystal Lizards, who will each drop a &lt;a href="http://darksouls3.wiki.fextralife.com/Twinkling+Titanite"&gt;Twinkling Titanite&lt;/a&gt;&lt;/li&gt;</v>
      </c>
      <c r="D189">
        <f t="shared" si="76"/>
        <v>30</v>
      </c>
      <c r="E189">
        <f t="shared" si="77"/>
        <v>38</v>
      </c>
      <c r="F189">
        <f t="shared" si="78"/>
        <v>44</v>
      </c>
      <c r="G189" t="str">
        <f t="shared" si="79"/>
        <v>f_tit</v>
      </c>
      <c r="H189" t="e">
        <f t="shared" si="80"/>
        <v>#VALUE!</v>
      </c>
      <c r="I189" t="e">
        <f t="shared" si="81"/>
        <v>#VALUE!</v>
      </c>
      <c r="J189" t="e">
        <f t="shared" si="82"/>
        <v>#VALUE!</v>
      </c>
      <c r="K189" t="str">
        <f t="shared" si="83"/>
        <v>f_tit</v>
      </c>
      <c r="L189" t="str">
        <f t="shared" si="84"/>
        <v/>
      </c>
      <c r="M189" t="str">
        <f t="shared" si="85"/>
        <v/>
      </c>
      <c r="N189" t="str">
        <f>IFERROR(VLOOKUP(K189,'tag lookup'!$A:$B,2,0),"")</f>
        <v>Titanite</v>
      </c>
      <c r="O189" t="str">
        <f>IFERROR(VLOOKUP(L189,'tag lookup'!$A:$B,2,0),"")</f>
        <v/>
      </c>
      <c r="P189" t="str">
        <f>IFERROR(VLOOKUP(M189,'tag lookup'!$A:$B,2,0),"")</f>
        <v/>
      </c>
      <c r="Q189" s="2" t="str">
        <f t="shared" si="86"/>
        <v>,"tags":["Titanite"]</v>
      </c>
      <c r="R189">
        <f t="shared" si="87"/>
        <v>57</v>
      </c>
      <c r="S189" t="str">
        <f t="shared" si="88"/>
        <v>Head down the winding paths past the Crystal Sage bonfire to find two Crystal Lizards, who will each drop a &lt;a href="http://darksouls3.wiki.fextralife.com/Twinkling+Titanite"&gt;Twinkling Titanite&lt;/a&gt;</v>
      </c>
      <c r="T189" t="str">
        <f t="shared" si="89"/>
        <v>{"text":"Head down the winding paths past the Crystal Sage bonfire to find two Crystal Lizards, who will each drop a &lt;a href=\"http://darksouls3.wiki.fextralife.com/Twinkling+Titanite\"&gt;Twinkling Titanite&lt;/a&gt;","tags":["Titanite"]},</v>
      </c>
    </row>
    <row r="190" spans="1:20">
      <c r="B190" t="s">
        <v>254</v>
      </c>
      <c r="C190" t="str">
        <f t="shared" si="75"/>
        <v>&lt;li data-id="playthrough_4_41" class="f_arm"&gt;Continue following these twisting paths until you can drop down next to a large fire and the &lt;a href="http://darksouls3.wiki.fextralife.com/Herald+Set"&gt;Herald Set&lt;/a&gt;. Continue on to the Cathedral of the Deep bonfire&lt;/li&gt;</v>
      </c>
      <c r="D190">
        <f t="shared" si="76"/>
        <v>30</v>
      </c>
      <c r="E190">
        <f t="shared" si="77"/>
        <v>38</v>
      </c>
      <c r="F190">
        <f t="shared" si="78"/>
        <v>44</v>
      </c>
      <c r="G190" t="str">
        <f t="shared" si="79"/>
        <v>f_arm</v>
      </c>
      <c r="H190" t="e">
        <f t="shared" si="80"/>
        <v>#VALUE!</v>
      </c>
      <c r="I190" t="e">
        <f t="shared" si="81"/>
        <v>#VALUE!</v>
      </c>
      <c r="J190" t="e">
        <f t="shared" si="82"/>
        <v>#VALUE!</v>
      </c>
      <c r="K190" t="str">
        <f t="shared" si="83"/>
        <v>f_arm</v>
      </c>
      <c r="L190" t="str">
        <f t="shared" si="84"/>
        <v/>
      </c>
      <c r="M190" t="str">
        <f t="shared" si="85"/>
        <v/>
      </c>
      <c r="N190" t="str">
        <f>IFERROR(VLOOKUP(K190,'tag lookup'!$A:$B,2,0),"")</f>
        <v>Armor</v>
      </c>
      <c r="O190" t="str">
        <f>IFERROR(VLOOKUP(L190,'tag lookup'!$A:$B,2,0),"")</f>
        <v/>
      </c>
      <c r="P190" t="str">
        <f>IFERROR(VLOOKUP(M190,'tag lookup'!$A:$B,2,0),"")</f>
        <v/>
      </c>
      <c r="Q190" s="2" t="str">
        <f t="shared" si="86"/>
        <v>,"tags":["Armor"]</v>
      </c>
      <c r="R190">
        <f t="shared" si="87"/>
        <v>57</v>
      </c>
      <c r="S190" t="str">
        <f t="shared" si="88"/>
        <v>Continue following these twisting paths until you can drop down next to a large fire and the &lt;a href="http://darksouls3.wiki.fextralife.com/Herald+Set"&gt;Herald Set&lt;/a&gt;. Continue on to the Cathedral of the Deep bonfire</v>
      </c>
      <c r="T190" t="str">
        <f t="shared" si="89"/>
        <v>{"text":"Continue following these twisting paths until you can drop down next to a large fire and the &lt;a href=\"http://darksouls3.wiki.fextralife.com/Herald+Set\"&gt;Herald Set&lt;/a&gt;. Continue on to the Cathedral of the Deep bonfire","tags":["Armor"]},</v>
      </c>
    </row>
    <row r="191" spans="1:20">
      <c r="A191" s="1" t="s">
        <v>255</v>
      </c>
      <c r="Q191" s="2"/>
      <c r="T191" t="str">
        <f>"]}{""title"": """&amp;A191&amp;""",""steps"":["</f>
        <v>]}{"title": "Cathedral of the Deep","steps":[</v>
      </c>
    </row>
    <row r="192" spans="1:20">
      <c r="A192" t="s">
        <v>256</v>
      </c>
      <c r="B192" t="s">
        <v>257</v>
      </c>
      <c r="C192" t="str">
        <f t="shared" ref="C192:C223" si="90">TRIM(B192)</f>
        <v>&lt;li data-id="playthrough_5_1" class="f_ash"&gt;From the Cathedral of the Deep bonfire, head down to the left to find a hostile sword-wielding NPC and the &lt;a href="http://darksouls3.wiki.fextralife.com/Paladin's+Ashes"&gt;Paladin's Ashes&lt;/a&gt; behind him&lt;/li&gt;</v>
      </c>
      <c r="D192">
        <f t="shared" ref="D192:D223" si="91">FIND("""",C192,15)</f>
        <v>29</v>
      </c>
      <c r="E192">
        <f t="shared" ref="E192:E223" si="92">FIND("""",C192,D192+1)</f>
        <v>37</v>
      </c>
      <c r="F192">
        <f t="shared" ref="F192:F223" si="93">FIND("""",C192,E192+1)</f>
        <v>43</v>
      </c>
      <c r="G192" t="str">
        <f t="shared" ref="G192:G223" si="94">MID(C192,E192+1,F192-E192-1)</f>
        <v>f_ash</v>
      </c>
      <c r="H192" t="e">
        <f t="shared" ref="H192:H223" si="95">FIND(" ",$G192)</f>
        <v>#VALUE!</v>
      </c>
      <c r="I192" t="e">
        <f t="shared" ref="I192:I223" si="96">FIND(" ",G192,H192+1)</f>
        <v>#VALUE!</v>
      </c>
      <c r="J192" t="e">
        <f t="shared" ref="J192:J223" si="97">FIND(" ",G192,I192+1)</f>
        <v>#VALUE!</v>
      </c>
      <c r="K192" t="str">
        <f t="shared" ref="K192:K223" si="98">LEFT(G192,IFERROR(H192-1,99))</f>
        <v>f_ash</v>
      </c>
      <c r="L192" t="str">
        <f t="shared" ref="L192:L223" si="99">IF(ISERROR(H192),"",MID(G192,H192+1,IFERROR(I192-H192-1,99)))</f>
        <v/>
      </c>
      <c r="M192" t="str">
        <f t="shared" ref="M192:M223" si="100">IF(ISERROR(I192),"",MID(G192,I192+1,IFERROR(J192-I192-1,99)))</f>
        <v/>
      </c>
      <c r="N192" t="str">
        <f>IFERROR(VLOOKUP(K192,'tag lookup'!$A:$B,2,0),"")</f>
        <v/>
      </c>
      <c r="O192" t="str">
        <f>IFERROR(VLOOKUP(L192,'tag lookup'!$A:$B,2,0),"")</f>
        <v/>
      </c>
      <c r="P192" t="str">
        <f>IFERROR(VLOOKUP(M192,'tag lookup'!$A:$B,2,0),"")</f>
        <v/>
      </c>
      <c r="Q192" s="2" t="str">
        <f t="shared" ref="Q192:Q223" si="101">IF(N192="","",",""tags"":[""" &amp; N192 &amp; IF(O192="","""]",""",""" &amp; O192&amp;IF(P192="","""]",""","""&amp;P192&amp;"""]")))</f>
        <v/>
      </c>
      <c r="R192">
        <f t="shared" ref="R192:R223" si="102">FIND("&gt;",B192)</f>
        <v>54</v>
      </c>
      <c r="S192" t="str">
        <f t="shared" ref="S192:S223" si="103">MID(B192,R192+1,LEN(B192)-R192-5)</f>
        <v>From the Cathedral of the Deep bonfire, head down to the left to find a hostile sword-wielding NPC and the &lt;a href="http://darksouls3.wiki.fextralife.com/Paladin's+Ashes"&gt;Paladin's Ashes&lt;/a&gt; behind him</v>
      </c>
      <c r="T192" t="str">
        <f t="shared" ref="T192:T223" si="104">"{""text"":"""&amp;SUBSTITUTE(S192,"""","\""")&amp;""""&amp;Q192&amp;"},"</f>
        <v>{"text":"From the Cathedral of the Deep bonfire, head down to the left to find a hostile sword-wielding NPC and the &lt;a href=\"http://darksouls3.wiki.fextralife.com/Paladin's+Ashes\"&gt;Paladin's Ashes&lt;/a&gt; behind him"},</v>
      </c>
    </row>
    <row r="193" spans="2:20">
      <c r="B193" t="s">
        <v>258</v>
      </c>
      <c r="C193" t="str">
        <f t="shared" si="90"/>
        <v>&lt;li data-id="playthrough_5_2" class="f_tit"&gt;Back up by the bonfire, start heading up the first set of steps, but turn left about halfway up. Follow the path and turn right at the end for a &lt;a href="http://darksouls3.wiki.fextralife.com/Titanite+Shard"&gt;Titanite Shard&lt;/a&gt; in an alcove&lt;/li&gt;</v>
      </c>
      <c r="D193">
        <f t="shared" si="91"/>
        <v>29</v>
      </c>
      <c r="E193">
        <f t="shared" si="92"/>
        <v>37</v>
      </c>
      <c r="F193">
        <f t="shared" si="93"/>
        <v>43</v>
      </c>
      <c r="G193" t="str">
        <f t="shared" si="94"/>
        <v>f_tit</v>
      </c>
      <c r="H193" t="e">
        <f t="shared" si="95"/>
        <v>#VALUE!</v>
      </c>
      <c r="I193" t="e">
        <f t="shared" si="96"/>
        <v>#VALUE!</v>
      </c>
      <c r="J193" t="e">
        <f t="shared" si="97"/>
        <v>#VALUE!</v>
      </c>
      <c r="K193" t="str">
        <f t="shared" si="98"/>
        <v>f_tit</v>
      </c>
      <c r="L193" t="str">
        <f t="shared" si="99"/>
        <v/>
      </c>
      <c r="M193" t="str">
        <f t="shared" si="100"/>
        <v/>
      </c>
      <c r="N193" t="str">
        <f>IFERROR(VLOOKUP(K193,'tag lookup'!$A:$B,2,0),"")</f>
        <v>Titanite</v>
      </c>
      <c r="O193" t="str">
        <f>IFERROR(VLOOKUP(L193,'tag lookup'!$A:$B,2,0),"")</f>
        <v/>
      </c>
      <c r="P193" t="str">
        <f>IFERROR(VLOOKUP(M193,'tag lookup'!$A:$B,2,0),"")</f>
        <v/>
      </c>
      <c r="Q193" s="2" t="str">
        <f t="shared" si="101"/>
        <v>,"tags":["Titanite"]</v>
      </c>
      <c r="R193">
        <f t="shared" si="102"/>
        <v>56</v>
      </c>
      <c r="S193" t="str">
        <f t="shared" si="103"/>
        <v>Back up by the bonfire, start heading up the first set of steps, but turn left about halfway up. Follow the path and turn right at the end for a &lt;a href="http://darksouls3.wiki.fextralife.com/Titanite+Shard"&gt;Titanite Shard&lt;/a&gt; in an alcove</v>
      </c>
      <c r="T193" t="str">
        <f t="shared" si="104"/>
        <v>{"text":"Back up by the bonfire, start heading up the first set of steps, but turn left about halfway up. Follow the path and turn right at the end for a &lt;a href=\"http://darksouls3.wiki.fextralife.com/Titanite+Shard\"&gt;Titanite Shard&lt;/a&gt; in an alcove","tags":["Titanite"]},</v>
      </c>
    </row>
    <row r="194" spans="2:20">
      <c r="B194" t="s">
        <v>259</v>
      </c>
      <c r="C194" t="str">
        <f t="shared" si="90"/>
        <v>&lt;li data-id="playthrough_5_3" class="f_weap"&gt;Head back to the steps and head up to the top of this first set. Before climbing the second set of steps, head right this time and follow the path until you reach the &lt;a href="http://darksouls3.wiki.fextralife.com/Crest+Shield"&gt;Crest Shield&lt;/a&gt;&lt;/li&gt;</v>
      </c>
      <c r="D194">
        <f t="shared" si="91"/>
        <v>29</v>
      </c>
      <c r="E194">
        <f t="shared" si="92"/>
        <v>37</v>
      </c>
      <c r="F194">
        <f t="shared" si="93"/>
        <v>44</v>
      </c>
      <c r="G194" t="str">
        <f t="shared" si="94"/>
        <v>f_weap</v>
      </c>
      <c r="H194" t="e">
        <f t="shared" si="95"/>
        <v>#VALUE!</v>
      </c>
      <c r="I194" t="e">
        <f t="shared" si="96"/>
        <v>#VALUE!</v>
      </c>
      <c r="J194" t="e">
        <f t="shared" si="97"/>
        <v>#VALUE!</v>
      </c>
      <c r="K194" t="str">
        <f t="shared" si="98"/>
        <v>f_weap</v>
      </c>
      <c r="L194" t="str">
        <f t="shared" si="99"/>
        <v/>
      </c>
      <c r="M194" t="str">
        <f t="shared" si="100"/>
        <v/>
      </c>
      <c r="N194" t="str">
        <f>IFERROR(VLOOKUP(K194,'tag lookup'!$A:$B,2,0),"")</f>
        <v>Weapons</v>
      </c>
      <c r="O194" t="str">
        <f>IFERROR(VLOOKUP(L194,'tag lookup'!$A:$B,2,0),"")</f>
        <v/>
      </c>
      <c r="P194" t="str">
        <f>IFERROR(VLOOKUP(M194,'tag lookup'!$A:$B,2,0),"")</f>
        <v/>
      </c>
      <c r="Q194" s="2" t="str">
        <f t="shared" si="101"/>
        <v>,"tags":["Weapons"]</v>
      </c>
      <c r="R194">
        <f t="shared" si="102"/>
        <v>57</v>
      </c>
      <c r="S194" t="str">
        <f t="shared" si="103"/>
        <v>Head back to the steps and head up to the top of this first set. Before climbing the second set of steps, head right this time and follow the path until you reach the &lt;a href="http://darksouls3.wiki.fextralife.com/Crest+Shield"&gt;Crest Shield&lt;/a&gt;</v>
      </c>
      <c r="T194" t="str">
        <f t="shared" si="104"/>
        <v>{"text":"Head back to the steps and head up to the top of this first set. Before climbing the second set of steps, head right this time and follow the path until you reach the &lt;a href=\"http://darksouls3.wiki.fextralife.com/Crest+Shield\"&gt;Crest Shield&lt;/a&gt;","tags":["Weapons"]},</v>
      </c>
    </row>
    <row r="195" spans="2:20">
      <c r="B195" t="s">
        <v>260</v>
      </c>
      <c r="C195" t="str">
        <f t="shared" si="90"/>
        <v>&lt;li data-id="playthrough_5_4" class="f_weap"&gt;From here, you can jump down and kill the axe-wielding NPC on the steps (he can be struck with a plunge attack using a big enough weapon) to get the &lt;a href="http://darksouls3.wiki.fextralife.com/Spider+Shield"&gt;Spider Shield&lt;/a&gt;&lt;/li&gt;</v>
      </c>
      <c r="D195">
        <f t="shared" si="91"/>
        <v>29</v>
      </c>
      <c r="E195">
        <f t="shared" si="92"/>
        <v>37</v>
      </c>
      <c r="F195">
        <f t="shared" si="93"/>
        <v>44</v>
      </c>
      <c r="G195" t="str">
        <f t="shared" si="94"/>
        <v>f_weap</v>
      </c>
      <c r="H195" t="e">
        <f t="shared" si="95"/>
        <v>#VALUE!</v>
      </c>
      <c r="I195" t="e">
        <f t="shared" si="96"/>
        <v>#VALUE!</v>
      </c>
      <c r="J195" t="e">
        <f t="shared" si="97"/>
        <v>#VALUE!</v>
      </c>
      <c r="K195" t="str">
        <f t="shared" si="98"/>
        <v>f_weap</v>
      </c>
      <c r="L195" t="str">
        <f t="shared" si="99"/>
        <v/>
      </c>
      <c r="M195" t="str">
        <f t="shared" si="100"/>
        <v/>
      </c>
      <c r="N195" t="str">
        <f>IFERROR(VLOOKUP(K195,'tag lookup'!$A:$B,2,0),"")</f>
        <v>Weapons</v>
      </c>
      <c r="O195" t="str">
        <f>IFERROR(VLOOKUP(L195,'tag lookup'!$A:$B,2,0),"")</f>
        <v/>
      </c>
      <c r="P195" t="str">
        <f>IFERROR(VLOOKUP(M195,'tag lookup'!$A:$B,2,0),"")</f>
        <v/>
      </c>
      <c r="Q195" s="2" t="str">
        <f t="shared" si="101"/>
        <v>,"tags":["Weapons"]</v>
      </c>
      <c r="R195">
        <f t="shared" si="102"/>
        <v>57</v>
      </c>
      <c r="S195" t="str">
        <f t="shared" si="103"/>
        <v>From here, you can jump down and kill the axe-wielding NPC on the steps (he can be struck with a plunge attack using a big enough weapon) to get the &lt;a href="http://darksouls3.wiki.fextralife.com/Spider+Shield"&gt;Spider Shield&lt;/a&gt;</v>
      </c>
      <c r="T195" t="str">
        <f t="shared" si="104"/>
        <v>{"text":"From here, you can jump down and kill the axe-wielding NPC on the steps (he can be struck with a plunge attack using a big enough weapon) to get the &lt;a href=\"http://darksouls3.wiki.fextralife.com/Spider+Shield\"&gt;Spider Shield&lt;/a&gt;","tags":["Weapons"]},</v>
      </c>
    </row>
    <row r="196" spans="2:20">
      <c r="B196" t="s">
        <v>261</v>
      </c>
      <c r="C196" t="str">
        <f t="shared" si="90"/>
        <v>&lt;li data-id="playthrough_5_5" class="f_misc"&gt;In the next area with the dogs and crossbow enemies, grab the &lt;a href="http://darksouls3.wiki.fextralife.com/Large+Soul+of+an+Unknown+Traveler"&gt;Large Soul of an Unknown Traveler&lt;/a&gt; from a ledge&lt;/li&gt;</v>
      </c>
      <c r="D196">
        <f t="shared" si="91"/>
        <v>29</v>
      </c>
      <c r="E196">
        <f t="shared" si="92"/>
        <v>37</v>
      </c>
      <c r="F196">
        <f t="shared" si="93"/>
        <v>44</v>
      </c>
      <c r="G196" t="str">
        <f t="shared" si="94"/>
        <v>f_misc</v>
      </c>
      <c r="H196" t="e">
        <f t="shared" si="95"/>
        <v>#VALUE!</v>
      </c>
      <c r="I196" t="e">
        <f t="shared" si="96"/>
        <v>#VALUE!</v>
      </c>
      <c r="J196" t="e">
        <f t="shared" si="97"/>
        <v>#VALUE!</v>
      </c>
      <c r="K196" t="str">
        <f t="shared" si="98"/>
        <v>f_misc</v>
      </c>
      <c r="L196" t="str">
        <f t="shared" si="99"/>
        <v/>
      </c>
      <c r="M196" t="str">
        <f t="shared" si="100"/>
        <v/>
      </c>
      <c r="N196" t="str">
        <f>IFERROR(VLOOKUP(K196,'tag lookup'!$A:$B,2,0),"")</f>
        <v>Misc. items</v>
      </c>
      <c r="O196" t="str">
        <f>IFERROR(VLOOKUP(L196,'tag lookup'!$A:$B,2,0),"")</f>
        <v/>
      </c>
      <c r="P196" t="str">
        <f>IFERROR(VLOOKUP(M196,'tag lookup'!$A:$B,2,0),"")</f>
        <v/>
      </c>
      <c r="Q196" s="2" t="str">
        <f t="shared" si="101"/>
        <v>,"tags":["Misc. items"]</v>
      </c>
      <c r="R196">
        <f t="shared" si="102"/>
        <v>57</v>
      </c>
      <c r="S196" t="str">
        <f t="shared" si="103"/>
        <v>In the next area with the dogs and crossbow enemies, grab the &lt;a href="http://darksouls3.wiki.fextralife.com/Large+Soul+of+an+Unknown+Traveler"&gt;Large Soul of an Unknown Traveler&lt;/a&gt; from a ledge</v>
      </c>
      <c r="T196" t="str">
        <f t="shared" si="104"/>
        <v>{"text":"In the next area with the dogs and crossbow enemies, grab the &lt;a href=\"http://darksouls3.wiki.fextralife.com/Large+Soul+of+an+Unknown+Traveler\"&gt;Large Soul of an Unknown Traveler&lt;/a&gt; from a ledge","tags":["Misc. items"]},</v>
      </c>
    </row>
    <row r="197" spans="2:20">
      <c r="B197" t="s">
        <v>262</v>
      </c>
      <c r="C197" t="str">
        <f t="shared" si="90"/>
        <v>&lt;li data-id="playthrough_5_6" class="f_weap"&gt;Continue on and light the Cleansing Chapel bonfire inside the chapel. There is also the &lt;a href="http://darksouls3.wiki.fextralife.com/Notched+Whip"&gt;Notched Whip&lt;/a&gt; in the corner&lt;/li&gt;</v>
      </c>
      <c r="D197">
        <f t="shared" si="91"/>
        <v>29</v>
      </c>
      <c r="E197">
        <f t="shared" si="92"/>
        <v>37</v>
      </c>
      <c r="F197">
        <f t="shared" si="93"/>
        <v>44</v>
      </c>
      <c r="G197" t="str">
        <f t="shared" si="94"/>
        <v>f_weap</v>
      </c>
      <c r="H197" t="e">
        <f t="shared" si="95"/>
        <v>#VALUE!</v>
      </c>
      <c r="I197" t="e">
        <f t="shared" si="96"/>
        <v>#VALUE!</v>
      </c>
      <c r="J197" t="e">
        <f t="shared" si="97"/>
        <v>#VALUE!</v>
      </c>
      <c r="K197" t="str">
        <f t="shared" si="98"/>
        <v>f_weap</v>
      </c>
      <c r="L197" t="str">
        <f t="shared" si="99"/>
        <v/>
      </c>
      <c r="M197" t="str">
        <f t="shared" si="100"/>
        <v/>
      </c>
      <c r="N197" t="str">
        <f>IFERROR(VLOOKUP(K197,'tag lookup'!$A:$B,2,0),"")</f>
        <v>Weapons</v>
      </c>
      <c r="O197" t="str">
        <f>IFERROR(VLOOKUP(L197,'tag lookup'!$A:$B,2,0),"")</f>
        <v/>
      </c>
      <c r="P197" t="str">
        <f>IFERROR(VLOOKUP(M197,'tag lookup'!$A:$B,2,0),"")</f>
        <v/>
      </c>
      <c r="Q197" s="2" t="str">
        <f t="shared" si="101"/>
        <v>,"tags":["Weapons"]</v>
      </c>
      <c r="R197">
        <f t="shared" si="102"/>
        <v>57</v>
      </c>
      <c r="S197" t="str">
        <f t="shared" si="103"/>
        <v>Continue on and light the Cleansing Chapel bonfire inside the chapel. There is also the &lt;a href="http://darksouls3.wiki.fextralife.com/Notched+Whip"&gt;Notched Whip&lt;/a&gt; in the corner</v>
      </c>
      <c r="T197" t="str">
        <f t="shared" si="104"/>
        <v>{"text":"Continue on and light the Cleansing Chapel bonfire inside the chapel. There is also the &lt;a href=\"http://darksouls3.wiki.fextralife.com/Notched+Whip\"&gt;Notched Whip&lt;/a&gt; in the corner","tags":["Weapons"]},</v>
      </c>
    </row>
    <row r="198" spans="2:20">
      <c r="B198" t="s">
        <v>263</v>
      </c>
      <c r="C198" t="str">
        <f t="shared" si="90"/>
        <v>&lt;li data-id="playthrough_5_7" class="f_estus"&gt;Grab the &lt;a href="http://darksouls3.wiki.fextralife.com/Estus+Shard"&gt;Estus Shard&lt;/a&gt; right outside the Cleansing Chapel bonfire where enemies are praying near an obelisk&lt;/li&gt;</v>
      </c>
      <c r="D198">
        <f t="shared" si="91"/>
        <v>29</v>
      </c>
      <c r="E198">
        <f t="shared" si="92"/>
        <v>37</v>
      </c>
      <c r="F198">
        <f t="shared" si="93"/>
        <v>45</v>
      </c>
      <c r="G198" t="str">
        <f t="shared" si="94"/>
        <v>f_estus</v>
      </c>
      <c r="H198" t="e">
        <f t="shared" si="95"/>
        <v>#VALUE!</v>
      </c>
      <c r="I198" t="e">
        <f t="shared" si="96"/>
        <v>#VALUE!</v>
      </c>
      <c r="J198" t="e">
        <f t="shared" si="97"/>
        <v>#VALUE!</v>
      </c>
      <c r="K198" t="str">
        <f t="shared" si="98"/>
        <v>f_estus</v>
      </c>
      <c r="L198" t="str">
        <f t="shared" si="99"/>
        <v/>
      </c>
      <c r="M198" t="str">
        <f t="shared" si="100"/>
        <v/>
      </c>
      <c r="N198" t="str">
        <f>IFERROR(VLOOKUP(K198,'tag lookup'!$A:$B,2,0),"")</f>
        <v>Estus Shards</v>
      </c>
      <c r="O198" t="str">
        <f>IFERROR(VLOOKUP(L198,'tag lookup'!$A:$B,2,0),"")</f>
        <v/>
      </c>
      <c r="P198" t="str">
        <f>IFERROR(VLOOKUP(M198,'tag lookup'!$A:$B,2,0),"")</f>
        <v/>
      </c>
      <c r="Q198" s="2" t="str">
        <f t="shared" si="101"/>
        <v>,"tags":["Estus Shards"]</v>
      </c>
      <c r="R198">
        <f t="shared" si="102"/>
        <v>58</v>
      </c>
      <c r="S198" t="str">
        <f t="shared" si="103"/>
        <v>Grab the &lt;a href="http://darksouls3.wiki.fextralife.com/Estus+Shard"&gt;Estus Shard&lt;/a&gt; right outside the Cleansing Chapel bonfire where enemies are praying near an obelisk</v>
      </c>
      <c r="T198" t="str">
        <f t="shared" si="104"/>
        <v>{"text":"Grab the &lt;a href=\"http://darksouls3.wiki.fextralife.com/Estus+Shard\"&gt;Estus Shard&lt;/a&gt; right outside the Cleansing Chapel bonfire where enemies are praying near an obelisk","tags":["Estus Shards"]},</v>
      </c>
    </row>
    <row r="199" spans="2:20">
      <c r="B199" t="s">
        <v>264</v>
      </c>
      <c r="C199" t="str">
        <f t="shared" si="90"/>
        <v>&lt;li data-id="playthrough_5_8" class="f_weap"&gt;Instead of heading up the steps past the obelisk, head right and drop down a couple of cliffs into a lower, water-filled area. Head forward a bit to grab the &lt;a href="http://darksouls3.wiki.fextralife.com/Saint-tree+Bellvine"&gt;Saint-tree Bellvine&lt;/a&gt; from a stump on the right. Remember you can hold a torch to get rid of leeches&lt;/li&gt;</v>
      </c>
      <c r="D199">
        <f t="shared" si="91"/>
        <v>29</v>
      </c>
      <c r="E199">
        <f t="shared" si="92"/>
        <v>37</v>
      </c>
      <c r="F199">
        <f t="shared" si="93"/>
        <v>44</v>
      </c>
      <c r="G199" t="str">
        <f t="shared" si="94"/>
        <v>f_weap</v>
      </c>
      <c r="H199" t="e">
        <f t="shared" si="95"/>
        <v>#VALUE!</v>
      </c>
      <c r="I199" t="e">
        <f t="shared" si="96"/>
        <v>#VALUE!</v>
      </c>
      <c r="J199" t="e">
        <f t="shared" si="97"/>
        <v>#VALUE!</v>
      </c>
      <c r="K199" t="str">
        <f t="shared" si="98"/>
        <v>f_weap</v>
      </c>
      <c r="L199" t="str">
        <f t="shared" si="99"/>
        <v/>
      </c>
      <c r="M199" t="str">
        <f t="shared" si="100"/>
        <v/>
      </c>
      <c r="N199" t="str">
        <f>IFERROR(VLOOKUP(K199,'tag lookup'!$A:$B,2,0),"")</f>
        <v>Weapons</v>
      </c>
      <c r="O199" t="str">
        <f>IFERROR(VLOOKUP(L199,'tag lookup'!$A:$B,2,0),"")</f>
        <v/>
      </c>
      <c r="P199" t="str">
        <f>IFERROR(VLOOKUP(M199,'tag lookup'!$A:$B,2,0),"")</f>
        <v/>
      </c>
      <c r="Q199" s="2" t="str">
        <f t="shared" si="101"/>
        <v>,"tags":["Weapons"]</v>
      </c>
      <c r="R199">
        <f t="shared" si="102"/>
        <v>57</v>
      </c>
      <c r="S199" t="str">
        <f t="shared" si="103"/>
        <v>Instead of heading up the steps past the obelisk, head right and drop down a couple of cliffs into a lower, water-filled area. Head forward a bit to grab the &lt;a href="http://darksouls3.wiki.fextralife.com/Saint-tree+Bellvine"&gt;Saint-tree Bellvine&lt;/a&gt; from a stump on the right. Remember you can hold a torch to get rid of leeches</v>
      </c>
      <c r="T199" t="str">
        <f t="shared" si="104"/>
        <v>{"text":"Instead of heading up the steps past the obelisk, head right and drop down a couple of cliffs into a lower, water-filled area. Head forward a bit to grab the &lt;a href=\"http://darksouls3.wiki.fextralife.com/Saint-tree+Bellvine\"&gt;Saint-tree Bellvine&lt;/a&gt; from a stump on the right. Remember you can hold a torch to get rid of leeches","tags":["Weapons"]},</v>
      </c>
    </row>
    <row r="200" spans="2:20">
      <c r="B200" t="s">
        <v>265</v>
      </c>
      <c r="C200" t="str">
        <f t="shared" si="90"/>
        <v>&lt;li data-id="playthrough_5_9" class="f_tit"&gt;Continue down the waterway and head up the steps at the end. From the top of the steps, there will be a &lt;a href="http://darksouls3.wiki.fextralife.com/Titanite+Shard"&gt;Titanite Shard&lt;/a&gt; to your right and a Crystal Lizard in front of you which will drop a &lt;a href="http://darksouls3.wiki.fextralife.com/Twinkling+Titanite"&gt;Twinkling Titanite&lt;/a&gt; when killed&lt;/li&gt;</v>
      </c>
      <c r="D200">
        <f t="shared" si="91"/>
        <v>29</v>
      </c>
      <c r="E200">
        <f t="shared" si="92"/>
        <v>37</v>
      </c>
      <c r="F200">
        <f t="shared" si="93"/>
        <v>43</v>
      </c>
      <c r="G200" t="str">
        <f t="shared" si="94"/>
        <v>f_tit</v>
      </c>
      <c r="H200" t="e">
        <f t="shared" si="95"/>
        <v>#VALUE!</v>
      </c>
      <c r="I200" t="e">
        <f t="shared" si="96"/>
        <v>#VALUE!</v>
      </c>
      <c r="J200" t="e">
        <f t="shared" si="97"/>
        <v>#VALUE!</v>
      </c>
      <c r="K200" t="str">
        <f t="shared" si="98"/>
        <v>f_tit</v>
      </c>
      <c r="L200" t="str">
        <f t="shared" si="99"/>
        <v/>
      </c>
      <c r="M200" t="str">
        <f t="shared" si="100"/>
        <v/>
      </c>
      <c r="N200" t="str">
        <f>IFERROR(VLOOKUP(K200,'tag lookup'!$A:$B,2,0),"")</f>
        <v>Titanite</v>
      </c>
      <c r="O200" t="str">
        <f>IFERROR(VLOOKUP(L200,'tag lookup'!$A:$B,2,0),"")</f>
        <v/>
      </c>
      <c r="P200" t="str">
        <f>IFERROR(VLOOKUP(M200,'tag lookup'!$A:$B,2,0),"")</f>
        <v/>
      </c>
      <c r="Q200" s="2" t="str">
        <f t="shared" si="101"/>
        <v>,"tags":["Titanite"]</v>
      </c>
      <c r="R200">
        <f t="shared" si="102"/>
        <v>56</v>
      </c>
      <c r="S200" t="str">
        <f t="shared" si="103"/>
        <v>Continue down the waterway and head up the steps at the end. From the top of the steps, there will be a &lt;a href="http://darksouls3.wiki.fextralife.com/Titanite+Shard"&gt;Titanite Shard&lt;/a&gt; to your right and a Crystal Lizard in front of you which will drop a &lt;a href="http://darksouls3.wiki.fextralife.com/Twinkling+Titanite"&gt;Twinkling Titanite&lt;/a&gt; when killed</v>
      </c>
      <c r="T200" t="str">
        <f t="shared" si="104"/>
        <v>{"text":"Continue down the waterway and head up the steps at the end. From the top of the steps, there will be a &lt;a href=\"http://darksouls3.wiki.fextralife.com/Titanite+Shard\"&gt;Titanite Shard&lt;/a&gt; to your right and a Crystal Lizard in front of you which will drop a &lt;a href=\"http://darksouls3.wiki.fextralife.com/Twinkling+Titanite\"&gt;Twinkling Titanite&lt;/a&gt; when killed","tags":["Titanite"]},</v>
      </c>
    </row>
    <row r="201" spans="2:20">
      <c r="B201" t="s">
        <v>266</v>
      </c>
      <c r="C201" t="str">
        <f t="shared" si="90"/>
        <v>&lt;li data-id="playthrough_5_10" class="f_tit"&gt;Farther down the path you'll encounter another Crystal Lizard which will drop another &lt;a href="http://darksouls3.wiki.fextralife.com/Twinkling+Titanite"&gt;Twinkling Titanite&lt;/a&gt;. If you head up the stone steps near where the lizard was sitting initially, you can grab another &lt;a href="http://darksouls3.wiki.fextralife.com/Titanite+Shard"&gt;Titanite Shard&lt;/a&gt;&lt;/li&gt;</v>
      </c>
      <c r="D201">
        <f t="shared" si="91"/>
        <v>30</v>
      </c>
      <c r="E201">
        <f t="shared" si="92"/>
        <v>38</v>
      </c>
      <c r="F201">
        <f t="shared" si="93"/>
        <v>44</v>
      </c>
      <c r="G201" t="str">
        <f t="shared" si="94"/>
        <v>f_tit</v>
      </c>
      <c r="H201" t="e">
        <f t="shared" si="95"/>
        <v>#VALUE!</v>
      </c>
      <c r="I201" t="e">
        <f t="shared" si="96"/>
        <v>#VALUE!</v>
      </c>
      <c r="J201" t="e">
        <f t="shared" si="97"/>
        <v>#VALUE!</v>
      </c>
      <c r="K201" t="str">
        <f t="shared" si="98"/>
        <v>f_tit</v>
      </c>
      <c r="L201" t="str">
        <f t="shared" si="99"/>
        <v/>
      </c>
      <c r="M201" t="str">
        <f t="shared" si="100"/>
        <v/>
      </c>
      <c r="N201" t="str">
        <f>IFERROR(VLOOKUP(K201,'tag lookup'!$A:$B,2,0),"")</f>
        <v>Titanite</v>
      </c>
      <c r="O201" t="str">
        <f>IFERROR(VLOOKUP(L201,'tag lookup'!$A:$B,2,0),"")</f>
        <v/>
      </c>
      <c r="P201" t="str">
        <f>IFERROR(VLOOKUP(M201,'tag lookup'!$A:$B,2,0),"")</f>
        <v/>
      </c>
      <c r="Q201" s="2" t="str">
        <f t="shared" si="101"/>
        <v>,"tags":["Titanite"]</v>
      </c>
      <c r="R201">
        <f t="shared" si="102"/>
        <v>57</v>
      </c>
      <c r="S201" t="str">
        <f t="shared" si="103"/>
        <v>Farther down the path you'll encounter another Crystal Lizard which will drop another &lt;a href="http://darksouls3.wiki.fextralife.com/Twinkling+Titanite"&gt;Twinkling Titanite&lt;/a&gt;. If you head up the stone steps near where the lizard was sitting initially, you can grab another &lt;a href="http://darksouls3.wiki.fextralife.com/Titanite+Shard"&gt;Titanite Shard&lt;/a&gt;</v>
      </c>
      <c r="T201" t="str">
        <f t="shared" si="104"/>
        <v>{"text":"Farther down the path you'll encounter another Crystal Lizard which will drop another &lt;a href=\"http://darksouls3.wiki.fextralife.com/Twinkling+Titanite\"&gt;Twinkling Titanite&lt;/a&gt;. If you head up the stone steps near where the lizard was sitting initially, you can grab another &lt;a href=\"http://darksouls3.wiki.fextralife.com/Titanite+Shard\"&gt;Titanite Shard&lt;/a&gt;","tags":["Titanite"]},</v>
      </c>
    </row>
    <row r="202" spans="2:20">
      <c r="B202" t="s">
        <v>267</v>
      </c>
      <c r="C202" t="str">
        <f t="shared" si="90"/>
        <v>&lt;li data-id="playthrough_5_11" class="f_tit"&gt;From here, you can drop down to where the &lt;a href="http://darksouls3.wiki.fextralife.com/Ravenous+Crystal+Lizard"&gt;Ravenous Crystal Lizard&lt;/a&gt; is sleeping and kill it for a &lt;a href="http://darksouls3.wiki.fextralife.com/Titanite+Scale"&gt;Titanite Scale&lt;/a&gt;&lt;/li&gt;</v>
      </c>
      <c r="D202">
        <f t="shared" si="91"/>
        <v>30</v>
      </c>
      <c r="E202">
        <f t="shared" si="92"/>
        <v>38</v>
      </c>
      <c r="F202">
        <f t="shared" si="93"/>
        <v>44</v>
      </c>
      <c r="G202" t="str">
        <f t="shared" si="94"/>
        <v>f_tit</v>
      </c>
      <c r="H202" t="e">
        <f t="shared" si="95"/>
        <v>#VALUE!</v>
      </c>
      <c r="I202" t="e">
        <f t="shared" si="96"/>
        <v>#VALUE!</v>
      </c>
      <c r="J202" t="e">
        <f t="shared" si="97"/>
        <v>#VALUE!</v>
      </c>
      <c r="K202" t="str">
        <f t="shared" si="98"/>
        <v>f_tit</v>
      </c>
      <c r="L202" t="str">
        <f t="shared" si="99"/>
        <v/>
      </c>
      <c r="M202" t="str">
        <f t="shared" si="100"/>
        <v/>
      </c>
      <c r="N202" t="str">
        <f>IFERROR(VLOOKUP(K202,'tag lookup'!$A:$B,2,0),"")</f>
        <v>Titanite</v>
      </c>
      <c r="O202" t="str">
        <f>IFERROR(VLOOKUP(L202,'tag lookup'!$A:$B,2,0),"")</f>
        <v/>
      </c>
      <c r="P202" t="str">
        <f>IFERROR(VLOOKUP(M202,'tag lookup'!$A:$B,2,0),"")</f>
        <v/>
      </c>
      <c r="Q202" s="2" t="str">
        <f t="shared" si="101"/>
        <v>,"tags":["Titanite"]</v>
      </c>
      <c r="R202">
        <f t="shared" si="102"/>
        <v>57</v>
      </c>
      <c r="S202" t="str">
        <f t="shared" si="103"/>
        <v>From here, you can drop down to where the &lt;a href="http://darksouls3.wiki.fextralife.com/Ravenous+Crystal+Lizard"&gt;Ravenous Crystal Lizard&lt;/a&gt; is sleeping and kill it for a &lt;a href="http://darksouls3.wiki.fextralife.com/Titanite+Scale"&gt;Titanite Scale&lt;/a&gt;</v>
      </c>
      <c r="T202" t="str">
        <f t="shared" si="104"/>
        <v>{"text":"From here, you can drop down to where the &lt;a href=\"http://darksouls3.wiki.fextralife.com/Ravenous+Crystal+Lizard\"&gt;Ravenous Crystal Lizard&lt;/a&gt; is sleeping and kill it for a &lt;a href=\"http://darksouls3.wiki.fextralife.com/Titanite+Scale\"&gt;Titanite Scale&lt;/a&gt;","tags":["Titanite"]},</v>
      </c>
    </row>
    <row r="203" spans="2:20">
      <c r="B203" t="s">
        <v>268</v>
      </c>
      <c r="C203" t="str">
        <f t="shared" si="90"/>
        <v>&lt;li data-id="playthrough_5_12" class="f_ring"&gt;Near where the Ravenous Crystal Lizard was sleeping, you'll find a narrow path between the buildings which leads to the &lt;a href="http://darksouls3.wiki.fextralife.com/Poisonbite+Ring"&gt;Poisonbite Ring&lt;/a&gt;&lt;/li&gt;</v>
      </c>
      <c r="D203">
        <f t="shared" si="91"/>
        <v>30</v>
      </c>
      <c r="E203">
        <f t="shared" si="92"/>
        <v>38</v>
      </c>
      <c r="F203">
        <f t="shared" si="93"/>
        <v>45</v>
      </c>
      <c r="G203" t="str">
        <f t="shared" si="94"/>
        <v>f_ring</v>
      </c>
      <c r="H203" t="e">
        <f t="shared" si="95"/>
        <v>#VALUE!</v>
      </c>
      <c r="I203" t="e">
        <f t="shared" si="96"/>
        <v>#VALUE!</v>
      </c>
      <c r="J203" t="e">
        <f t="shared" si="97"/>
        <v>#VALUE!</v>
      </c>
      <c r="K203" t="str">
        <f t="shared" si="98"/>
        <v>f_ring</v>
      </c>
      <c r="L203" t="str">
        <f t="shared" si="99"/>
        <v/>
      </c>
      <c r="M203" t="str">
        <f t="shared" si="100"/>
        <v/>
      </c>
      <c r="N203" t="str">
        <f>IFERROR(VLOOKUP(K203,'tag lookup'!$A:$B,2,0),"")</f>
        <v>Rings</v>
      </c>
      <c r="O203" t="str">
        <f>IFERROR(VLOOKUP(L203,'tag lookup'!$A:$B,2,0),"")</f>
        <v/>
      </c>
      <c r="P203" t="str">
        <f>IFERROR(VLOOKUP(M203,'tag lookup'!$A:$B,2,0),"")</f>
        <v/>
      </c>
      <c r="Q203" s="2" t="str">
        <f t="shared" si="101"/>
        <v>,"tags":["Rings"]</v>
      </c>
      <c r="R203">
        <f t="shared" si="102"/>
        <v>58</v>
      </c>
      <c r="S203" t="str">
        <f t="shared" si="103"/>
        <v>Near where the Ravenous Crystal Lizard was sleeping, you'll find a narrow path between the buildings which leads to the &lt;a href="http://darksouls3.wiki.fextralife.com/Poisonbite+Ring"&gt;Poisonbite Ring&lt;/a&gt;</v>
      </c>
      <c r="T203" t="str">
        <f t="shared" si="104"/>
        <v>{"text":"Near where the Ravenous Crystal Lizard was sleeping, you'll find a narrow path between the buildings which leads to the &lt;a href=\"http://darksouls3.wiki.fextralife.com/Poisonbite+Ring\"&gt;Poisonbite Ring&lt;/a&gt;","tags":["Rings"]},</v>
      </c>
    </row>
    <row r="204" spans="2:20">
      <c r="B204" t="s">
        <v>269</v>
      </c>
      <c r="C204" t="str">
        <f t="shared" si="90"/>
        <v>&lt;li data-id="playthrough_5_13" class="f_tit"&gt;Turn around and head back outside and continue straight up a set of steps. Here you'll be able to grab a &lt;a href="http://darksouls3.wiki.fextralife.com/Titanite+Shard"&gt;Titanite Shard&lt;/a&gt; from a window and drop back down to the Cleansing Chapel bonfire&lt;/li&gt;</v>
      </c>
      <c r="D204">
        <f t="shared" si="91"/>
        <v>30</v>
      </c>
      <c r="E204">
        <f t="shared" si="92"/>
        <v>38</v>
      </c>
      <c r="F204">
        <f t="shared" si="93"/>
        <v>44</v>
      </c>
      <c r="G204" t="str">
        <f t="shared" si="94"/>
        <v>f_tit</v>
      </c>
      <c r="H204" t="e">
        <f t="shared" si="95"/>
        <v>#VALUE!</v>
      </c>
      <c r="I204" t="e">
        <f t="shared" si="96"/>
        <v>#VALUE!</v>
      </c>
      <c r="J204" t="e">
        <f t="shared" si="97"/>
        <v>#VALUE!</v>
      </c>
      <c r="K204" t="str">
        <f t="shared" si="98"/>
        <v>f_tit</v>
      </c>
      <c r="L204" t="str">
        <f t="shared" si="99"/>
        <v/>
      </c>
      <c r="M204" t="str">
        <f t="shared" si="100"/>
        <v/>
      </c>
      <c r="N204" t="str">
        <f>IFERROR(VLOOKUP(K204,'tag lookup'!$A:$B,2,0),"")</f>
        <v>Titanite</v>
      </c>
      <c r="O204" t="str">
        <f>IFERROR(VLOOKUP(L204,'tag lookup'!$A:$B,2,0),"")</f>
        <v/>
      </c>
      <c r="P204" t="str">
        <f>IFERROR(VLOOKUP(M204,'tag lookup'!$A:$B,2,0),"")</f>
        <v/>
      </c>
      <c r="Q204" s="2" t="str">
        <f t="shared" si="101"/>
        <v>,"tags":["Titanite"]</v>
      </c>
      <c r="R204">
        <f t="shared" si="102"/>
        <v>57</v>
      </c>
      <c r="S204" t="str">
        <f t="shared" si="103"/>
        <v>Turn around and head back outside and continue straight up a set of steps. Here you'll be able to grab a &lt;a href="http://darksouls3.wiki.fextralife.com/Titanite+Shard"&gt;Titanite Shard&lt;/a&gt; from a window and drop back down to the Cleansing Chapel bonfire</v>
      </c>
      <c r="T204" t="str">
        <f t="shared" si="104"/>
        <v>{"text":"Turn around and head back outside and continue straight up a set of steps. Here you'll be able to grab a &lt;a href=\"http://darksouls3.wiki.fextralife.com/Titanite+Shard\"&gt;Titanite Shard&lt;/a&gt; from a window and drop back down to the Cleansing Chapel bonfire","tags":["Titanite"]},</v>
      </c>
    </row>
    <row r="205" spans="2:20">
      <c r="B205" t="s">
        <v>270</v>
      </c>
      <c r="C205" t="str">
        <f t="shared" si="90"/>
        <v>&lt;li data-id="playthrough_5_14" class="f_weap"&gt;Head back out past the obelisk with the praying enemies and head up the steps into the graveyard. Take your first left and stay left to reach the &lt;a href="http://darksouls3.wiki.fextralife.com/Astora+Greatsword"&gt;Astora Greatsword&lt;/a&gt;&lt;/li&gt;</v>
      </c>
      <c r="D205">
        <f t="shared" si="91"/>
        <v>30</v>
      </c>
      <c r="E205">
        <f t="shared" si="92"/>
        <v>38</v>
      </c>
      <c r="F205">
        <f t="shared" si="93"/>
        <v>45</v>
      </c>
      <c r="G205" t="str">
        <f t="shared" si="94"/>
        <v>f_weap</v>
      </c>
      <c r="H205" t="e">
        <f t="shared" si="95"/>
        <v>#VALUE!</v>
      </c>
      <c r="I205" t="e">
        <f t="shared" si="96"/>
        <v>#VALUE!</v>
      </c>
      <c r="J205" t="e">
        <f t="shared" si="97"/>
        <v>#VALUE!</v>
      </c>
      <c r="K205" t="str">
        <f t="shared" si="98"/>
        <v>f_weap</v>
      </c>
      <c r="L205" t="str">
        <f t="shared" si="99"/>
        <v/>
      </c>
      <c r="M205" t="str">
        <f t="shared" si="100"/>
        <v/>
      </c>
      <c r="N205" t="str">
        <f>IFERROR(VLOOKUP(K205,'tag lookup'!$A:$B,2,0),"")</f>
        <v>Weapons</v>
      </c>
      <c r="O205" t="str">
        <f>IFERROR(VLOOKUP(L205,'tag lookup'!$A:$B,2,0),"")</f>
        <v/>
      </c>
      <c r="P205" t="str">
        <f>IFERROR(VLOOKUP(M205,'tag lookup'!$A:$B,2,0),"")</f>
        <v/>
      </c>
      <c r="Q205" s="2" t="str">
        <f t="shared" si="101"/>
        <v>,"tags":["Weapons"]</v>
      </c>
      <c r="R205">
        <f t="shared" si="102"/>
        <v>58</v>
      </c>
      <c r="S205" t="str">
        <f t="shared" si="103"/>
        <v>Head back out past the obelisk with the praying enemies and head up the steps into the graveyard. Take your first left and stay left to reach the &lt;a href="http://darksouls3.wiki.fextralife.com/Astora+Greatsword"&gt;Astora Greatsword&lt;/a&gt;</v>
      </c>
      <c r="T205" t="str">
        <f t="shared" si="104"/>
        <v>{"text":"Head back out past the obelisk with the praying enemies and head up the steps into the graveyard. Take your first left and stay left to reach the &lt;a href=\"http://darksouls3.wiki.fextralife.com/Astora+Greatsword\"&gt;Astora Greatsword&lt;/a&gt;","tags":["Weapons"]},</v>
      </c>
    </row>
    <row r="206" spans="2:20">
      <c r="B206" t="s">
        <v>271</v>
      </c>
      <c r="C206" t="str">
        <f t="shared" si="90"/>
        <v>&lt;li data-id="playthrough_5_15" class="f_misc f_weap"&gt;Turn around from the previous item and head straight until you reach a T-intersection. Head left, drop off, and follow the path to the end to drop down in an area with a &lt;a href="http://darksouls3.wiki.fextralife.com/Fading+Soul"&gt;Fading Soul&lt;/a&gt; and the &lt;a href="http://darksouls3.wiki.fextralife.com/Executioner's+Greatsword"&gt;Executioner's Greatsword&lt;/a&gt;&lt;/li&gt;</v>
      </c>
      <c r="D206">
        <f t="shared" si="91"/>
        <v>30</v>
      </c>
      <c r="E206">
        <f t="shared" si="92"/>
        <v>38</v>
      </c>
      <c r="F206">
        <f t="shared" si="93"/>
        <v>52</v>
      </c>
      <c r="G206" t="str">
        <f t="shared" si="94"/>
        <v>f_misc f_weap</v>
      </c>
      <c r="H206">
        <f t="shared" si="95"/>
        <v>7</v>
      </c>
      <c r="I206" t="e">
        <f t="shared" si="96"/>
        <v>#VALUE!</v>
      </c>
      <c r="J206" t="e">
        <f t="shared" si="97"/>
        <v>#VALUE!</v>
      </c>
      <c r="K206" t="str">
        <f t="shared" si="98"/>
        <v>f_misc</v>
      </c>
      <c r="L206" t="str">
        <f t="shared" si="99"/>
        <v>f_weap</v>
      </c>
      <c r="M206" t="str">
        <f t="shared" si="100"/>
        <v/>
      </c>
      <c r="N206" t="str">
        <f>IFERROR(VLOOKUP(K206,'tag lookup'!$A:$B,2,0),"")</f>
        <v>Misc. items</v>
      </c>
      <c r="O206" t="str">
        <f>IFERROR(VLOOKUP(L206,'tag lookup'!$A:$B,2,0),"")</f>
        <v>Weapons</v>
      </c>
      <c r="P206" t="str">
        <f>IFERROR(VLOOKUP(M206,'tag lookup'!$A:$B,2,0),"")</f>
        <v/>
      </c>
      <c r="Q206" s="2" t="str">
        <f t="shared" si="101"/>
        <v>,"tags":["Misc. items","Weapons"]</v>
      </c>
      <c r="R206">
        <f t="shared" si="102"/>
        <v>65</v>
      </c>
      <c r="S206" t="str">
        <f t="shared" si="103"/>
        <v>Turn around from the previous item and head straight until you reach a T-intersection. Head left, drop off, and follow the path to the end to drop down in an area with a &lt;a href="http://darksouls3.wiki.fextralife.com/Fading+Soul"&gt;Fading Soul&lt;/a&gt; and the &lt;a href="http://darksouls3.wiki.fextralife.com/Executioner's+Greatsword"&gt;Executioner's Greatsword&lt;/a&gt;</v>
      </c>
      <c r="T206" t="str">
        <f t="shared" si="104"/>
        <v>{"text":"Turn around from the previous item and head straight until you reach a T-intersection. Head left, drop off, and follow the path to the end to drop down in an area with a &lt;a href=\"http://darksouls3.wiki.fextralife.com/Fading+Soul\"&gt;Fading Soul&lt;/a&gt; and the &lt;a href=\"http://darksouls3.wiki.fextralife.com/Executioner's+Greatsword\"&gt;Executioner's Greatsword&lt;/a&gt;","tags":["Misc. items","Weapons"]},</v>
      </c>
    </row>
    <row r="207" spans="2:20">
      <c r="B207" t="s">
        <v>272</v>
      </c>
      <c r="C207" t="str">
        <f t="shared" si="90"/>
        <v>&lt;li data-id="playthrough_5_16" class="f_bone f_misc"&gt;Turn around and head out of this circular area, turning left when you can and crossing a bridge. Head up a set of steps, fight the &lt;a href="http://darksouls3.wiki.fextralife.com/Cathedral+Grave+Warden"&gt;Cathedral Grave Warden&lt;/a&gt;, and head down more steps to the right to an area riddled with large arrows. Here you can pick up an &lt;a href="http://darksouls3.wiki.fextralife.com/Undead+Bone+Shard"&gt;Undead Bone Shard&lt;/a&gt;, &lt;a href="http://darksouls3.wiki.fextralife.com/Repair+Powder"&gt;Repair Powder&amp;nbsp;x3&lt;/a&gt;, a &lt;a href="http://darksouls3.wiki.fextralife.com/Young+White+Branch"&gt;Young White Branch&lt;/a&gt;, another &lt;a href="http://darksouls3.wiki.fextralife.com/Young+White+Branch"&gt;Young White Branch&lt;/a&gt;, a &lt;a href="http://darksouls3.wiki.fextralife.com/Large+Soul+of+an+Unknown+Traveler"&gt;Large Soul of an Unknown Traveler&lt;/a&gt;, and finally another &lt;a href="http://darksouls3.wiki.fextralife.com/Large+Soul+of+an+Unknown+Traveler"&gt;Large Soul of an Unknown Traveler&lt;/a&gt;&lt;/li&gt;</v>
      </c>
      <c r="D207">
        <f t="shared" si="91"/>
        <v>30</v>
      </c>
      <c r="E207">
        <f t="shared" si="92"/>
        <v>38</v>
      </c>
      <c r="F207">
        <f t="shared" si="93"/>
        <v>52</v>
      </c>
      <c r="G207" t="str">
        <f t="shared" si="94"/>
        <v>f_bone f_misc</v>
      </c>
      <c r="H207">
        <f t="shared" si="95"/>
        <v>7</v>
      </c>
      <c r="I207" t="e">
        <f t="shared" si="96"/>
        <v>#VALUE!</v>
      </c>
      <c r="J207" t="e">
        <f t="shared" si="97"/>
        <v>#VALUE!</v>
      </c>
      <c r="K207" t="str">
        <f t="shared" si="98"/>
        <v>f_bone</v>
      </c>
      <c r="L207" t="str">
        <f t="shared" si="99"/>
        <v>f_misc</v>
      </c>
      <c r="M207" t="str">
        <f t="shared" si="100"/>
        <v/>
      </c>
      <c r="N207" t="str">
        <f>IFERROR(VLOOKUP(K207,'tag lookup'!$A:$B,2,0),"")</f>
        <v/>
      </c>
      <c r="O207" t="str">
        <f>IFERROR(VLOOKUP(L207,'tag lookup'!$A:$B,2,0),"")</f>
        <v>Misc. items</v>
      </c>
      <c r="P207" t="str">
        <f>IFERROR(VLOOKUP(M207,'tag lookup'!$A:$B,2,0),"")</f>
        <v/>
      </c>
      <c r="Q207" s="2" t="str">
        <f t="shared" si="101"/>
        <v/>
      </c>
      <c r="R207">
        <f t="shared" si="102"/>
        <v>65</v>
      </c>
      <c r="S207" t="str">
        <f t="shared" si="103"/>
        <v>Turn around and head out of this circular area, turning left when you can and crossing a bridge. Head up a set of steps, fight the &lt;a href="http://darksouls3.wiki.fextralife.com/Cathedral+Grave+Warden"&gt;Cathedral Grave Warden&lt;/a&gt;, and head down more steps to the right to an area riddled with large arrows. Here you can pick up an &lt;a href="http://darksouls3.wiki.fextralife.com/Undead+Bone+Shard"&gt;Undead Bone Shard&lt;/a&gt;, &lt;a href="http://darksouls3.wiki.fextralife.com/Repair+Powder"&gt;Repair Powder&amp;nbsp;x3&lt;/a&gt;, a &lt;a href="http://darksouls3.wiki.fextralife.com/Young+White+Branch"&gt;Young White Branch&lt;/a&gt;, another &lt;a href="http://darksouls3.wiki.fextralife.com/Young+White+Branch"&gt;Young White Branch&lt;/a&gt;, a &lt;a href="http://darksouls3.wiki.fextralife.com/Large+Soul+of+an+Unknown+Traveler"&gt;Large Soul of an Unknown Traveler&lt;/a&gt;, and finally another &lt;a href="http://darksouls3.wiki.fextralife.com/Large+Soul+of+an+Unknown+Traveler"&gt;Large Soul of an Unknown Traveler&lt;/a&gt;</v>
      </c>
      <c r="T207" t="str">
        <f t="shared" si="104"/>
        <v>{"text":"Turn around and head out of this circular area, turning left when you can and crossing a bridge. Head up a set of steps, fight the &lt;a href=\"http://darksouls3.wiki.fextralife.com/Cathedral+Grave+Warden\"&gt;Cathedral Grave Warden&lt;/a&gt;, and head down more steps to the right to an area riddled with large arrows. Here you can pick up an &lt;a href=\"http://darksouls3.wiki.fextralife.com/Undead+Bone+Shard\"&gt;Undead Bone Shard&lt;/a&gt;, &lt;a href=\"http://darksouls3.wiki.fextralife.com/Repair+Powder\"&gt;Repair Powder&amp;nbsp;x3&lt;/a&gt;, a &lt;a href=\"http://darksouls3.wiki.fextralife.com/Young+White+Branch\"&gt;Young White Branch&lt;/a&gt;, another &lt;a href=\"http://darksouls3.wiki.fextralife.com/Young+White+Branch\"&gt;Young White Branch&lt;/a&gt;, a &lt;a href=\"http://darksouls3.wiki.fextralife.com/Large+Soul+of+an+Unknown+Traveler\"&gt;Large Soul of an Unknown Traveler&lt;/a&gt;, and finally another &lt;a href=\"http://darksouls3.wiki.fextralife.com/Large+Soul+of+an+Unknown+Traveler\"&gt;Large Soul of an Unknown Traveler&lt;/a&gt;"},</v>
      </c>
    </row>
    <row r="208" spans="2:20">
      <c r="B208" t="s">
        <v>273</v>
      </c>
      <c r="C208" t="str">
        <f t="shared" si="90"/>
        <v>&lt;li data-id="playthrough_5_17" class="f_tit f_weap"&gt;Head back up to where you fought the Cathedral Grave Warden, and head up the set of steps and turn right towards a tower. You can find a &lt;a href="http://darksouls3.wiki.fextralife.com/Titanite+Shard"&gt;Titanite Shard&lt;/a&gt; to the left of the tower. Inside, grab the &lt;a href="http://darksouls3.wiki.fextralife.com/Curse+Ward+Greatshield"&gt;Curse Ward Greatshield&lt;/a&gt;, head downstairs, and create another shortcut by kicking down the ladder&lt;/li&gt;</v>
      </c>
      <c r="D208">
        <f t="shared" si="91"/>
        <v>30</v>
      </c>
      <c r="E208">
        <f t="shared" si="92"/>
        <v>38</v>
      </c>
      <c r="F208">
        <f t="shared" si="93"/>
        <v>51</v>
      </c>
      <c r="G208" t="str">
        <f t="shared" si="94"/>
        <v>f_tit f_weap</v>
      </c>
      <c r="H208">
        <f t="shared" si="95"/>
        <v>6</v>
      </c>
      <c r="I208" t="e">
        <f t="shared" si="96"/>
        <v>#VALUE!</v>
      </c>
      <c r="J208" t="e">
        <f t="shared" si="97"/>
        <v>#VALUE!</v>
      </c>
      <c r="K208" t="str">
        <f t="shared" si="98"/>
        <v>f_tit</v>
      </c>
      <c r="L208" t="str">
        <f t="shared" si="99"/>
        <v>f_weap</v>
      </c>
      <c r="M208" t="str">
        <f t="shared" si="100"/>
        <v/>
      </c>
      <c r="N208" t="str">
        <f>IFERROR(VLOOKUP(K208,'tag lookup'!$A:$B,2,0),"")</f>
        <v>Titanite</v>
      </c>
      <c r="O208" t="str">
        <f>IFERROR(VLOOKUP(L208,'tag lookup'!$A:$B,2,0),"")</f>
        <v>Weapons</v>
      </c>
      <c r="P208" t="str">
        <f>IFERROR(VLOOKUP(M208,'tag lookup'!$A:$B,2,0),"")</f>
        <v/>
      </c>
      <c r="Q208" s="2" t="str">
        <f t="shared" si="101"/>
        <v>,"tags":["Titanite","Weapons"]</v>
      </c>
      <c r="R208">
        <f t="shared" si="102"/>
        <v>64</v>
      </c>
      <c r="S208" t="str">
        <f t="shared" si="103"/>
        <v>Head back up to where you fought the Cathedral Grave Warden, and head up the set of steps and turn right towards a tower. You can find a &lt;a href="http://darksouls3.wiki.fextralife.com/Titanite+Shard"&gt;Titanite Shard&lt;/a&gt; to the left of the tower. Inside, grab the &lt;a href="http://darksouls3.wiki.fextralife.com/Curse+Ward+Greatshield"&gt;Curse Ward Greatshield&lt;/a&gt;, head downstairs, and create another shortcut by kicking down the ladder</v>
      </c>
      <c r="T208" t="str">
        <f t="shared" si="104"/>
        <v>{"text":"Head back up to where you fought the Cathedral Grave Warden, and head up the set of steps and turn right towards a tower. You can find a &lt;a href=\"http://darksouls3.wiki.fextralife.com/Titanite+Shard\"&gt;Titanite Shard&lt;/a&gt; to the left of the tower. Inside, grab the &lt;a href=\"http://darksouls3.wiki.fextralife.com/Curse+Ward+Greatshield\"&gt;Curse Ward Greatshield&lt;/a&gt;, head downstairs, and create another shortcut by kicking down the ladder","tags":["Titanite","Weapons"]},</v>
      </c>
    </row>
    <row r="209" spans="2:20">
      <c r="B209" t="s">
        <v>274</v>
      </c>
      <c r="C209" t="str">
        <f t="shared" si="90"/>
        <v>&lt;li data-id="playthrough_5_18" class="f_misc"&gt;Head back up and out and towards the cathedral's main double doors. Head left first and roll through some crates to find &lt;a href="http://darksouls3.wiki.fextralife.com/Rusted+Coin"&gt;Rusted Coin&amp;nbsp;x2&lt;/a&gt;&lt;/li&gt;</v>
      </c>
      <c r="D209">
        <f t="shared" si="91"/>
        <v>30</v>
      </c>
      <c r="E209">
        <f t="shared" si="92"/>
        <v>38</v>
      </c>
      <c r="F209">
        <f t="shared" si="93"/>
        <v>45</v>
      </c>
      <c r="G209" t="str">
        <f t="shared" si="94"/>
        <v>f_misc</v>
      </c>
      <c r="H209" t="e">
        <f t="shared" si="95"/>
        <v>#VALUE!</v>
      </c>
      <c r="I209" t="e">
        <f t="shared" si="96"/>
        <v>#VALUE!</v>
      </c>
      <c r="J209" t="e">
        <f t="shared" si="97"/>
        <v>#VALUE!</v>
      </c>
      <c r="K209" t="str">
        <f t="shared" si="98"/>
        <v>f_misc</v>
      </c>
      <c r="L209" t="str">
        <f t="shared" si="99"/>
        <v/>
      </c>
      <c r="M209" t="str">
        <f t="shared" si="100"/>
        <v/>
      </c>
      <c r="N209" t="str">
        <f>IFERROR(VLOOKUP(K209,'tag lookup'!$A:$B,2,0),"")</f>
        <v>Misc. items</v>
      </c>
      <c r="O209" t="str">
        <f>IFERROR(VLOOKUP(L209,'tag lookup'!$A:$B,2,0),"")</f>
        <v/>
      </c>
      <c r="P209" t="str">
        <f>IFERROR(VLOOKUP(M209,'tag lookup'!$A:$B,2,0),"")</f>
        <v/>
      </c>
      <c r="Q209" s="2" t="str">
        <f t="shared" si="101"/>
        <v>,"tags":["Misc. items"]</v>
      </c>
      <c r="R209">
        <f t="shared" si="102"/>
        <v>58</v>
      </c>
      <c r="S209" t="str">
        <f t="shared" si="103"/>
        <v>Head back up and out and towards the cathedral's main double doors. Head left first and roll through some crates to find &lt;a href="http://darksouls3.wiki.fextralife.com/Rusted+Coin"&gt;Rusted Coin&amp;nbsp;x2&lt;/a&gt;</v>
      </c>
      <c r="T209" t="str">
        <f t="shared" si="104"/>
        <v>{"text":"Head back up and out and towards the cathedral's main double doors. Head left first and roll through some crates to find &lt;a href=\"http://darksouls3.wiki.fextralife.com/Rusted+Coin\"&gt;Rusted Coin&amp;nbsp;x2&lt;/a&gt;","tags":["Misc. items"]},</v>
      </c>
    </row>
    <row r="210" spans="2:20">
      <c r="B210" t="s">
        <v>275</v>
      </c>
      <c r="C210" t="str">
        <f t="shared" si="90"/>
        <v>&lt;li data-id="playthrough_5_19" class="f_misc"&gt;Heading right from the double doors, you'll find a corpse with a &lt;a href="http://darksouls3.wiki.fextralife.com/Red+Bug+Pellet"&gt;Red Bug Pellet&lt;/a&gt;&lt;/li&gt;</v>
      </c>
      <c r="D210">
        <f t="shared" si="91"/>
        <v>30</v>
      </c>
      <c r="E210">
        <f t="shared" si="92"/>
        <v>38</v>
      </c>
      <c r="F210">
        <f t="shared" si="93"/>
        <v>45</v>
      </c>
      <c r="G210" t="str">
        <f t="shared" si="94"/>
        <v>f_misc</v>
      </c>
      <c r="H210" t="e">
        <f t="shared" si="95"/>
        <v>#VALUE!</v>
      </c>
      <c r="I210" t="e">
        <f t="shared" si="96"/>
        <v>#VALUE!</v>
      </c>
      <c r="J210" t="e">
        <f t="shared" si="97"/>
        <v>#VALUE!</v>
      </c>
      <c r="K210" t="str">
        <f t="shared" si="98"/>
        <v>f_misc</v>
      </c>
      <c r="L210" t="str">
        <f t="shared" si="99"/>
        <v/>
      </c>
      <c r="M210" t="str">
        <f t="shared" si="100"/>
        <v/>
      </c>
      <c r="N210" t="str">
        <f>IFERROR(VLOOKUP(K210,'tag lookup'!$A:$B,2,0),"")</f>
        <v>Misc. items</v>
      </c>
      <c r="O210" t="str">
        <f>IFERROR(VLOOKUP(L210,'tag lookup'!$A:$B,2,0),"")</f>
        <v/>
      </c>
      <c r="P210" t="str">
        <f>IFERROR(VLOOKUP(M210,'tag lookup'!$A:$B,2,0),"")</f>
        <v/>
      </c>
      <c r="Q210" s="2" t="str">
        <f t="shared" si="101"/>
        <v>,"tags":["Misc. items"]</v>
      </c>
      <c r="R210">
        <f t="shared" si="102"/>
        <v>58</v>
      </c>
      <c r="S210" t="str">
        <f t="shared" si="103"/>
        <v>Heading right from the double doors, you'll find a corpse with a &lt;a href="http://darksouls3.wiki.fextralife.com/Red+Bug+Pellet"&gt;Red Bug Pellet&lt;/a&gt;</v>
      </c>
      <c r="T210" t="str">
        <f t="shared" si="104"/>
        <v>{"text":"Heading right from the double doors, you'll find a corpse with a &lt;a href=\"http://darksouls3.wiki.fextralife.com/Red+Bug+Pellet\"&gt;Red Bug Pellet&lt;/a&gt;","tags":["Misc. items"]},</v>
      </c>
    </row>
    <row r="211" spans="2:20">
      <c r="B211" t="s">
        <v>276</v>
      </c>
      <c r="C211" t="str">
        <f t="shared" si="90"/>
        <v>&lt;li data-id="playthrough_5_20" class="f_misc"&gt;Continue on across the narrow roof (watching out for ambushes) and grab the &lt;a href="http://darksouls3.wiki.fextralife.com/Large+Soul+of+an+Unknown+Traveler"&gt;Large Soul of an Unknown Traveler&lt;/a&gt; from the other side&lt;/li&gt;</v>
      </c>
      <c r="D211">
        <f t="shared" si="91"/>
        <v>30</v>
      </c>
      <c r="E211">
        <f t="shared" si="92"/>
        <v>38</v>
      </c>
      <c r="F211">
        <f t="shared" si="93"/>
        <v>45</v>
      </c>
      <c r="G211" t="str">
        <f t="shared" si="94"/>
        <v>f_misc</v>
      </c>
      <c r="H211" t="e">
        <f t="shared" si="95"/>
        <v>#VALUE!</v>
      </c>
      <c r="I211" t="e">
        <f t="shared" si="96"/>
        <v>#VALUE!</v>
      </c>
      <c r="J211" t="e">
        <f t="shared" si="97"/>
        <v>#VALUE!</v>
      </c>
      <c r="K211" t="str">
        <f t="shared" si="98"/>
        <v>f_misc</v>
      </c>
      <c r="L211" t="str">
        <f t="shared" si="99"/>
        <v/>
      </c>
      <c r="M211" t="str">
        <f t="shared" si="100"/>
        <v/>
      </c>
      <c r="N211" t="str">
        <f>IFERROR(VLOOKUP(K211,'tag lookup'!$A:$B,2,0),"")</f>
        <v>Misc. items</v>
      </c>
      <c r="O211" t="str">
        <f>IFERROR(VLOOKUP(L211,'tag lookup'!$A:$B,2,0),"")</f>
        <v/>
      </c>
      <c r="P211" t="str">
        <f>IFERROR(VLOOKUP(M211,'tag lookup'!$A:$B,2,0),"")</f>
        <v/>
      </c>
      <c r="Q211" s="2" t="str">
        <f t="shared" si="101"/>
        <v>,"tags":["Misc. items"]</v>
      </c>
      <c r="R211">
        <f t="shared" si="102"/>
        <v>58</v>
      </c>
      <c r="S211" t="str">
        <f t="shared" si="103"/>
        <v>Continue on across the narrow roof (watching out for ambushes) and grab the &lt;a href="http://darksouls3.wiki.fextralife.com/Large+Soul+of+an+Unknown+Traveler"&gt;Large Soul of an Unknown Traveler&lt;/a&gt; from the other side</v>
      </c>
      <c r="T211" t="str">
        <f t="shared" si="104"/>
        <v>{"text":"Continue on across the narrow roof (watching out for ambushes) and grab the &lt;a href=\"http://darksouls3.wiki.fextralife.com/Large+Soul+of+an+Unknown+Traveler\"&gt;Large Soul of an Unknown Traveler&lt;/a&gt; from the other side","tags":["Misc. items"]},</v>
      </c>
    </row>
    <row r="212" spans="2:20">
      <c r="B212" t="s">
        <v>277</v>
      </c>
      <c r="C212" t="str">
        <f t="shared" si="90"/>
        <v>&lt;li data-id="playthrough_5_21" class="f_misc"&gt;You'll come across a few crossbow-wielding enemies in a lower area a bit farther on. Head down and kill them, then jump over onto the next buttress leading up. From above you can get the drop on a group of Thralls lying in ambush on the nearby roof. After expunging them, jump attack the other Thrall hanging on the wall, landing you right on top of &lt;a href="http://darksouls3.wiki.fextralife.com/Red+Bug+Pellet"&gt;Red Bug Pellet&amp;nbsp;x3&lt;/a&gt;. At the other end of this walkway you'll find &lt;a href="http://darksouls3.wiki.fextralife.com/Undead+Hunter+Charm"&gt;Undead Hunter Charm&amp;nbsp;x3&lt;/a&gt;&lt;/li&gt;</v>
      </c>
      <c r="D212">
        <f t="shared" si="91"/>
        <v>30</v>
      </c>
      <c r="E212">
        <f t="shared" si="92"/>
        <v>38</v>
      </c>
      <c r="F212">
        <f t="shared" si="93"/>
        <v>45</v>
      </c>
      <c r="G212" t="str">
        <f t="shared" si="94"/>
        <v>f_misc</v>
      </c>
      <c r="H212" t="e">
        <f t="shared" si="95"/>
        <v>#VALUE!</v>
      </c>
      <c r="I212" t="e">
        <f t="shared" si="96"/>
        <v>#VALUE!</v>
      </c>
      <c r="J212" t="e">
        <f t="shared" si="97"/>
        <v>#VALUE!</v>
      </c>
      <c r="K212" t="str">
        <f t="shared" si="98"/>
        <v>f_misc</v>
      </c>
      <c r="L212" t="str">
        <f t="shared" si="99"/>
        <v/>
      </c>
      <c r="M212" t="str">
        <f t="shared" si="100"/>
        <v/>
      </c>
      <c r="N212" t="str">
        <f>IFERROR(VLOOKUP(K212,'tag lookup'!$A:$B,2,0),"")</f>
        <v>Misc. items</v>
      </c>
      <c r="O212" t="str">
        <f>IFERROR(VLOOKUP(L212,'tag lookup'!$A:$B,2,0),"")</f>
        <v/>
      </c>
      <c r="P212" t="str">
        <f>IFERROR(VLOOKUP(M212,'tag lookup'!$A:$B,2,0),"")</f>
        <v/>
      </c>
      <c r="Q212" s="2" t="str">
        <f t="shared" si="101"/>
        <v>,"tags":["Misc. items"]</v>
      </c>
      <c r="R212">
        <f t="shared" si="102"/>
        <v>58</v>
      </c>
      <c r="S212" t="str">
        <f t="shared" si="103"/>
        <v>You'll come across a few crossbow-wielding enemies in a lower area a bit farther on. Head down and kill them, then jump over onto the next buttress leading up. From above you can get the drop on a group of Thralls lying in ambush on the nearby roof. After expunging them, jump attack the other Thrall hanging on the wall, landing you right on top of &lt;a href="http://darksouls3.wiki.fextralife.com/Red+Bug+Pellet"&gt;Red Bug Pellet&amp;nbsp;x3&lt;/a&gt;. At the other end of this walkway you'll find &lt;a href="http://darksouls3.wiki.fextralife.com/Undead+Hunter+Charm"&gt;Undead Hunter Charm&amp;nbsp;x3&lt;/a&gt;</v>
      </c>
      <c r="T212" t="str">
        <f t="shared" si="104"/>
        <v>{"text":"You'll come across a few crossbow-wielding enemies in a lower area a bit farther on. Head down and kill them, then jump over onto the next buttress leading up. From above you can get the drop on a group of Thralls lying in ambush on the nearby roof. After expunging them, jump attack the other Thrall hanging on the wall, landing you right on top of &lt;a href=\"http://darksouls3.wiki.fextralife.com/Red+Bug+Pellet\"&gt;Red Bug Pellet&amp;nbsp;x3&lt;/a&gt;. At the other end of this walkway you'll find &lt;a href=\"http://darksouls3.wiki.fextralife.com/Undead+Hunter+Charm\"&gt;Undead Hunter Charm&amp;nbsp;x3&lt;/a&gt;","tags":["Misc. items"]},</v>
      </c>
    </row>
    <row r="213" spans="2:20">
      <c r="B213" t="s">
        <v>278</v>
      </c>
      <c r="C213" t="str">
        <f t="shared" si="90"/>
        <v>&lt;li data-id="playthrough_5_22" class="f_misc"&gt;Head back to the lower area where you fought the crossbow-wielding enemies. Continue down the path and take a left into a room where you can grab a &lt;a href="http://darksouls3.wiki.fextralife.com/Soul+of+a+Nameless+Soldier"&gt;Soul of a Nameless Soldier&lt;/a&gt;. (Watch out for another Thrall ambush)&lt;/li&gt;</v>
      </c>
      <c r="D213">
        <f t="shared" si="91"/>
        <v>30</v>
      </c>
      <c r="E213">
        <f t="shared" si="92"/>
        <v>38</v>
      </c>
      <c r="F213">
        <f t="shared" si="93"/>
        <v>45</v>
      </c>
      <c r="G213" t="str">
        <f t="shared" si="94"/>
        <v>f_misc</v>
      </c>
      <c r="H213" t="e">
        <f t="shared" si="95"/>
        <v>#VALUE!</v>
      </c>
      <c r="I213" t="e">
        <f t="shared" si="96"/>
        <v>#VALUE!</v>
      </c>
      <c r="J213" t="e">
        <f t="shared" si="97"/>
        <v>#VALUE!</v>
      </c>
      <c r="K213" t="str">
        <f t="shared" si="98"/>
        <v>f_misc</v>
      </c>
      <c r="L213" t="str">
        <f t="shared" si="99"/>
        <v/>
      </c>
      <c r="M213" t="str">
        <f t="shared" si="100"/>
        <v/>
      </c>
      <c r="N213" t="str">
        <f>IFERROR(VLOOKUP(K213,'tag lookup'!$A:$B,2,0),"")</f>
        <v>Misc. items</v>
      </c>
      <c r="O213" t="str">
        <f>IFERROR(VLOOKUP(L213,'tag lookup'!$A:$B,2,0),"")</f>
        <v/>
      </c>
      <c r="P213" t="str">
        <f>IFERROR(VLOOKUP(M213,'tag lookup'!$A:$B,2,0),"")</f>
        <v/>
      </c>
      <c r="Q213" s="2" t="str">
        <f t="shared" si="101"/>
        <v>,"tags":["Misc. items"]</v>
      </c>
      <c r="R213">
        <f t="shared" si="102"/>
        <v>58</v>
      </c>
      <c r="S213" t="str">
        <f t="shared" si="103"/>
        <v>Head back to the lower area where you fought the crossbow-wielding enemies. Continue down the path and take a left into a room where you can grab a &lt;a href="http://darksouls3.wiki.fextralife.com/Soul+of+a+Nameless+Soldier"&gt;Soul of a Nameless Soldier&lt;/a&gt;. (Watch out for another Thrall ambush)</v>
      </c>
      <c r="T213" t="str">
        <f t="shared" si="104"/>
        <v>{"text":"Head back to the lower area where you fought the crossbow-wielding enemies. Continue down the path and take a left into a room where you can grab a &lt;a href=\"http://darksouls3.wiki.fextralife.com/Soul+of+a+Nameless+Soldier\"&gt;Soul of a Nameless Soldier&lt;/a&gt;. (Watch out for another Thrall ambush)","tags":["Misc. items"]},</v>
      </c>
    </row>
    <row r="214" spans="2:20">
      <c r="B214" t="s">
        <v>279</v>
      </c>
      <c r="C214" t="str">
        <f t="shared" si="90"/>
        <v>&lt;li data-id="playthrough_5_23" class="f_misc"&gt;Head back outside and continue around the perimeter of the cathedral until you reach a dead end with an &lt;a href="http://darksouls3.wiki.fextralife.com/Ember"&gt;Ember&lt;/a&gt;&lt;/li&gt;</v>
      </c>
      <c r="D214">
        <f t="shared" si="91"/>
        <v>30</v>
      </c>
      <c r="E214">
        <f t="shared" si="92"/>
        <v>38</v>
      </c>
      <c r="F214">
        <f t="shared" si="93"/>
        <v>45</v>
      </c>
      <c r="G214" t="str">
        <f t="shared" si="94"/>
        <v>f_misc</v>
      </c>
      <c r="H214" t="e">
        <f t="shared" si="95"/>
        <v>#VALUE!</v>
      </c>
      <c r="I214" t="e">
        <f t="shared" si="96"/>
        <v>#VALUE!</v>
      </c>
      <c r="J214" t="e">
        <f t="shared" si="97"/>
        <v>#VALUE!</v>
      </c>
      <c r="K214" t="str">
        <f t="shared" si="98"/>
        <v>f_misc</v>
      </c>
      <c r="L214" t="str">
        <f t="shared" si="99"/>
        <v/>
      </c>
      <c r="M214" t="str">
        <f t="shared" si="100"/>
        <v/>
      </c>
      <c r="N214" t="str">
        <f>IFERROR(VLOOKUP(K214,'tag lookup'!$A:$B,2,0),"")</f>
        <v>Misc. items</v>
      </c>
      <c r="O214" t="str">
        <f>IFERROR(VLOOKUP(L214,'tag lookup'!$A:$B,2,0),"")</f>
        <v/>
      </c>
      <c r="P214" t="str">
        <f>IFERROR(VLOOKUP(M214,'tag lookup'!$A:$B,2,0),"")</f>
        <v/>
      </c>
      <c r="Q214" s="2" t="str">
        <f t="shared" si="101"/>
        <v>,"tags":["Misc. items"]</v>
      </c>
      <c r="R214">
        <f t="shared" si="102"/>
        <v>58</v>
      </c>
      <c r="S214" t="str">
        <f t="shared" si="103"/>
        <v>Head back outside and continue around the perimeter of the cathedral until you reach a dead end with an &lt;a href="http://darksouls3.wiki.fextralife.com/Ember"&gt;Ember&lt;/a&gt;</v>
      </c>
      <c r="T214" t="str">
        <f t="shared" si="104"/>
        <v>{"text":"Head back outside and continue around the perimeter of the cathedral until you reach a dead end with an &lt;a href=\"http://darksouls3.wiki.fextralife.com/Ember\"&gt;Ember&lt;/a&gt;","tags":["Misc. items"]},</v>
      </c>
    </row>
    <row r="215" spans="2:20">
      <c r="B215" t="s">
        <v>280</v>
      </c>
      <c r="C215" t="str">
        <f t="shared" si="90"/>
        <v>&lt;li data-id="playthrough_5_24" class="f_misc"&gt;Turn around and head back a short way to open a set of double doors which lead into the cathedral. Head left once inside and grab the &lt;a href="http://darksouls3.wiki.fextralife.com/Duel+Charm"&gt;Duel Charm&lt;/a&gt; from in front of a poison-spewing statue&lt;/li&gt;</v>
      </c>
      <c r="D215">
        <f t="shared" si="91"/>
        <v>30</v>
      </c>
      <c r="E215">
        <f t="shared" si="92"/>
        <v>38</v>
      </c>
      <c r="F215">
        <f t="shared" si="93"/>
        <v>45</v>
      </c>
      <c r="G215" t="str">
        <f t="shared" si="94"/>
        <v>f_misc</v>
      </c>
      <c r="H215" t="e">
        <f t="shared" si="95"/>
        <v>#VALUE!</v>
      </c>
      <c r="I215" t="e">
        <f t="shared" si="96"/>
        <v>#VALUE!</v>
      </c>
      <c r="J215" t="e">
        <f t="shared" si="97"/>
        <v>#VALUE!</v>
      </c>
      <c r="K215" t="str">
        <f t="shared" si="98"/>
        <v>f_misc</v>
      </c>
      <c r="L215" t="str">
        <f t="shared" si="99"/>
        <v/>
      </c>
      <c r="M215" t="str">
        <f t="shared" si="100"/>
        <v/>
      </c>
      <c r="N215" t="str">
        <f>IFERROR(VLOOKUP(K215,'tag lookup'!$A:$B,2,0),"")</f>
        <v>Misc. items</v>
      </c>
      <c r="O215" t="str">
        <f>IFERROR(VLOOKUP(L215,'tag lookup'!$A:$B,2,0),"")</f>
        <v/>
      </c>
      <c r="P215" t="str">
        <f>IFERROR(VLOOKUP(M215,'tag lookup'!$A:$B,2,0),"")</f>
        <v/>
      </c>
      <c r="Q215" s="2" t="str">
        <f t="shared" si="101"/>
        <v>,"tags":["Misc. items"]</v>
      </c>
      <c r="R215">
        <f t="shared" si="102"/>
        <v>58</v>
      </c>
      <c r="S215" t="str">
        <f t="shared" si="103"/>
        <v>Turn around and head back a short way to open a set of double doors which lead into the cathedral. Head left once inside and grab the &lt;a href="http://darksouls3.wiki.fextralife.com/Duel+Charm"&gt;Duel Charm&lt;/a&gt; from in front of a poison-spewing statue</v>
      </c>
      <c r="T215" t="str">
        <f t="shared" si="104"/>
        <v>{"text":"Turn around and head back a short way to open a set of double doors which lead into the cathedral. Head left once inside and grab the &lt;a href=\"http://darksouls3.wiki.fextralife.com/Duel+Charm\"&gt;Duel Charm&lt;/a&gt; from in front of a poison-spewing statue","tags":["Misc. items"]},</v>
      </c>
    </row>
    <row r="216" spans="2:20">
      <c r="B216" t="s">
        <v>281</v>
      </c>
      <c r="C216" t="str">
        <f t="shared" si="90"/>
        <v>&lt;li data-id="playthrough_5_25" class="f_gem"&gt;Continue through a dining room until you reach a lift which you can take to open a shortcut to the Cleansing Chapel bonfire. Head back up the lift and take notice of the enemy lurking above before taking the long set of steps (to the right of the balcony) down to grab a &lt;a href="http://darksouls3.wiki.fextralife.com/Deep+Gem"&gt;Deep Gem&lt;/a&gt;&lt;/li&gt;</v>
      </c>
      <c r="D216">
        <f t="shared" si="91"/>
        <v>30</v>
      </c>
      <c r="E216">
        <f t="shared" si="92"/>
        <v>38</v>
      </c>
      <c r="F216">
        <f t="shared" si="93"/>
        <v>44</v>
      </c>
      <c r="G216" t="str">
        <f t="shared" si="94"/>
        <v>f_gem</v>
      </c>
      <c r="H216" t="e">
        <f t="shared" si="95"/>
        <v>#VALUE!</v>
      </c>
      <c r="I216" t="e">
        <f t="shared" si="96"/>
        <v>#VALUE!</v>
      </c>
      <c r="J216" t="e">
        <f t="shared" si="97"/>
        <v>#VALUE!</v>
      </c>
      <c r="K216" t="str">
        <f t="shared" si="98"/>
        <v>f_gem</v>
      </c>
      <c r="L216" t="str">
        <f t="shared" si="99"/>
        <v/>
      </c>
      <c r="M216" t="str">
        <f t="shared" si="100"/>
        <v/>
      </c>
      <c r="N216" t="str">
        <f>IFERROR(VLOOKUP(K216,'tag lookup'!$A:$B,2,0),"")</f>
        <v/>
      </c>
      <c r="O216" t="str">
        <f>IFERROR(VLOOKUP(L216,'tag lookup'!$A:$B,2,0),"")</f>
        <v/>
      </c>
      <c r="P216" t="str">
        <f>IFERROR(VLOOKUP(M216,'tag lookup'!$A:$B,2,0),"")</f>
        <v/>
      </c>
      <c r="Q216" s="2" t="str">
        <f t="shared" si="101"/>
        <v/>
      </c>
      <c r="R216">
        <f t="shared" si="102"/>
        <v>57</v>
      </c>
      <c r="S216" t="str">
        <f t="shared" si="103"/>
        <v>Continue through a dining room until you reach a lift which you can take to open a shortcut to the Cleansing Chapel bonfire. Head back up the lift and take notice of the enemy lurking above before taking the long set of steps (to the right of the balcony) down to grab a &lt;a href="http://darksouls3.wiki.fextralife.com/Deep+Gem"&gt;Deep Gem&lt;/a&gt;</v>
      </c>
      <c r="T216" t="str">
        <f t="shared" si="104"/>
        <v>{"text":"Continue through a dining room until you reach a lift which you can take to open a shortcut to the Cleansing Chapel bonfire. Head back up the lift and take notice of the enemy lurking above before taking the long set of steps (to the right of the balcony) down to grab a &lt;a href=\"http://darksouls3.wiki.fextralife.com/Deep+Gem\"&gt;Deep Gem&lt;/a&gt;"},</v>
      </c>
    </row>
    <row r="217" spans="2:20">
      <c r="B217" t="s">
        <v>282</v>
      </c>
      <c r="C217" t="str">
        <f t="shared" si="90"/>
        <v>&lt;li data-id="playthrough_5_26" class="f_misc f_ring"&gt;Head back up and out onto the balcony. Run around the perimeter, optionally killing the giant (he's easier to kill from the area below), and grab the &lt;a href="http://darksouls3.wiki.fextralife.com/Soul+of+a+Nameless+Soldier"&gt;Soul of a Nameless Soldier&lt;/a&gt;, &lt;a href="http://darksouls3.wiki.fextralife.com/Lloyd's+Sword+Ring"&gt;Lloyd's Sword Ring&lt;/a&gt;, and &lt;a href="http://darksouls3.wiki.fextralife.com/Exploding+Bolt"&gt;Exploding Bolt&amp;nbsp;x8&lt;/a&gt; (or save them for later if the giant is giving you trouble)&lt;/li&gt;</v>
      </c>
      <c r="D217">
        <f t="shared" si="91"/>
        <v>30</v>
      </c>
      <c r="E217">
        <f t="shared" si="92"/>
        <v>38</v>
      </c>
      <c r="F217">
        <f t="shared" si="93"/>
        <v>52</v>
      </c>
      <c r="G217" t="str">
        <f t="shared" si="94"/>
        <v>f_misc f_ring</v>
      </c>
      <c r="H217">
        <f t="shared" si="95"/>
        <v>7</v>
      </c>
      <c r="I217" t="e">
        <f t="shared" si="96"/>
        <v>#VALUE!</v>
      </c>
      <c r="J217" t="e">
        <f t="shared" si="97"/>
        <v>#VALUE!</v>
      </c>
      <c r="K217" t="str">
        <f t="shared" si="98"/>
        <v>f_misc</v>
      </c>
      <c r="L217" t="str">
        <f t="shared" si="99"/>
        <v>f_ring</v>
      </c>
      <c r="M217" t="str">
        <f t="shared" si="100"/>
        <v/>
      </c>
      <c r="N217" t="str">
        <f>IFERROR(VLOOKUP(K217,'tag lookup'!$A:$B,2,0),"")</f>
        <v>Misc. items</v>
      </c>
      <c r="O217" t="str">
        <f>IFERROR(VLOOKUP(L217,'tag lookup'!$A:$B,2,0),"")</f>
        <v>Rings</v>
      </c>
      <c r="P217" t="str">
        <f>IFERROR(VLOOKUP(M217,'tag lookup'!$A:$B,2,0),"")</f>
        <v/>
      </c>
      <c r="Q217" s="2" t="str">
        <f t="shared" si="101"/>
        <v>,"tags":["Misc. items","Rings"]</v>
      </c>
      <c r="R217">
        <f t="shared" si="102"/>
        <v>65</v>
      </c>
      <c r="S217" t="str">
        <f t="shared" si="103"/>
        <v>Head back up and out onto the balcony. Run around the perimeter, optionally killing the giant (he's easier to kill from the area below), and grab the &lt;a href="http://darksouls3.wiki.fextralife.com/Soul+of+a+Nameless+Soldier"&gt;Soul of a Nameless Soldier&lt;/a&gt;, &lt;a href="http://darksouls3.wiki.fextralife.com/Lloyd's+Sword+Ring"&gt;Lloyd's Sword Ring&lt;/a&gt;, and &lt;a href="http://darksouls3.wiki.fextralife.com/Exploding+Bolt"&gt;Exploding Bolt&amp;nbsp;x8&lt;/a&gt; (or save them for later if the giant is giving you trouble)</v>
      </c>
      <c r="T217" t="str">
        <f t="shared" si="104"/>
        <v>{"text":"Head back up and out onto the balcony. Run around the perimeter, optionally killing the giant (he's easier to kill from the area below), and grab the &lt;a href=\"http://darksouls3.wiki.fextralife.com/Soul+of+a+Nameless+Soldier\"&gt;Soul of a Nameless Soldier&lt;/a&gt;, &lt;a href=\"http://darksouls3.wiki.fextralife.com/Lloyd's+Sword+Ring\"&gt;Lloyd's Sword Ring&lt;/a&gt;, and &lt;a href=\"http://darksouls3.wiki.fextralife.com/Exploding+Bolt\"&gt;Exploding Bolt&amp;nbsp;x8&lt;/a&gt; (or save them for later if the giant is giving you trouble)","tags":["Misc. items","Rings"]},</v>
      </c>
    </row>
    <row r="218" spans="2:20">
      <c r="B218" t="s">
        <v>283</v>
      </c>
      <c r="C218" t="str">
        <f t="shared" si="90"/>
        <v>&lt;li data-id="playthrough_5_27" class="f_mirac"&gt;Head through the door at the other end of the balcony. Take the first left and head across a bridge-like platform (watching out for Thralls and ceiling slimes) and grab the &lt;a href="http://darksouls3.wiki.fextralife.com/Seek+Guidance"&gt;Seek Guidance&lt;/a&gt; miracle&lt;/li&gt;</v>
      </c>
      <c r="D218">
        <f t="shared" si="91"/>
        <v>30</v>
      </c>
      <c r="E218">
        <f t="shared" si="92"/>
        <v>38</v>
      </c>
      <c r="F218">
        <f t="shared" si="93"/>
        <v>46</v>
      </c>
      <c r="G218" t="str">
        <f t="shared" si="94"/>
        <v>f_mirac</v>
      </c>
      <c r="H218" t="e">
        <f t="shared" si="95"/>
        <v>#VALUE!</v>
      </c>
      <c r="I218" t="e">
        <f t="shared" si="96"/>
        <v>#VALUE!</v>
      </c>
      <c r="J218" t="e">
        <f t="shared" si="97"/>
        <v>#VALUE!</v>
      </c>
      <c r="K218" t="str">
        <f t="shared" si="98"/>
        <v>f_mirac</v>
      </c>
      <c r="L218" t="str">
        <f t="shared" si="99"/>
        <v/>
      </c>
      <c r="M218" t="str">
        <f t="shared" si="100"/>
        <v/>
      </c>
      <c r="N218" t="str">
        <f>IFERROR(VLOOKUP(K218,'tag lookup'!$A:$B,2,0),"")</f>
        <v/>
      </c>
      <c r="O218" t="str">
        <f>IFERROR(VLOOKUP(L218,'tag lookup'!$A:$B,2,0),"")</f>
        <v/>
      </c>
      <c r="P218" t="str">
        <f>IFERROR(VLOOKUP(M218,'tag lookup'!$A:$B,2,0),"")</f>
        <v/>
      </c>
      <c r="Q218" s="2" t="str">
        <f t="shared" si="101"/>
        <v/>
      </c>
      <c r="R218">
        <f t="shared" si="102"/>
        <v>59</v>
      </c>
      <c r="S218" t="str">
        <f t="shared" si="103"/>
        <v>Head through the door at the other end of the balcony. Take the first left and head across a bridge-like platform (watching out for Thralls and ceiling slimes) and grab the &lt;a href="http://darksouls3.wiki.fextralife.com/Seek+Guidance"&gt;Seek Guidance&lt;/a&gt; miracle</v>
      </c>
      <c r="T218" t="str">
        <f t="shared" si="104"/>
        <v>{"text":"Head through the door at the other end of the balcony. Take the first left and head across a bridge-like platform (watching out for Thralls and ceiling slimes) and grab the &lt;a href=\"http://darksouls3.wiki.fextralife.com/Seek+Guidance\"&gt;Seek Guidance&lt;/a&gt; miracle"},</v>
      </c>
    </row>
    <row r="219" spans="2:20">
      <c r="B219" t="s">
        <v>284</v>
      </c>
      <c r="C219" t="str">
        <f t="shared" si="90"/>
        <v>&lt;li data-id="playthrough_5_28" class="f_misc"&gt;Head back across the bridge and up the ladder to grab an &lt;a href="http://darksouls3.wiki.fextralife.com/Ember"&gt;Ember&lt;/a&gt;&lt;/li&gt;</v>
      </c>
      <c r="D219">
        <f t="shared" si="91"/>
        <v>30</v>
      </c>
      <c r="E219">
        <f t="shared" si="92"/>
        <v>38</v>
      </c>
      <c r="F219">
        <f t="shared" si="93"/>
        <v>45</v>
      </c>
      <c r="G219" t="str">
        <f t="shared" si="94"/>
        <v>f_misc</v>
      </c>
      <c r="H219" t="e">
        <f t="shared" si="95"/>
        <v>#VALUE!</v>
      </c>
      <c r="I219" t="e">
        <f t="shared" si="96"/>
        <v>#VALUE!</v>
      </c>
      <c r="J219" t="e">
        <f t="shared" si="97"/>
        <v>#VALUE!</v>
      </c>
      <c r="K219" t="str">
        <f t="shared" si="98"/>
        <v>f_misc</v>
      </c>
      <c r="L219" t="str">
        <f t="shared" si="99"/>
        <v/>
      </c>
      <c r="M219" t="str">
        <f t="shared" si="100"/>
        <v/>
      </c>
      <c r="N219" t="str">
        <f>IFERROR(VLOOKUP(K219,'tag lookup'!$A:$B,2,0),"")</f>
        <v>Misc. items</v>
      </c>
      <c r="O219" t="str">
        <f>IFERROR(VLOOKUP(L219,'tag lookup'!$A:$B,2,0),"")</f>
        <v/>
      </c>
      <c r="P219" t="str">
        <f>IFERROR(VLOOKUP(M219,'tag lookup'!$A:$B,2,0),"")</f>
        <v/>
      </c>
      <c r="Q219" s="2" t="str">
        <f t="shared" si="101"/>
        <v>,"tags":["Misc. items"]</v>
      </c>
      <c r="R219">
        <f t="shared" si="102"/>
        <v>58</v>
      </c>
      <c r="S219" t="str">
        <f t="shared" si="103"/>
        <v>Head back across the bridge and up the ladder to grab an &lt;a href="http://darksouls3.wiki.fextralife.com/Ember"&gt;Ember&lt;/a&gt;</v>
      </c>
      <c r="T219" t="str">
        <f t="shared" si="104"/>
        <v>{"text":"Head back across the bridge and up the ladder to grab an &lt;a href=\"http://darksouls3.wiki.fextralife.com/Ember\"&gt;Ember&lt;/a&gt;","tags":["Misc. items"]},</v>
      </c>
    </row>
    <row r="220" spans="2:20">
      <c r="B220" t="s">
        <v>285</v>
      </c>
      <c r="C220" t="str">
        <f t="shared" si="90"/>
        <v>&lt;li data-id="playthrough_5_29" class="f_tome"&gt;From here, drop back down to the balcony where the giant attacked and head down the steps again. This time, head straight down to reach a room with a Mimic. Kill (or charm) it for the &lt;a href="http://darksouls3.wiki.fextralife.com/Deep+Braille+Divine+Tome"&gt;Deep Braille Divine Tome&lt;/a&gt;. Remember, giving this to Irina and buying any of the spells it unlocks will lock you into the bad ending of her quest. I recommend saving this for Karla, unless you really want some of the spells&lt;/li&gt;</v>
      </c>
      <c r="D220">
        <f t="shared" si="91"/>
        <v>30</v>
      </c>
      <c r="E220">
        <f t="shared" si="92"/>
        <v>38</v>
      </c>
      <c r="F220">
        <f t="shared" si="93"/>
        <v>45</v>
      </c>
      <c r="G220" t="str">
        <f t="shared" si="94"/>
        <v>f_tome</v>
      </c>
      <c r="H220" t="e">
        <f t="shared" si="95"/>
        <v>#VALUE!</v>
      </c>
      <c r="I220" t="e">
        <f t="shared" si="96"/>
        <v>#VALUE!</v>
      </c>
      <c r="J220" t="e">
        <f t="shared" si="97"/>
        <v>#VALUE!</v>
      </c>
      <c r="K220" t="str">
        <f t="shared" si="98"/>
        <v>f_tome</v>
      </c>
      <c r="L220" t="str">
        <f t="shared" si="99"/>
        <v/>
      </c>
      <c r="M220" t="str">
        <f t="shared" si="100"/>
        <v/>
      </c>
      <c r="N220" t="str">
        <f>IFERROR(VLOOKUP(K220,'tag lookup'!$A:$B,2,0),"")</f>
        <v/>
      </c>
      <c r="O220" t="str">
        <f>IFERROR(VLOOKUP(L220,'tag lookup'!$A:$B,2,0),"")</f>
        <v/>
      </c>
      <c r="P220" t="str">
        <f>IFERROR(VLOOKUP(M220,'tag lookup'!$A:$B,2,0),"")</f>
        <v/>
      </c>
      <c r="Q220" s="2" t="str">
        <f t="shared" si="101"/>
        <v/>
      </c>
      <c r="R220">
        <f t="shared" si="102"/>
        <v>58</v>
      </c>
      <c r="S220" t="str">
        <f t="shared" si="103"/>
        <v>From here, drop back down to the balcony where the giant attacked and head down the steps again. This time, head straight down to reach a room with a Mimic. Kill (or charm) it for the &lt;a href="http://darksouls3.wiki.fextralife.com/Deep+Braille+Divine+Tome"&gt;Deep Braille Divine Tome&lt;/a&gt;. Remember, giving this to Irina and buying any of the spells it unlocks will lock you into the bad ending of her quest. I recommend saving this for Karla, unless you really want some of the spells</v>
      </c>
      <c r="T220" t="str">
        <f t="shared" si="104"/>
        <v>{"text":"From here, drop back down to the balcony where the giant attacked and head down the steps again. This time, head straight down to reach a room with a Mimic. Kill (or charm) it for the &lt;a href=\"http://darksouls3.wiki.fextralife.com/Deep+Braille+Divine+Tome\"&gt;Deep Braille Divine Tome&lt;/a&gt;. Remember, giving this to Irina and buying any of the spells it unlocks will lock you into the bad ending of her quest. I recommend saving this for Karla, unless you really want some of the spells"},</v>
      </c>
    </row>
    <row r="221" spans="2:20">
      <c r="B221" t="s">
        <v>286</v>
      </c>
      <c r="C221" t="str">
        <f t="shared" si="90"/>
        <v>&lt;li data-id="playthrough_5_30" class="f_misc f_ring"&gt;From the Mimic, head down more steps and continue straight to a room with a &lt;a href="http://darksouls3.wiki.fextralife.com/Deep+Accursed"&gt;Deep Accursed&lt;/a&gt; that drops &lt;a href="http://darksouls3.wiki.fextralife.com/Aldrich's+Sapphire"&gt;Aldrich's Sapphire&lt;/a&gt; upon death. There is also an &lt;a href="http://darksouls3.wiki.fextralife.com/Ember"&gt;Ember&lt;/a&gt; in this room&lt;/li&gt;</v>
      </c>
      <c r="D221">
        <f t="shared" si="91"/>
        <v>30</v>
      </c>
      <c r="E221">
        <f t="shared" si="92"/>
        <v>38</v>
      </c>
      <c r="F221">
        <f t="shared" si="93"/>
        <v>52</v>
      </c>
      <c r="G221" t="str">
        <f t="shared" si="94"/>
        <v>f_misc f_ring</v>
      </c>
      <c r="H221">
        <f t="shared" si="95"/>
        <v>7</v>
      </c>
      <c r="I221" t="e">
        <f t="shared" si="96"/>
        <v>#VALUE!</v>
      </c>
      <c r="J221" t="e">
        <f t="shared" si="97"/>
        <v>#VALUE!</v>
      </c>
      <c r="K221" t="str">
        <f t="shared" si="98"/>
        <v>f_misc</v>
      </c>
      <c r="L221" t="str">
        <f t="shared" si="99"/>
        <v>f_ring</v>
      </c>
      <c r="M221" t="str">
        <f t="shared" si="100"/>
        <v/>
      </c>
      <c r="N221" t="str">
        <f>IFERROR(VLOOKUP(K221,'tag lookup'!$A:$B,2,0),"")</f>
        <v>Misc. items</v>
      </c>
      <c r="O221" t="str">
        <f>IFERROR(VLOOKUP(L221,'tag lookup'!$A:$B,2,0),"")</f>
        <v>Rings</v>
      </c>
      <c r="P221" t="str">
        <f>IFERROR(VLOOKUP(M221,'tag lookup'!$A:$B,2,0),"")</f>
        <v/>
      </c>
      <c r="Q221" s="2" t="str">
        <f t="shared" si="101"/>
        <v>,"tags":["Misc. items","Rings"]</v>
      </c>
      <c r="R221">
        <f t="shared" si="102"/>
        <v>65</v>
      </c>
      <c r="S221" t="str">
        <f t="shared" si="103"/>
        <v>From the Mimic, head down more steps and continue straight to a room with a &lt;a href="http://darksouls3.wiki.fextralife.com/Deep+Accursed"&gt;Deep Accursed&lt;/a&gt; that drops &lt;a href="http://darksouls3.wiki.fextralife.com/Aldrich's+Sapphire"&gt;Aldrich's Sapphire&lt;/a&gt; upon death. There is also an &lt;a href="http://darksouls3.wiki.fextralife.com/Ember"&gt;Ember&lt;/a&gt; in this room</v>
      </c>
      <c r="T221" t="str">
        <f t="shared" si="104"/>
        <v>{"text":"From the Mimic, head down more steps and continue straight to a room with a &lt;a href=\"http://darksouls3.wiki.fextralife.com/Deep+Accursed\"&gt;Deep Accursed&lt;/a&gt; that drops &lt;a href=\"http://darksouls3.wiki.fextralife.com/Aldrich's+Sapphire\"&gt;Aldrich's Sapphire&lt;/a&gt; upon death. There is also an &lt;a href=\"http://darksouls3.wiki.fextralife.com/Ember\"&gt;Ember&lt;/a&gt; in this room","tags":["Misc. items","Rings"]},</v>
      </c>
    </row>
    <row r="222" spans="2:20">
      <c r="B222" t="s">
        <v>287</v>
      </c>
      <c r="C222" t="str">
        <f t="shared" si="90"/>
        <v>&lt;li data-id="playthrough_5_31" class="f_npc f_weap f_miss"&gt;Head back to the previous room and turn right to head through a door and up some steps. If you are embered, &lt;a href="http://darksouls3.wiki.fextralife.com/Longfinger+Kirk"&gt;Longfinger Kirk&lt;/a&gt; will invade your world. He drops &lt;a href="http://darksouls3.wiki.fextralife.com/Barbed+Straight+Sword"&gt;Barbed Straight Sword&lt;/a&gt;&lt;span class="p"&gt; + &lt;/span&gt;&lt;a href="http://darksouls3.wiki.fextralife.com/Spiked+Shield"&gt;Spiked Shield&lt;/a&gt;&lt;/li&gt;</v>
      </c>
      <c r="D222">
        <f t="shared" si="91"/>
        <v>30</v>
      </c>
      <c r="E222">
        <f t="shared" si="92"/>
        <v>38</v>
      </c>
      <c r="F222">
        <f t="shared" si="93"/>
        <v>58</v>
      </c>
      <c r="G222" t="str">
        <f t="shared" si="94"/>
        <v>f_npc f_weap f_miss</v>
      </c>
      <c r="H222">
        <f t="shared" si="95"/>
        <v>6</v>
      </c>
      <c r="I222">
        <f t="shared" si="96"/>
        <v>13</v>
      </c>
      <c r="J222" t="e">
        <f t="shared" si="97"/>
        <v>#VALUE!</v>
      </c>
      <c r="K222" t="str">
        <f t="shared" si="98"/>
        <v>f_npc</v>
      </c>
      <c r="L222" t="str">
        <f t="shared" si="99"/>
        <v>f_weap</v>
      </c>
      <c r="M222" t="str">
        <f t="shared" si="100"/>
        <v>f_miss</v>
      </c>
      <c r="N222" t="str">
        <f>IFERROR(VLOOKUP(K222,'tag lookup'!$A:$B,2,0),"")</f>
        <v/>
      </c>
      <c r="O222" t="str">
        <f>IFERROR(VLOOKUP(L222,'tag lookup'!$A:$B,2,0),"")</f>
        <v>Weapons</v>
      </c>
      <c r="P222" t="str">
        <f>IFERROR(VLOOKUP(M222,'tag lookup'!$A:$B,2,0),"")</f>
        <v>Missable</v>
      </c>
      <c r="Q222" s="2" t="str">
        <f t="shared" si="101"/>
        <v/>
      </c>
      <c r="R222">
        <f t="shared" si="102"/>
        <v>71</v>
      </c>
      <c r="S222" t="str">
        <f t="shared" si="103"/>
        <v>Head back to the previous room and turn right to head through a door and up some steps. If you are embered, &lt;a href="http://darksouls3.wiki.fextralife.com/Longfinger+Kirk"&gt;Longfinger Kirk&lt;/a&gt; will invade your world. He drops &lt;a href="http://darksouls3.wiki.fextralife.com/Barbed+Straight+Sword"&gt;Barbed Straight Sword&lt;/a&gt;&lt;span class="p"&gt; + &lt;/span&gt;&lt;a href="http://darksouls3.wiki.fextralife.com/Spiked+Shield"&gt;Spiked Shield&lt;/a&gt;</v>
      </c>
      <c r="T222" t="str">
        <f t="shared" si="104"/>
        <v>{"text":"Head back to the previous room and turn right to head through a door and up some steps. If you are embered, &lt;a href=\"http://darksouls3.wiki.fextralife.com/Longfinger+Kirk\"&gt;Longfinger Kirk&lt;/a&gt; will invade your world. He drops &lt;a href=\"http://darksouls3.wiki.fextralife.com/Barbed+Straight+Sword\"&gt;Barbed Straight Sword&lt;/a&gt;&lt;span class=\"p\"&gt; + &lt;/span&gt;&lt;a href=\"http://darksouls3.wiki.fextralife.com/Spiked+Shield\"&gt;Spiked Shield&lt;/a&gt;"},</v>
      </c>
    </row>
    <row r="223" spans="2:20">
      <c r="B223" t="s">
        <v>288</v>
      </c>
      <c r="C223" t="str">
        <f t="shared" si="90"/>
        <v>&lt;li data-id="playthrough_5_32" class="f_arm f_misc"&gt;Kill the giant if you haven't already (the one in the larger open area) and grab the &lt;a href="http://darksouls3.wiki.fextralife.com/Soul+of+a+Nameless+Soldier"&gt;Soul of a Nameless Soldier&lt;/a&gt; and the &lt;a href="http://darksouls3.wiki.fextralife.com/Maiden+Set"&gt;Maiden Set&lt;/a&gt;&lt;/li&gt;</v>
      </c>
      <c r="D223">
        <f t="shared" si="91"/>
        <v>30</v>
      </c>
      <c r="E223">
        <f t="shared" si="92"/>
        <v>38</v>
      </c>
      <c r="F223">
        <f t="shared" si="93"/>
        <v>51</v>
      </c>
      <c r="G223" t="str">
        <f t="shared" si="94"/>
        <v>f_arm f_misc</v>
      </c>
      <c r="H223">
        <f t="shared" si="95"/>
        <v>6</v>
      </c>
      <c r="I223" t="e">
        <f t="shared" si="96"/>
        <v>#VALUE!</v>
      </c>
      <c r="J223" t="e">
        <f t="shared" si="97"/>
        <v>#VALUE!</v>
      </c>
      <c r="K223" t="str">
        <f t="shared" si="98"/>
        <v>f_arm</v>
      </c>
      <c r="L223" t="str">
        <f t="shared" si="99"/>
        <v>f_misc</v>
      </c>
      <c r="M223" t="str">
        <f t="shared" si="100"/>
        <v/>
      </c>
      <c r="N223" t="str">
        <f>IFERROR(VLOOKUP(K223,'tag lookup'!$A:$B,2,0),"")</f>
        <v>Armor</v>
      </c>
      <c r="O223" t="str">
        <f>IFERROR(VLOOKUP(L223,'tag lookup'!$A:$B,2,0),"")</f>
        <v>Misc. items</v>
      </c>
      <c r="P223" t="str">
        <f>IFERROR(VLOOKUP(M223,'tag lookup'!$A:$B,2,0),"")</f>
        <v/>
      </c>
      <c r="Q223" s="2" t="str">
        <f t="shared" si="101"/>
        <v>,"tags":["Armor","Misc. items"]</v>
      </c>
      <c r="R223">
        <f t="shared" si="102"/>
        <v>64</v>
      </c>
      <c r="S223" t="str">
        <f t="shared" si="103"/>
        <v>Kill the giant if you haven't already (the one in the larger open area) and grab the &lt;a href="http://darksouls3.wiki.fextralife.com/Soul+of+a+Nameless+Soldier"&gt;Soul of a Nameless Soldier&lt;/a&gt; and the &lt;a href="http://darksouls3.wiki.fextralife.com/Maiden+Set"&gt;Maiden Set&lt;/a&gt;</v>
      </c>
      <c r="T223" t="str">
        <f t="shared" si="104"/>
        <v>{"text":"Kill the giant if you haven't already (the one in the larger open area) and grab the &lt;a href=\"http://darksouls3.wiki.fextralife.com/Soul+of+a+Nameless+Soldier\"&gt;Soul of a Nameless Soldier&lt;/a&gt; and the &lt;a href=\"http://darksouls3.wiki.fextralife.com/Maiden+Set\"&gt;Maiden Set&lt;/a&gt;","tags":["Armor","Misc. items"]},</v>
      </c>
    </row>
    <row r="224" spans="2:20">
      <c r="B224" t="s">
        <v>289</v>
      </c>
      <c r="C224" t="str">
        <f t="shared" ref="C224:C247" si="105">TRIM(B224)</f>
        <v>&lt;li data-id="playthrough_5_33" class="f_misc f_weap"&gt;Open the double doors next to where the giant was, head down some steps, and open another set of doors. Out here you can pick up the &lt;a href="http://darksouls3.wiki.fextralife.com/Saint+Bident"&gt;Saint Bident&lt;/a&gt; and &lt;a href="http://darksouls3.wiki.fextralife.com/Homeward+Bone"&gt;Homeward Bone&amp;nbsp;x2&lt;/a&gt;&lt;/li&gt;</v>
      </c>
      <c r="D224">
        <f t="shared" ref="D224:D247" si="106">FIND("""",C224,15)</f>
        <v>30</v>
      </c>
      <c r="E224">
        <f t="shared" ref="E224:E247" si="107">FIND("""",C224,D224+1)</f>
        <v>38</v>
      </c>
      <c r="F224">
        <f t="shared" ref="F224:F247" si="108">FIND("""",C224,E224+1)</f>
        <v>52</v>
      </c>
      <c r="G224" t="str">
        <f t="shared" ref="G224:G247" si="109">MID(C224,E224+1,F224-E224-1)</f>
        <v>f_misc f_weap</v>
      </c>
      <c r="H224">
        <f t="shared" ref="H224:H247" si="110">FIND(" ",$G224)</f>
        <v>7</v>
      </c>
      <c r="I224" t="e">
        <f t="shared" ref="I224:I247" si="111">FIND(" ",G224,H224+1)</f>
        <v>#VALUE!</v>
      </c>
      <c r="J224" t="e">
        <f t="shared" ref="J224:J247" si="112">FIND(" ",G224,I224+1)</f>
        <v>#VALUE!</v>
      </c>
      <c r="K224" t="str">
        <f t="shared" ref="K224:K247" si="113">LEFT(G224,IFERROR(H224-1,99))</f>
        <v>f_misc</v>
      </c>
      <c r="L224" t="str">
        <f t="shared" ref="L224:L247" si="114">IF(ISERROR(H224),"",MID(G224,H224+1,IFERROR(I224-H224-1,99)))</f>
        <v>f_weap</v>
      </c>
      <c r="M224" t="str">
        <f t="shared" ref="M224:M247" si="115">IF(ISERROR(I224),"",MID(G224,I224+1,IFERROR(J224-I224-1,99)))</f>
        <v/>
      </c>
      <c r="N224" t="str">
        <f>IFERROR(VLOOKUP(K224,'tag lookup'!$A:$B,2,0),"")</f>
        <v>Misc. items</v>
      </c>
      <c r="O224" t="str">
        <f>IFERROR(VLOOKUP(L224,'tag lookup'!$A:$B,2,0),"")</f>
        <v>Weapons</v>
      </c>
      <c r="P224" t="str">
        <f>IFERROR(VLOOKUP(M224,'tag lookup'!$A:$B,2,0),"")</f>
        <v/>
      </c>
      <c r="Q224" s="2" t="str">
        <f t="shared" ref="Q224:Q247" si="116">IF(N224="","",",""tags"":[""" &amp; N224 &amp; IF(O224="","""]",""",""" &amp; O224&amp;IF(P224="","""]",""","""&amp;P224&amp;"""]")))</f>
        <v>,"tags":["Misc. items","Weapons"]</v>
      </c>
      <c r="R224">
        <f t="shared" ref="R224:R247" si="117">FIND("&gt;",B224)</f>
        <v>65</v>
      </c>
      <c r="S224" t="str">
        <f t="shared" ref="S224:S247" si="118">MID(B224,R224+1,LEN(B224)-R224-5)</f>
        <v>Open the double doors next to where the giant was, head down some steps, and open another set of doors. Out here you can pick up the &lt;a href="http://darksouls3.wiki.fextralife.com/Saint+Bident"&gt;Saint Bident&lt;/a&gt; and &lt;a href="http://darksouls3.wiki.fextralife.com/Homeward+Bone"&gt;Homeward Bone&amp;nbsp;x2&lt;/a&gt;</v>
      </c>
      <c r="T224" t="str">
        <f t="shared" ref="T224:T247" si="119">"{""text"":"""&amp;SUBSTITUTE(S224,"""","\""")&amp;""""&amp;Q224&amp;"},"</f>
        <v>{"text":"Open the double doors next to where the giant was, head down some steps, and open another set of doors. Out here you can pick up the &lt;a href=\"http://darksouls3.wiki.fextralife.com/Saint+Bident\"&gt;Saint Bident&lt;/a&gt; and &lt;a href=\"http://darksouls3.wiki.fextralife.com/Homeward+Bone\"&gt;Homeward Bone&amp;nbsp;x2&lt;/a&gt;","tags":["Misc. items","Weapons"]},</v>
      </c>
    </row>
    <row r="225" spans="2:20">
      <c r="B225" t="s">
        <v>290</v>
      </c>
      <c r="C225" t="str">
        <f t="shared" si="105"/>
        <v>&lt;li data-id="playthrough_5_34" class="f_misc"&gt;Head back up through both doors and walk forward through the water until you can turn left up some steps. You'll find a &lt;a href="http://darksouls3.wiki.fextralife.com/Large+Soul+of+an+Unknown+Traveler"&gt;Large Soul of an Unknown Traveler&lt;/a&gt; against the wall&lt;/li&gt;</v>
      </c>
      <c r="D225">
        <f t="shared" si="106"/>
        <v>30</v>
      </c>
      <c r="E225">
        <f t="shared" si="107"/>
        <v>38</v>
      </c>
      <c r="F225">
        <f t="shared" si="108"/>
        <v>45</v>
      </c>
      <c r="G225" t="str">
        <f t="shared" si="109"/>
        <v>f_misc</v>
      </c>
      <c r="H225" t="e">
        <f t="shared" si="110"/>
        <v>#VALUE!</v>
      </c>
      <c r="I225" t="e">
        <f t="shared" si="111"/>
        <v>#VALUE!</v>
      </c>
      <c r="J225" t="e">
        <f t="shared" si="112"/>
        <v>#VALUE!</v>
      </c>
      <c r="K225" t="str">
        <f t="shared" si="113"/>
        <v>f_misc</v>
      </c>
      <c r="L225" t="str">
        <f t="shared" si="114"/>
        <v/>
      </c>
      <c r="M225" t="str">
        <f t="shared" si="115"/>
        <v/>
      </c>
      <c r="N225" t="str">
        <f>IFERROR(VLOOKUP(K225,'tag lookup'!$A:$B,2,0),"")</f>
        <v>Misc. items</v>
      </c>
      <c r="O225" t="str">
        <f>IFERROR(VLOOKUP(L225,'tag lookup'!$A:$B,2,0),"")</f>
        <v/>
      </c>
      <c r="P225" t="str">
        <f>IFERROR(VLOOKUP(M225,'tag lookup'!$A:$B,2,0),"")</f>
        <v/>
      </c>
      <c r="Q225" s="2" t="str">
        <f t="shared" si="116"/>
        <v>,"tags":["Misc. items"]</v>
      </c>
      <c r="R225">
        <f t="shared" si="117"/>
        <v>58</v>
      </c>
      <c r="S225" t="str">
        <f t="shared" si="118"/>
        <v>Head back up through both doors and walk forward through the water until you can turn left up some steps. You'll find a &lt;a href="http://darksouls3.wiki.fextralife.com/Large+Soul+of+an+Unknown+Traveler"&gt;Large Soul of an Unknown Traveler&lt;/a&gt; against the wall</v>
      </c>
      <c r="T225" t="str">
        <f t="shared" si="119"/>
        <v>{"text":"Head back up through both doors and walk forward through the water until you can turn left up some steps. You'll find a &lt;a href=\"http://darksouls3.wiki.fextralife.com/Large+Soul+of+an+Unknown+Traveler\"&gt;Large Soul of an Unknown Traveler&lt;/a&gt; against the wall","tags":["Misc. items"]},</v>
      </c>
    </row>
    <row r="226" spans="2:20">
      <c r="B226" t="s">
        <v>291</v>
      </c>
      <c r="C226" t="str">
        <f t="shared" si="105"/>
        <v>&lt;li data-id="playthrough_5_35" class="f_arm f_misc f_weap"&gt;Travel over to the other end of the large, open, water-filled area to the other giant. Kill this one and the slimes around him, and you'll be able to grab a &lt;a href="http://darksouls3.wiki.fextralife.com/Pale+Tongue"&gt;Pale Tongue&lt;/a&gt;, the &lt;a href="http://darksouls3.wiki.fextralife.com/Drang+Armor+Set"&gt;Drang Armor Set&lt;/a&gt;, and the &lt;a href="http://darksouls3.wiki.fextralife.com/Drang+Hammers"&gt;Drang Hammers&lt;/a&gt;&lt;/li&gt;</v>
      </c>
      <c r="D226">
        <f t="shared" si="106"/>
        <v>30</v>
      </c>
      <c r="E226">
        <f t="shared" si="107"/>
        <v>38</v>
      </c>
      <c r="F226">
        <f t="shared" si="108"/>
        <v>58</v>
      </c>
      <c r="G226" t="str">
        <f t="shared" si="109"/>
        <v>f_arm f_misc f_weap</v>
      </c>
      <c r="H226">
        <f t="shared" si="110"/>
        <v>6</v>
      </c>
      <c r="I226">
        <f t="shared" si="111"/>
        <v>13</v>
      </c>
      <c r="J226" t="e">
        <f t="shared" si="112"/>
        <v>#VALUE!</v>
      </c>
      <c r="K226" t="str">
        <f t="shared" si="113"/>
        <v>f_arm</v>
      </c>
      <c r="L226" t="str">
        <f t="shared" si="114"/>
        <v>f_misc</v>
      </c>
      <c r="M226" t="str">
        <f t="shared" si="115"/>
        <v>f_weap</v>
      </c>
      <c r="N226" t="str">
        <f>IFERROR(VLOOKUP(K226,'tag lookup'!$A:$B,2,0),"")</f>
        <v>Armor</v>
      </c>
      <c r="O226" t="str">
        <f>IFERROR(VLOOKUP(L226,'tag lookup'!$A:$B,2,0),"")</f>
        <v>Misc. items</v>
      </c>
      <c r="P226" t="str">
        <f>IFERROR(VLOOKUP(M226,'tag lookup'!$A:$B,2,0),"")</f>
        <v>Weapons</v>
      </c>
      <c r="Q226" s="2" t="str">
        <f t="shared" si="116"/>
        <v>,"tags":["Armor","Misc. items","Weapons"]</v>
      </c>
      <c r="R226">
        <f t="shared" si="117"/>
        <v>71</v>
      </c>
      <c r="S226" t="str">
        <f t="shared" si="118"/>
        <v>Travel over to the other end of the large, open, water-filled area to the other giant. Kill this one and the slimes around him, and you'll be able to grab a &lt;a href="http://darksouls3.wiki.fextralife.com/Pale+Tongue"&gt;Pale Tongue&lt;/a&gt;, the &lt;a href="http://darksouls3.wiki.fextralife.com/Drang+Armor+Set"&gt;Drang Armor Set&lt;/a&gt;, and the &lt;a href="http://darksouls3.wiki.fextralife.com/Drang+Hammers"&gt;Drang Hammers&lt;/a&gt;</v>
      </c>
      <c r="T226" t="str">
        <f t="shared" si="119"/>
        <v>{"text":"Travel over to the other end of the large, open, water-filled area to the other giant. Kill this one and the slimes around him, and you'll be able to grab a &lt;a href=\"http://darksouls3.wiki.fextralife.com/Pale+Tongue\"&gt;Pale Tongue&lt;/a&gt;, the &lt;a href=\"http://darksouls3.wiki.fextralife.com/Drang+Armor+Set\"&gt;Drang Armor Set&lt;/a&gt;, and the &lt;a href=\"http://darksouls3.wiki.fextralife.com/Drang+Hammers\"&gt;Drang Hammers&lt;/a&gt;","tags":["Armor","Misc. items","Weapons"]},</v>
      </c>
    </row>
    <row r="227" spans="2:20">
      <c r="B227" t="s">
        <v>292</v>
      </c>
      <c r="C227" t="str">
        <f t="shared" si="105"/>
        <v>&lt;li data-id="playthrough_5_36" class="f_misc"&gt;Head up the steps behind where the giant was sitting, kill the enemies around the shrine, and grab the &lt;a href="http://darksouls3.wiki.fextralife.com/Ember"&gt;Ember&lt;/a&gt; from the ledge that overlooks the water-filled area&lt;/li&gt;</v>
      </c>
      <c r="D227">
        <f t="shared" si="106"/>
        <v>30</v>
      </c>
      <c r="E227">
        <f t="shared" si="107"/>
        <v>38</v>
      </c>
      <c r="F227">
        <f t="shared" si="108"/>
        <v>45</v>
      </c>
      <c r="G227" t="str">
        <f t="shared" si="109"/>
        <v>f_misc</v>
      </c>
      <c r="H227" t="e">
        <f t="shared" si="110"/>
        <v>#VALUE!</v>
      </c>
      <c r="I227" t="e">
        <f t="shared" si="111"/>
        <v>#VALUE!</v>
      </c>
      <c r="J227" t="e">
        <f t="shared" si="112"/>
        <v>#VALUE!</v>
      </c>
      <c r="K227" t="str">
        <f t="shared" si="113"/>
        <v>f_misc</v>
      </c>
      <c r="L227" t="str">
        <f t="shared" si="114"/>
        <v/>
      </c>
      <c r="M227" t="str">
        <f t="shared" si="115"/>
        <v/>
      </c>
      <c r="N227" t="str">
        <f>IFERROR(VLOOKUP(K227,'tag lookup'!$A:$B,2,0),"")</f>
        <v>Misc. items</v>
      </c>
      <c r="O227" t="str">
        <f>IFERROR(VLOOKUP(L227,'tag lookup'!$A:$B,2,0),"")</f>
        <v/>
      </c>
      <c r="P227" t="str">
        <f>IFERROR(VLOOKUP(M227,'tag lookup'!$A:$B,2,0),"")</f>
        <v/>
      </c>
      <c r="Q227" s="2" t="str">
        <f t="shared" si="116"/>
        <v>,"tags":["Misc. items"]</v>
      </c>
      <c r="R227">
        <f t="shared" si="117"/>
        <v>58</v>
      </c>
      <c r="S227" t="str">
        <f t="shared" si="118"/>
        <v>Head up the steps behind where the giant was sitting, kill the enemies around the shrine, and grab the &lt;a href="http://darksouls3.wiki.fextralife.com/Ember"&gt;Ember&lt;/a&gt; from the ledge that overlooks the water-filled area</v>
      </c>
      <c r="T227" t="str">
        <f t="shared" si="119"/>
        <v>{"text":"Head up the steps behind where the giant was sitting, kill the enemies around the shrine, and grab the &lt;a href=\"http://darksouls3.wiki.fextralife.com/Ember\"&gt;Ember&lt;/a&gt; from the ledge that overlooks the water-filled area","tags":["Misc. items"]},</v>
      </c>
    </row>
    <row r="228" spans="2:20">
      <c r="B228" t="s">
        <v>293</v>
      </c>
      <c r="C228" t="str">
        <f t="shared" si="105"/>
        <v>&lt;li data-id="playthrough_5_55" class="f_ring s_ng+"&gt;The &lt;a href="https://darksouls3.wiki.fextralife.com/Ring+of+the+Evil+Eye"&gt;Ring of the Evil Eye+1&lt;/a&gt; is behind the shrine&lt;/li&gt;</v>
      </c>
      <c r="D228">
        <f t="shared" si="106"/>
        <v>30</v>
      </c>
      <c r="E228">
        <f t="shared" si="107"/>
        <v>38</v>
      </c>
      <c r="F228">
        <f t="shared" si="108"/>
        <v>51</v>
      </c>
      <c r="G228" t="str">
        <f t="shared" si="109"/>
        <v>f_ring s_ng+</v>
      </c>
      <c r="H228">
        <f t="shared" si="110"/>
        <v>7</v>
      </c>
      <c r="I228" t="e">
        <f t="shared" si="111"/>
        <v>#VALUE!</v>
      </c>
      <c r="J228" t="e">
        <f t="shared" si="112"/>
        <v>#VALUE!</v>
      </c>
      <c r="K228" t="str">
        <f t="shared" si="113"/>
        <v>f_ring</v>
      </c>
      <c r="L228" t="str">
        <f t="shared" si="114"/>
        <v>s_ng+</v>
      </c>
      <c r="M228" t="str">
        <f t="shared" si="115"/>
        <v/>
      </c>
      <c r="N228" t="str">
        <f>IFERROR(VLOOKUP(K228,'tag lookup'!$A:$B,2,0),"")</f>
        <v>Rings</v>
      </c>
      <c r="O228" t="str">
        <f>IFERROR(VLOOKUP(L228,'tag lookup'!$A:$B,2,0),"")</f>
        <v>s_ng+</v>
      </c>
      <c r="P228" t="str">
        <f>IFERROR(VLOOKUP(M228,'tag lookup'!$A:$B,2,0),"")</f>
        <v/>
      </c>
      <c r="Q228" s="2" t="str">
        <f t="shared" si="116"/>
        <v>,"tags":["Rings","s_ng+"]</v>
      </c>
      <c r="R228">
        <f t="shared" si="117"/>
        <v>64</v>
      </c>
      <c r="S228" t="str">
        <f t="shared" si="118"/>
        <v>The &lt;a href="https://darksouls3.wiki.fextralife.com/Ring+of+the+Evil+Eye"&gt;Ring of the Evil Eye+1&lt;/a&gt; is behind the shrine</v>
      </c>
      <c r="T228" t="str">
        <f t="shared" si="119"/>
        <v>{"text":"The &lt;a href=\"https://darksouls3.wiki.fextralife.com/Ring+of+the+Evil+Eye\"&gt;Ring of the Evil Eye+1&lt;/a&gt; is behind the shrine","tags":["Rings","s_ng+"]},</v>
      </c>
    </row>
    <row r="229" spans="2:20">
      <c r="B229" t="s">
        <v>294</v>
      </c>
      <c r="C229" t="str">
        <f t="shared" si="105"/>
        <v>&lt;li data-id="playthrough_5_37" class="f_misc f_miss"&gt;If you turn to face the giant shrine, you should see a door to your left. Head through and you'll reach some double doors that open back out to a previous area (near the graveyard). Staying inside the cathedral, continue past these doors to reach Siegward (if he is not here, follow the first part of the next step). Grab &lt;a href="http://darksouls3.wiki.fextralife.com/Duel+Charm"&gt;Duel Charm&amp;nbsp;x3&lt;/a&gt; to the right of him. (Note: If you've already gone to the upper rafters where you drop down to Rosaria, the following encounter will not occur)&lt;/li&gt;</v>
      </c>
      <c r="D229">
        <f t="shared" si="106"/>
        <v>30</v>
      </c>
      <c r="E229">
        <f t="shared" si="107"/>
        <v>38</v>
      </c>
      <c r="F229">
        <f t="shared" si="108"/>
        <v>52</v>
      </c>
      <c r="G229" t="str">
        <f t="shared" si="109"/>
        <v>f_misc f_miss</v>
      </c>
      <c r="H229">
        <f t="shared" si="110"/>
        <v>7</v>
      </c>
      <c r="I229" t="e">
        <f t="shared" si="111"/>
        <v>#VALUE!</v>
      </c>
      <c r="J229" t="e">
        <f t="shared" si="112"/>
        <v>#VALUE!</v>
      </c>
      <c r="K229" t="str">
        <f t="shared" si="113"/>
        <v>f_misc</v>
      </c>
      <c r="L229" t="str">
        <f t="shared" si="114"/>
        <v>f_miss</v>
      </c>
      <c r="M229" t="str">
        <f t="shared" si="115"/>
        <v/>
      </c>
      <c r="N229" t="str">
        <f>IFERROR(VLOOKUP(K229,'tag lookup'!$A:$B,2,0),"")</f>
        <v>Misc. items</v>
      </c>
      <c r="O229" t="str">
        <f>IFERROR(VLOOKUP(L229,'tag lookup'!$A:$B,2,0),"")</f>
        <v>Missable</v>
      </c>
      <c r="P229" t="str">
        <f>IFERROR(VLOOKUP(M229,'tag lookup'!$A:$B,2,0),"")</f>
        <v/>
      </c>
      <c r="Q229" s="2" t="str">
        <f t="shared" si="116"/>
        <v>,"tags":["Misc. items","Missable"]</v>
      </c>
      <c r="R229">
        <f t="shared" si="117"/>
        <v>65</v>
      </c>
      <c r="S229" t="str">
        <f t="shared" si="118"/>
        <v>If you turn to face the giant shrine, you should see a door to your left. Head through and you'll reach some double doors that open back out to a previous area (near the graveyard). Staying inside the cathedral, continue past these doors to reach Siegward (if he is not here, follow the first part of the next step). Grab &lt;a href="http://darksouls3.wiki.fextralife.com/Duel+Charm"&gt;Duel Charm&amp;nbsp;x3&lt;/a&gt; to the right of him. (Note: If you've already gone to the upper rafters where you drop down to Rosaria, the following encounter will not occur)</v>
      </c>
      <c r="T229" t="str">
        <f t="shared" si="119"/>
        <v>{"text":"If you turn to face the giant shrine, you should see a door to your left. Head through and you'll reach some double doors that open back out to a previous area (near the graveyard). Staying inside the cathedral, continue past these doors to reach Siegward (if he is not here, follow the first part of the next step). Grab &lt;a href=\"http://darksouls3.wiki.fextralife.com/Duel+Charm\"&gt;Duel Charm&amp;nbsp;x3&lt;/a&gt; to the right of him. (Note: If you've already gone to the upper rafters where you drop down to Rosaria, the following encounter will not occur)","tags":["Misc. items","Missable"]},</v>
      </c>
    </row>
    <row r="230" spans="2:20">
      <c r="B230" t="s">
        <v>295</v>
      </c>
      <c r="C230" t="str">
        <f t="shared" si="105"/>
        <v>&lt;li data-id="playthrough_5_38" class="f_npc f_miss"&gt;If Siegward is not there, leave the Cathedral completely (go to Firelink Shrine and come back) and then head back into the Cathedral through the large blue double doors you just opened. You will notice that a new bridge has been activated and Siegward is standing next to it. Talk to him and then cross the bridge to trigger a cutscene where it is revealed it was really Patches. Depending on if you killed the Giants or not, you'll either have to fight one or nothing happens&lt;/li&gt;</v>
      </c>
      <c r="D230">
        <f t="shared" si="106"/>
        <v>30</v>
      </c>
      <c r="E230">
        <f t="shared" si="107"/>
        <v>38</v>
      </c>
      <c r="F230">
        <f t="shared" si="108"/>
        <v>51</v>
      </c>
      <c r="G230" t="str">
        <f t="shared" si="109"/>
        <v>f_npc f_miss</v>
      </c>
      <c r="H230">
        <f t="shared" si="110"/>
        <v>6</v>
      </c>
      <c r="I230" t="e">
        <f t="shared" si="111"/>
        <v>#VALUE!</v>
      </c>
      <c r="J230" t="e">
        <f t="shared" si="112"/>
        <v>#VALUE!</v>
      </c>
      <c r="K230" t="str">
        <f t="shared" si="113"/>
        <v>f_npc</v>
      </c>
      <c r="L230" t="str">
        <f t="shared" si="114"/>
        <v>f_miss</v>
      </c>
      <c r="M230" t="str">
        <f t="shared" si="115"/>
        <v/>
      </c>
      <c r="N230" t="str">
        <f>IFERROR(VLOOKUP(K230,'tag lookup'!$A:$B,2,0),"")</f>
        <v/>
      </c>
      <c r="O230" t="str">
        <f>IFERROR(VLOOKUP(L230,'tag lookup'!$A:$B,2,0),"")</f>
        <v>Missable</v>
      </c>
      <c r="P230" t="str">
        <f>IFERROR(VLOOKUP(M230,'tag lookup'!$A:$B,2,0),"")</f>
        <v/>
      </c>
      <c r="Q230" s="2" t="str">
        <f t="shared" si="116"/>
        <v/>
      </c>
      <c r="R230">
        <f t="shared" si="117"/>
        <v>64</v>
      </c>
      <c r="S230" t="str">
        <f t="shared" si="118"/>
        <v>If Siegward is not there, leave the Cathedral completely (go to Firelink Shrine and come back) and then head back into the Cathedral through the large blue double doors you just opened. You will notice that a new bridge has been activated and Siegward is standing next to it. Talk to him and then cross the bridge to trigger a cutscene where it is revealed it was really Patches. Depending on if you killed the Giants or not, you'll either have to fight one or nothing happens</v>
      </c>
      <c r="T230" t="str">
        <f t="shared" si="119"/>
        <v>{"text":"If Siegward is not there, leave the Cathedral completely (go to Firelink Shrine and come back) and then head back into the Cathedral through the large blue double doors you just opened. You will notice that a new bridge has been activated and Siegward is standing next to it. Talk to him and then cross the bridge to trigger a cutscene where it is revealed it was really Patches. Depending on if you killed the Giants or not, you'll either have to fight one or nothing happens"},</v>
      </c>
    </row>
    <row r="231" spans="2:20">
      <c r="B231" t="s">
        <v>296</v>
      </c>
      <c r="C231" t="str">
        <f t="shared" si="105"/>
        <v>&lt;li data-id="playthrough_5_39" class="f_none"&gt;After being lowered, turn directly around and head through the door that's directly underneath the area Patches was standing. Head through a door and down several sets of steps to open the final shortcut to the Cleansing Chapel bonfire&lt;/li&gt;</v>
      </c>
      <c r="D231">
        <f t="shared" si="106"/>
        <v>30</v>
      </c>
      <c r="E231">
        <f t="shared" si="107"/>
        <v>38</v>
      </c>
      <c r="F231">
        <f t="shared" si="108"/>
        <v>45</v>
      </c>
      <c r="G231" t="str">
        <f t="shared" si="109"/>
        <v>f_none</v>
      </c>
      <c r="H231" t="e">
        <f t="shared" si="110"/>
        <v>#VALUE!</v>
      </c>
      <c r="I231" t="e">
        <f t="shared" si="111"/>
        <v>#VALUE!</v>
      </c>
      <c r="J231" t="e">
        <f t="shared" si="112"/>
        <v>#VALUE!</v>
      </c>
      <c r="K231" t="str">
        <f t="shared" si="113"/>
        <v>f_none</v>
      </c>
      <c r="L231" t="str">
        <f t="shared" si="114"/>
        <v/>
      </c>
      <c r="M231" t="str">
        <f t="shared" si="115"/>
        <v/>
      </c>
      <c r="N231" t="str">
        <f>IFERROR(VLOOKUP(K231,'tag lookup'!$A:$B,2,0),"")</f>
        <v/>
      </c>
      <c r="O231" t="str">
        <f>IFERROR(VLOOKUP(L231,'tag lookup'!$A:$B,2,0),"")</f>
        <v/>
      </c>
      <c r="P231" t="str">
        <f>IFERROR(VLOOKUP(M231,'tag lookup'!$A:$B,2,0),"")</f>
        <v/>
      </c>
      <c r="Q231" s="2" t="str">
        <f t="shared" si="116"/>
        <v/>
      </c>
      <c r="R231">
        <f t="shared" si="117"/>
        <v>58</v>
      </c>
      <c r="S231" t="str">
        <f t="shared" si="118"/>
        <v>After being lowered, turn directly around and head through the door that's directly underneath the area Patches was standing. Head through a door and down several sets of steps to open the final shortcut to the Cleansing Chapel bonfire</v>
      </c>
      <c r="T231" t="str">
        <f t="shared" si="119"/>
        <v>{"text":"After being lowered, turn directly around and head through the door that's directly underneath the area Patches was standing. Head through a door and down several sets of steps to open the final shortcut to the Cleansing Chapel bonfire"},</v>
      </c>
    </row>
    <row r="232" spans="2:20">
      <c r="B232" t="s">
        <v>297</v>
      </c>
      <c r="C232" t="str">
        <f t="shared" si="105"/>
        <v>&lt;li data-id="playthrough_5_40" class="f_ring"&gt;As you head back through the shortcut you just opened, you should notice another door on your left immediately after you leave the chapel. Open it to reveal a lift, which will take you up to an area where you can climb a ladder to an enemy that drops the &lt;a href="http://darksouls3.wiki.fextralife.com/Deep+Ring"&gt;Deep Ring&lt;/a&gt; when killed&lt;/li&gt;</v>
      </c>
      <c r="D232">
        <f t="shared" si="106"/>
        <v>30</v>
      </c>
      <c r="E232">
        <f t="shared" si="107"/>
        <v>38</v>
      </c>
      <c r="F232">
        <f t="shared" si="108"/>
        <v>45</v>
      </c>
      <c r="G232" t="str">
        <f t="shared" si="109"/>
        <v>f_ring</v>
      </c>
      <c r="H232" t="e">
        <f t="shared" si="110"/>
        <v>#VALUE!</v>
      </c>
      <c r="I232" t="e">
        <f t="shared" si="111"/>
        <v>#VALUE!</v>
      </c>
      <c r="J232" t="e">
        <f t="shared" si="112"/>
        <v>#VALUE!</v>
      </c>
      <c r="K232" t="str">
        <f t="shared" si="113"/>
        <v>f_ring</v>
      </c>
      <c r="L232" t="str">
        <f t="shared" si="114"/>
        <v/>
      </c>
      <c r="M232" t="str">
        <f t="shared" si="115"/>
        <v/>
      </c>
      <c r="N232" t="str">
        <f>IFERROR(VLOOKUP(K232,'tag lookup'!$A:$B,2,0),"")</f>
        <v>Rings</v>
      </c>
      <c r="O232" t="str">
        <f>IFERROR(VLOOKUP(L232,'tag lookup'!$A:$B,2,0),"")</f>
        <v/>
      </c>
      <c r="P232" t="str">
        <f>IFERROR(VLOOKUP(M232,'tag lookup'!$A:$B,2,0),"")</f>
        <v/>
      </c>
      <c r="Q232" s="2" t="str">
        <f t="shared" si="116"/>
        <v>,"tags":["Rings"]</v>
      </c>
      <c r="R232">
        <f t="shared" si="117"/>
        <v>58</v>
      </c>
      <c r="S232" t="str">
        <f t="shared" si="118"/>
        <v>As you head back through the shortcut you just opened, you should notice another door on your left immediately after you leave the chapel. Open it to reveal a lift, which will take you up to an area where you can climb a ladder to an enemy that drops the &lt;a href="http://darksouls3.wiki.fextralife.com/Deep+Ring"&gt;Deep Ring&lt;/a&gt; when killed</v>
      </c>
      <c r="T232" t="str">
        <f t="shared" si="119"/>
        <v>{"text":"As you head back through the shortcut you just opened, you should notice another door on your left immediately after you leave the chapel. Open it to reveal a lift, which will take you up to an area where you can climb a ladder to an enemy that drops the &lt;a href=\"http://darksouls3.wiki.fextralife.com/Deep+Ring\"&gt;Deep Ring&lt;/a&gt; when killed","tags":["Rings"]},</v>
      </c>
    </row>
    <row r="233" spans="2:20">
      <c r="B233" t="s">
        <v>298</v>
      </c>
      <c r="C233" t="str">
        <f t="shared" si="105"/>
        <v>&lt;li data-id="playthrough_5_41" class="f_misc f_weap"&gt;You can drop onto a new roof through the hole in the wall just past the enemy you just killed. Head up the roof, turn right, and begin heading down this long roof. Eventually you'll be able to turn right and head down another roof to reach an &lt;a href="http://darksouls3.wiki.fextralife.com/Arbalest"&gt;Arbalest&lt;/a&gt;. Head back up to the long roof and head to the end to grab a &lt;a href="http://darksouls3.wiki.fextralife.com/Pale+Tongue"&gt;Pale Tongue&lt;/a&gt;&lt;/li&gt;</v>
      </c>
      <c r="D233">
        <f t="shared" si="106"/>
        <v>30</v>
      </c>
      <c r="E233">
        <f t="shared" si="107"/>
        <v>38</v>
      </c>
      <c r="F233">
        <f t="shared" si="108"/>
        <v>52</v>
      </c>
      <c r="G233" t="str">
        <f t="shared" si="109"/>
        <v>f_misc f_weap</v>
      </c>
      <c r="H233">
        <f t="shared" si="110"/>
        <v>7</v>
      </c>
      <c r="I233" t="e">
        <f t="shared" si="111"/>
        <v>#VALUE!</v>
      </c>
      <c r="J233" t="e">
        <f t="shared" si="112"/>
        <v>#VALUE!</v>
      </c>
      <c r="K233" t="str">
        <f t="shared" si="113"/>
        <v>f_misc</v>
      </c>
      <c r="L233" t="str">
        <f t="shared" si="114"/>
        <v>f_weap</v>
      </c>
      <c r="M233" t="str">
        <f t="shared" si="115"/>
        <v/>
      </c>
      <c r="N233" t="str">
        <f>IFERROR(VLOOKUP(K233,'tag lookup'!$A:$B,2,0),"")</f>
        <v>Misc. items</v>
      </c>
      <c r="O233" t="str">
        <f>IFERROR(VLOOKUP(L233,'tag lookup'!$A:$B,2,0),"")</f>
        <v>Weapons</v>
      </c>
      <c r="P233" t="str">
        <f>IFERROR(VLOOKUP(M233,'tag lookup'!$A:$B,2,0),"")</f>
        <v/>
      </c>
      <c r="Q233" s="2" t="str">
        <f t="shared" si="116"/>
        <v>,"tags":["Misc. items","Weapons"]</v>
      </c>
      <c r="R233">
        <f t="shared" si="117"/>
        <v>65</v>
      </c>
      <c r="S233" t="str">
        <f t="shared" si="118"/>
        <v>You can drop onto a new roof through the hole in the wall just past the enemy you just killed. Head up the roof, turn right, and begin heading down this long roof. Eventually you'll be able to turn right and head down another roof to reach an &lt;a href="http://darksouls3.wiki.fextralife.com/Arbalest"&gt;Arbalest&lt;/a&gt;. Head back up to the long roof and head to the end to grab a &lt;a href="http://darksouls3.wiki.fextralife.com/Pale+Tongue"&gt;Pale Tongue&lt;/a&gt;</v>
      </c>
      <c r="T233" t="str">
        <f t="shared" si="119"/>
        <v>{"text":"You can drop onto a new roof through the hole in the wall just past the enemy you just killed. Head up the roof, turn right, and begin heading down this long roof. Eventually you'll be able to turn right and head down another roof to reach an &lt;a href=\"http://darksouls3.wiki.fextralife.com/Arbalest\"&gt;Arbalest&lt;/a&gt;. Head back up to the long roof and head to the end to grab a &lt;a href=\"http://darksouls3.wiki.fextralife.com/Pale+Tongue\"&gt;Pale Tongue&lt;/a&gt;","tags":["Misc. items","Weapons"]},</v>
      </c>
    </row>
    <row r="234" spans="2:20">
      <c r="B234" t="s">
        <v>299</v>
      </c>
      <c r="C234" t="str">
        <f t="shared" si="105"/>
        <v>&lt;li data-id="playthrough_5_56" class="f_ring s_ng++"&gt;The &lt;a href="https://darksouls3.wiki.fextralife.com/Ring+of+Favor"&gt;Ring of Favor+2&lt;/a&gt; is at the very opposite end&lt;/li&gt;</v>
      </c>
      <c r="D234">
        <f t="shared" si="106"/>
        <v>30</v>
      </c>
      <c r="E234">
        <f t="shared" si="107"/>
        <v>38</v>
      </c>
      <c r="F234">
        <f t="shared" si="108"/>
        <v>52</v>
      </c>
      <c r="G234" t="str">
        <f t="shared" si="109"/>
        <v>f_ring s_ng++</v>
      </c>
      <c r="H234">
        <f t="shared" si="110"/>
        <v>7</v>
      </c>
      <c r="I234" t="e">
        <f t="shared" si="111"/>
        <v>#VALUE!</v>
      </c>
      <c r="J234" t="e">
        <f t="shared" si="112"/>
        <v>#VALUE!</v>
      </c>
      <c r="K234" t="str">
        <f t="shared" si="113"/>
        <v>f_ring</v>
      </c>
      <c r="L234" t="str">
        <f t="shared" si="114"/>
        <v>s_ng++</v>
      </c>
      <c r="M234" t="str">
        <f t="shared" si="115"/>
        <v/>
      </c>
      <c r="N234" t="str">
        <f>IFERROR(VLOOKUP(K234,'tag lookup'!$A:$B,2,0),"")</f>
        <v>Rings</v>
      </c>
      <c r="O234" t="str">
        <f>IFERROR(VLOOKUP(L234,'tag lookup'!$A:$B,2,0),"")</f>
        <v>s_ng++</v>
      </c>
      <c r="P234" t="str">
        <f>IFERROR(VLOOKUP(M234,'tag lookup'!$A:$B,2,0),"")</f>
        <v/>
      </c>
      <c r="Q234" s="2" t="str">
        <f t="shared" si="116"/>
        <v>,"tags":["Rings","s_ng++"]</v>
      </c>
      <c r="R234">
        <f t="shared" si="117"/>
        <v>65</v>
      </c>
      <c r="S234" t="str">
        <f t="shared" si="118"/>
        <v>The &lt;a href="https://darksouls3.wiki.fextralife.com/Ring+of+Favor"&gt;Ring of Favor+2&lt;/a&gt; is at the very opposite end</v>
      </c>
      <c r="T234" t="str">
        <f t="shared" si="119"/>
        <v>{"text":"The &lt;a href=\"https://darksouls3.wiki.fextralife.com/Ring+of+Favor\"&gt;Ring of Favor+2&lt;/a&gt; is at the very opposite end","tags":["Rings","s_ng++"]},</v>
      </c>
    </row>
    <row r="235" spans="2:20">
      <c r="B235" t="s">
        <v>300</v>
      </c>
      <c r="C235" t="str">
        <f t="shared" si="105"/>
        <v>&lt;li data-id="playthrough_5_42" class="f_gem"&gt;Turn around from the Pale Tongue location and head back down the long roof. Eventually, you'll be able to turn right and head back inside to the rafters of the cathedral. Head right first and grab the &lt;a href="http://darksouls3.wiki.fextralife.com/Blessed+Gem"&gt;Blessed Gem&lt;/a&gt; near the wall&lt;/li&gt;</v>
      </c>
      <c r="D235">
        <f t="shared" si="106"/>
        <v>30</v>
      </c>
      <c r="E235">
        <f t="shared" si="107"/>
        <v>38</v>
      </c>
      <c r="F235">
        <f t="shared" si="108"/>
        <v>44</v>
      </c>
      <c r="G235" t="str">
        <f t="shared" si="109"/>
        <v>f_gem</v>
      </c>
      <c r="H235" t="e">
        <f t="shared" si="110"/>
        <v>#VALUE!</v>
      </c>
      <c r="I235" t="e">
        <f t="shared" si="111"/>
        <v>#VALUE!</v>
      </c>
      <c r="J235" t="e">
        <f t="shared" si="112"/>
        <v>#VALUE!</v>
      </c>
      <c r="K235" t="str">
        <f t="shared" si="113"/>
        <v>f_gem</v>
      </c>
      <c r="L235" t="str">
        <f t="shared" si="114"/>
        <v/>
      </c>
      <c r="M235" t="str">
        <f t="shared" si="115"/>
        <v/>
      </c>
      <c r="N235" t="str">
        <f>IFERROR(VLOOKUP(K235,'tag lookup'!$A:$B,2,0),"")</f>
        <v/>
      </c>
      <c r="O235" t="str">
        <f>IFERROR(VLOOKUP(L235,'tag lookup'!$A:$B,2,0),"")</f>
        <v/>
      </c>
      <c r="P235" t="str">
        <f>IFERROR(VLOOKUP(M235,'tag lookup'!$A:$B,2,0),"")</f>
        <v/>
      </c>
      <c r="Q235" s="2" t="str">
        <f t="shared" si="116"/>
        <v/>
      </c>
      <c r="R235">
        <f t="shared" si="117"/>
        <v>57</v>
      </c>
      <c r="S235" t="str">
        <f t="shared" si="118"/>
        <v>Turn around from the Pale Tongue location and head back down the long roof. Eventually, you'll be able to turn right and head back inside to the rafters of the cathedral. Head right first and grab the &lt;a href="http://darksouls3.wiki.fextralife.com/Blessed+Gem"&gt;Blessed Gem&lt;/a&gt; near the wall</v>
      </c>
      <c r="T235" t="str">
        <f t="shared" si="119"/>
        <v>{"text":"Turn around from the Pale Tongue location and head back down the long roof. Eventually, you'll be able to turn right and head back inside to the rafters of the cathedral. Head right first and grab the &lt;a href=\"http://darksouls3.wiki.fextralife.com/Blessed+Gem\"&gt;Blessed Gem&lt;/a&gt; near the wall"},</v>
      </c>
    </row>
    <row r="236" spans="2:20">
      <c r="B236" t="s">
        <v>301</v>
      </c>
      <c r="C236" t="str">
        <f t="shared" si="105"/>
        <v>&lt;li data-id="playthrough_5_43" class="f_gest f_misc f_npc f_miss"&gt;Zig-zag your way across the rafters towards the other end, sticking primarily to the right. Eliminate the knight with the crossbow and drop down near where he was standing to a platform with a couple of candelabras. Drop again and you'll find yourself back with Patches. He will be waiting here and pretend to not be responsible for what just happened. Tell him "You know who I am" to receive the Prostration gesture. You can speak with him again for a &lt;a href="http://darksouls3.wiki.fextralife.com/Rusted+Coin"&gt;Rusted Coin&lt;/a&gt;. You can then buy &lt;a href="http://darksouls3.wiki.fextralife.com/Catarina+Set"&gt;Siegward's Armor Set&lt;/a&gt; from him. (Note: Purchasing this armor means Patches will not be a rescue option for Greirat later in Irithyll of the Boreal Valley)&lt;/li&gt;</v>
      </c>
      <c r="D236">
        <f t="shared" si="106"/>
        <v>30</v>
      </c>
      <c r="E236">
        <f t="shared" si="107"/>
        <v>38</v>
      </c>
      <c r="F236">
        <f t="shared" si="108"/>
        <v>65</v>
      </c>
      <c r="G236" t="str">
        <f t="shared" si="109"/>
        <v>f_gest f_misc f_npc f_miss</v>
      </c>
      <c r="H236">
        <f t="shared" si="110"/>
        <v>7</v>
      </c>
      <c r="I236">
        <f t="shared" si="111"/>
        <v>14</v>
      </c>
      <c r="J236">
        <f t="shared" si="112"/>
        <v>20</v>
      </c>
      <c r="K236" t="str">
        <f t="shared" si="113"/>
        <v>f_gest</v>
      </c>
      <c r="L236" t="str">
        <f t="shared" si="114"/>
        <v>f_misc</v>
      </c>
      <c r="M236" t="str">
        <f t="shared" si="115"/>
        <v>f_npc</v>
      </c>
      <c r="N236" t="str">
        <f>IFERROR(VLOOKUP(K236,'tag lookup'!$A:$B,2,0),"")</f>
        <v>Gestures</v>
      </c>
      <c r="O236" t="str">
        <f>IFERROR(VLOOKUP(L236,'tag lookup'!$A:$B,2,0),"")</f>
        <v>Misc. items</v>
      </c>
      <c r="P236" t="str">
        <f>IFERROR(VLOOKUP(M236,'tag lookup'!$A:$B,2,0),"")</f>
        <v/>
      </c>
      <c r="Q236" s="2" t="str">
        <f t="shared" si="116"/>
        <v>,"tags":["Gestures","Misc. items"]</v>
      </c>
      <c r="R236">
        <f t="shared" si="117"/>
        <v>78</v>
      </c>
      <c r="S236" t="str">
        <f t="shared" si="118"/>
        <v>Zig-zag your way across the rafters towards the other end, sticking primarily to the right. Eliminate the knight with the crossbow and drop down near where he was standing to a platform with a couple of candelabras. Drop again and you'll find yourself back with Patches. He will be waiting here and pretend to not be responsible for what just happened. Tell him "You know who I am" to receive the Prostration gesture. You can speak with him again for a &lt;a href="http://darksouls3.wiki.fextralife.com/Rusted+Coin"&gt;Rusted Coin&lt;/a&gt;. You can then buy &lt;a href="http://darksouls3.wiki.fextralife.com/Catarina+Set"&gt;Siegward's Armor Set&lt;/a&gt; from him. (Note: Purchasing this armor means Patches will not be a rescue option for Greirat later in Irithyll of the Boreal Valley)</v>
      </c>
      <c r="T236" t="str">
        <f t="shared" si="119"/>
        <v>{"text":"Zig-zag your way across the rafters towards the other end, sticking primarily to the right. Eliminate the knight with the crossbow and drop down near where he was standing to a platform with a couple of candelabras. Drop again and you'll find yourself back with Patches. He will be waiting here and pretend to not be responsible for what just happened. Tell him \"You know who I am\" to receive the Prostration gesture. You can speak with him again for a &lt;a href=\"http://darksouls3.wiki.fextralife.com/Rusted+Coin\"&gt;Rusted Coin&lt;/a&gt;. You can then buy &lt;a href=\"http://darksouls3.wiki.fextralife.com/Catarina+Set\"&gt;Siegward's Armor Set&lt;/a&gt; from him. (Note: Purchasing this armor means Patches will not be a rescue option for Greirat later in Irithyll of the Boreal Valley)","tags":["Gestures","Misc. items"]},</v>
      </c>
    </row>
    <row r="237" spans="2:20">
      <c r="B237" t="s">
        <v>302</v>
      </c>
      <c r="C237" t="str">
        <f t="shared" si="105"/>
        <v>&lt;li data-id="playthrough_5_44" class="f_cov f_misc f_npc f_miss"&gt;Before leaving this area, continue on up the nearby stairs. Kill all the enemies and the non-agressive one will drop the &lt;a href="http://darksouls3.wiki.fextralife.com/Red+Sign+Soapstone"&gt;Red Sign Soapstone&lt;/a&gt;. Continue on and you'll eventually find yourself at the Rosaria's Bed Chamber bonfire. Speak with Rosaria to obtain the &lt;a href="http://darksouls3.wiki.fextralife.com/Rosaria's+Fingers"&gt;Rosaria's Fingers&lt;/a&gt; covenant. For now, do not offer her any Pale Tongues if you intend to do Sirris' quest line. We'll continue this side quest closer to the end of the game&lt;/li&gt;</v>
      </c>
      <c r="D237">
        <f t="shared" si="106"/>
        <v>30</v>
      </c>
      <c r="E237">
        <f t="shared" si="107"/>
        <v>38</v>
      </c>
      <c r="F237">
        <f t="shared" si="108"/>
        <v>64</v>
      </c>
      <c r="G237" t="str">
        <f t="shared" si="109"/>
        <v>f_cov f_misc f_npc f_miss</v>
      </c>
      <c r="H237">
        <f t="shared" si="110"/>
        <v>6</v>
      </c>
      <c r="I237">
        <f t="shared" si="111"/>
        <v>13</v>
      </c>
      <c r="J237">
        <f t="shared" si="112"/>
        <v>19</v>
      </c>
      <c r="K237" t="str">
        <f t="shared" si="113"/>
        <v>f_cov</v>
      </c>
      <c r="L237" t="str">
        <f t="shared" si="114"/>
        <v>f_misc</v>
      </c>
      <c r="M237" t="str">
        <f t="shared" si="115"/>
        <v>f_npc</v>
      </c>
      <c r="N237" t="str">
        <f>IFERROR(VLOOKUP(K237,'tag lookup'!$A:$B,2,0),"")</f>
        <v/>
      </c>
      <c r="O237" t="str">
        <f>IFERROR(VLOOKUP(L237,'tag lookup'!$A:$B,2,0),"")</f>
        <v>Misc. items</v>
      </c>
      <c r="P237" t="str">
        <f>IFERROR(VLOOKUP(M237,'tag lookup'!$A:$B,2,0),"")</f>
        <v/>
      </c>
      <c r="Q237" s="2" t="str">
        <f t="shared" si="116"/>
        <v/>
      </c>
      <c r="R237">
        <f t="shared" si="117"/>
        <v>77</v>
      </c>
      <c r="S237" t="str">
        <f t="shared" si="118"/>
        <v>Before leaving this area, continue on up the nearby stairs. Kill all the enemies and the non-agressive one will drop the &lt;a href="http://darksouls3.wiki.fextralife.com/Red+Sign+Soapstone"&gt;Red Sign Soapstone&lt;/a&gt;. Continue on and you'll eventually find yourself at the Rosaria's Bed Chamber bonfire. Speak with Rosaria to obtain the &lt;a href="http://darksouls3.wiki.fextralife.com/Rosaria's+Fingers"&gt;Rosaria's Fingers&lt;/a&gt; covenant. For now, do not offer her any Pale Tongues if you intend to do Sirris' quest line. We'll continue this side quest closer to the end of the game</v>
      </c>
      <c r="T237" t="str">
        <f t="shared" si="119"/>
        <v>{"text":"Before leaving this area, continue on up the nearby stairs. Kill all the enemies and the non-agressive one will drop the &lt;a href=\"http://darksouls3.wiki.fextralife.com/Red+Sign+Soapstone\"&gt;Red Sign Soapstone&lt;/a&gt;. Continue on and you'll eventually find yourself at the Rosaria's Bed Chamber bonfire. Speak with Rosaria to obtain the &lt;a href=\"http://darksouls3.wiki.fextralife.com/Rosaria's+Fingers\"&gt;Rosaria's Fingers&lt;/a&gt; covenant. For now, do not offer her any Pale Tongues if you intend to do Sirris' quest line. We'll continue this side quest closer to the end of the game"},</v>
      </c>
    </row>
    <row r="238" spans="2:20">
      <c r="B238" t="s">
        <v>303</v>
      </c>
      <c r="C238" t="str">
        <f t="shared" si="105"/>
        <v>&lt;li data-id="playthrough_5_45" class="f_arm f_miss"&gt;If you killed Longfinger Kirk when he invaded earlier, you can grab the &lt;a href="http://darksouls3.wiki.fextralife.com/Armor+of+Thorns+Set"&gt;Armor of Thorns Set&lt;/a&gt; nearby&lt;/li&gt;</v>
      </c>
      <c r="D238">
        <f t="shared" si="106"/>
        <v>30</v>
      </c>
      <c r="E238">
        <f t="shared" si="107"/>
        <v>38</v>
      </c>
      <c r="F238">
        <f t="shared" si="108"/>
        <v>51</v>
      </c>
      <c r="G238" t="str">
        <f t="shared" si="109"/>
        <v>f_arm f_miss</v>
      </c>
      <c r="H238">
        <f t="shared" si="110"/>
        <v>6</v>
      </c>
      <c r="I238" t="e">
        <f t="shared" si="111"/>
        <v>#VALUE!</v>
      </c>
      <c r="J238" t="e">
        <f t="shared" si="112"/>
        <v>#VALUE!</v>
      </c>
      <c r="K238" t="str">
        <f t="shared" si="113"/>
        <v>f_arm</v>
      </c>
      <c r="L238" t="str">
        <f t="shared" si="114"/>
        <v>f_miss</v>
      </c>
      <c r="M238" t="str">
        <f t="shared" si="115"/>
        <v/>
      </c>
      <c r="N238" t="str">
        <f>IFERROR(VLOOKUP(K238,'tag lookup'!$A:$B,2,0),"")</f>
        <v>Armor</v>
      </c>
      <c r="O238" t="str">
        <f>IFERROR(VLOOKUP(L238,'tag lookup'!$A:$B,2,0),"")</f>
        <v>Missable</v>
      </c>
      <c r="P238" t="str">
        <f>IFERROR(VLOOKUP(M238,'tag lookup'!$A:$B,2,0),"")</f>
        <v/>
      </c>
      <c r="Q238" s="2" t="str">
        <f t="shared" si="116"/>
        <v>,"tags":["Armor","Missable"]</v>
      </c>
      <c r="R238">
        <f t="shared" si="117"/>
        <v>64</v>
      </c>
      <c r="S238" t="str">
        <f t="shared" si="118"/>
        <v>If you killed Longfinger Kirk when he invaded earlier, you can grab the &lt;a href="http://darksouls3.wiki.fextralife.com/Armor+of+Thorns+Set"&gt;Armor of Thorns Set&lt;/a&gt; nearby</v>
      </c>
      <c r="T238" t="str">
        <f t="shared" si="119"/>
        <v>{"text":"If you killed Longfinger Kirk when he invaded earlier, you can grab the &lt;a href=\"http://darksouls3.wiki.fextralife.com/Armor+of+Thorns+Set\"&gt;Armor of Thorns Set&lt;/a&gt; nearby","tags":["Armor","Missable"]},</v>
      </c>
    </row>
    <row r="239" spans="2:20">
      <c r="B239" t="s">
        <v>304</v>
      </c>
      <c r="C239" t="str">
        <f t="shared" si="105"/>
        <v>&lt;li data-id="playthrough_5_46" class="f_misc f_npc f_miss"&gt;If Patches didn't spawn at the Cathedral, return to Firelink Shrine and purchase the Tower Key if you haven't already and head into the Tower behind Firelink Shrine now. As you ascend the lift to the top, you'll hear a door shut behind you. Grab the &lt;a href="http://darksouls3.wiki.fextralife.com/Fire+Keeper+Soul"&gt;Fire Keeper Soul&lt;/a&gt; at the top, if you haven't before, and then come back down to encounter Patches. He has locked the door and you'll need to drop down from the bridge onto coffins to escape&lt;/li&gt;</v>
      </c>
      <c r="D239">
        <f t="shared" si="106"/>
        <v>30</v>
      </c>
      <c r="E239">
        <f t="shared" si="107"/>
        <v>38</v>
      </c>
      <c r="F239">
        <f t="shared" si="108"/>
        <v>58</v>
      </c>
      <c r="G239" t="str">
        <f t="shared" si="109"/>
        <v>f_misc f_npc f_miss</v>
      </c>
      <c r="H239">
        <f t="shared" si="110"/>
        <v>7</v>
      </c>
      <c r="I239">
        <f t="shared" si="111"/>
        <v>13</v>
      </c>
      <c r="J239" t="e">
        <f t="shared" si="112"/>
        <v>#VALUE!</v>
      </c>
      <c r="K239" t="str">
        <f t="shared" si="113"/>
        <v>f_misc</v>
      </c>
      <c r="L239" t="str">
        <f t="shared" si="114"/>
        <v>f_npc</v>
      </c>
      <c r="M239" t="str">
        <f t="shared" si="115"/>
        <v>f_miss</v>
      </c>
      <c r="N239" t="str">
        <f>IFERROR(VLOOKUP(K239,'tag lookup'!$A:$B,2,0),"")</f>
        <v>Misc. items</v>
      </c>
      <c r="O239" t="str">
        <f>IFERROR(VLOOKUP(L239,'tag lookup'!$A:$B,2,0),"")</f>
        <v/>
      </c>
      <c r="P239" t="str">
        <f>IFERROR(VLOOKUP(M239,'tag lookup'!$A:$B,2,0),"")</f>
        <v>Missable</v>
      </c>
      <c r="Q239" s="2" t="str">
        <f t="shared" si="116"/>
        <v>,"tags":["Misc. items"]</v>
      </c>
      <c r="R239">
        <f t="shared" si="117"/>
        <v>71</v>
      </c>
      <c r="S239" t="str">
        <f t="shared" si="118"/>
        <v>If Patches didn't spawn at the Cathedral, return to Firelink Shrine and purchase the Tower Key if you haven't already and head into the Tower behind Firelink Shrine now. As you ascend the lift to the top, you'll hear a door shut behind you. Grab the &lt;a href="http://darksouls3.wiki.fextralife.com/Fire+Keeper+Soul"&gt;Fire Keeper Soul&lt;/a&gt; at the top, if you haven't before, and then come back down to encounter Patches. He has locked the door and you'll need to drop down from the bridge onto coffins to escape</v>
      </c>
      <c r="T239" t="str">
        <f t="shared" si="119"/>
        <v>{"text":"If Patches didn't spawn at the Cathedral, return to Firelink Shrine and purchase the Tower Key if you haven't already and head into the Tower behind Firelink Shrine now. As you ascend the lift to the top, you'll hear a door shut behind you. Grab the &lt;a href=\"http://darksouls3.wiki.fextralife.com/Fire+Keeper+Soul\"&gt;Fire Keeper Soul&lt;/a&gt; at the top, if you haven't before, and then come back down to encounter Patches. He has locked the door and you'll need to drop down from the bridge onto coffins to escape","tags":["Misc. items"]},</v>
      </c>
    </row>
    <row r="240" spans="2:20">
      <c r="B240" t="s">
        <v>305</v>
      </c>
      <c r="C240" t="str">
        <f t="shared" si="105"/>
        <v>&lt;li data-id="playthrough_5_47" class="f_estus"&gt;Head back to the Tower and get to the bridge that overlooks Firelink Shrine. Drop down onto the roof and move around the roof until you find some windows you can go through. An &lt;a href="http://darksouls3.wiki.fextralife.com/Estus+Shard"&gt;Estus Shard&lt;/a&gt; will be on the rafters (you may have done this already in the Firelink Shrine section)&lt;/li&gt;</v>
      </c>
      <c r="D240">
        <f t="shared" si="106"/>
        <v>30</v>
      </c>
      <c r="E240">
        <f t="shared" si="107"/>
        <v>38</v>
      </c>
      <c r="F240">
        <f t="shared" si="108"/>
        <v>46</v>
      </c>
      <c r="G240" t="str">
        <f t="shared" si="109"/>
        <v>f_estus</v>
      </c>
      <c r="H240" t="e">
        <f t="shared" si="110"/>
        <v>#VALUE!</v>
      </c>
      <c r="I240" t="e">
        <f t="shared" si="111"/>
        <v>#VALUE!</v>
      </c>
      <c r="J240" t="e">
        <f t="shared" si="112"/>
        <v>#VALUE!</v>
      </c>
      <c r="K240" t="str">
        <f t="shared" si="113"/>
        <v>f_estus</v>
      </c>
      <c r="L240" t="str">
        <f t="shared" si="114"/>
        <v/>
      </c>
      <c r="M240" t="str">
        <f t="shared" si="115"/>
        <v/>
      </c>
      <c r="N240" t="str">
        <f>IFERROR(VLOOKUP(K240,'tag lookup'!$A:$B,2,0),"")</f>
        <v>Estus Shards</v>
      </c>
      <c r="O240" t="str">
        <f>IFERROR(VLOOKUP(L240,'tag lookup'!$A:$B,2,0),"")</f>
        <v/>
      </c>
      <c r="P240" t="str">
        <f>IFERROR(VLOOKUP(M240,'tag lookup'!$A:$B,2,0),"")</f>
        <v/>
      </c>
      <c r="Q240" s="2" t="str">
        <f t="shared" si="116"/>
        <v>,"tags":["Estus Shards"]</v>
      </c>
      <c r="R240">
        <f t="shared" si="117"/>
        <v>59</v>
      </c>
      <c r="S240" t="str">
        <f t="shared" si="118"/>
        <v>Head back to the Tower and get to the bridge that overlooks Firelink Shrine. Drop down onto the roof and move around the roof until you find some windows you can go through. An &lt;a href="http://darksouls3.wiki.fextralife.com/Estus+Shard"&gt;Estus Shard&lt;/a&gt; will be on the rafters (you may have done this already in the Firelink Shrine section)</v>
      </c>
      <c r="T240" t="str">
        <f t="shared" si="119"/>
        <v>{"text":"Head back to the Tower and get to the bridge that overlooks Firelink Shrine. Drop down onto the roof and move around the roof until you find some windows you can go through. An &lt;a href=\"http://darksouls3.wiki.fextralife.com/Estus+Shard\"&gt;Estus Shard&lt;/a&gt; will be on the rafters (you may have done this already in the Firelink Shrine section)","tags":["Estus Shards"]},</v>
      </c>
    </row>
    <row r="241" spans="1:20">
      <c r="B241" t="s">
        <v>306</v>
      </c>
      <c r="C241" t="str">
        <f t="shared" si="105"/>
        <v>&lt;li data-id="playthrough_5_48" class="f_gest f_arm"&gt;While on the roof, you can hear &lt;a href="http://darksouls3.wiki.fextralife.com/Pickle+Pee,+Pump-a-Rum+Crow"&gt;Pickle-Pee, Pump-a-Rum&lt;/a&gt; crow. Trading a &lt;a href="http://darksouls3.wiki.fextralife.com/Homeward+Bone"&gt;Homeward Bone&lt;/a&gt; will get you the Call Over gesture and the &lt;a href="http://darksouls3.wiki.fextralife.com/Iron+Bracelets"&gt;Iron Bracelets&lt;/a&gt; (you may have done this already in the Firelink Shrine section). For the other trade options see the &lt;a href="#" onclick="$('.nav.navbar-nav li a[href=\x22#tabMisc\x22]').click();"&gt;Misc&lt;/a&gt; page&lt;/li&gt;</v>
      </c>
      <c r="D241">
        <f t="shared" si="106"/>
        <v>30</v>
      </c>
      <c r="E241">
        <f t="shared" si="107"/>
        <v>38</v>
      </c>
      <c r="F241">
        <f t="shared" si="108"/>
        <v>51</v>
      </c>
      <c r="G241" t="str">
        <f t="shared" si="109"/>
        <v>f_gest f_arm</v>
      </c>
      <c r="H241">
        <f t="shared" si="110"/>
        <v>7</v>
      </c>
      <c r="I241" t="e">
        <f t="shared" si="111"/>
        <v>#VALUE!</v>
      </c>
      <c r="J241" t="e">
        <f t="shared" si="112"/>
        <v>#VALUE!</v>
      </c>
      <c r="K241" t="str">
        <f t="shared" si="113"/>
        <v>f_gest</v>
      </c>
      <c r="L241" t="str">
        <f t="shared" si="114"/>
        <v>f_arm</v>
      </c>
      <c r="M241" t="str">
        <f t="shared" si="115"/>
        <v/>
      </c>
      <c r="N241" t="str">
        <f>IFERROR(VLOOKUP(K241,'tag lookup'!$A:$B,2,0),"")</f>
        <v>Gestures</v>
      </c>
      <c r="O241" t="str">
        <f>IFERROR(VLOOKUP(L241,'tag lookup'!$A:$B,2,0),"")</f>
        <v>Armor</v>
      </c>
      <c r="P241" t="str">
        <f>IFERROR(VLOOKUP(M241,'tag lookup'!$A:$B,2,0),"")</f>
        <v/>
      </c>
      <c r="Q241" s="2" t="str">
        <f t="shared" si="116"/>
        <v>,"tags":["Gestures","Armor"]</v>
      </c>
      <c r="R241">
        <f t="shared" si="117"/>
        <v>64</v>
      </c>
      <c r="S241" t="str">
        <f t="shared" si="118"/>
        <v>While on the roof, you can hear &lt;a href="http://darksouls3.wiki.fextralife.com/Pickle+Pee,+Pump-a-Rum+Crow"&gt;Pickle-Pee, Pump-a-Rum&lt;/a&gt; crow. Trading a &lt;a href="http://darksouls3.wiki.fextralife.com/Homeward+Bone"&gt;Homeward Bone&lt;/a&gt; will get you the Call Over gesture and the &lt;a href="http://darksouls3.wiki.fextralife.com/Iron+Bracelets"&gt;Iron Bracelets&lt;/a&gt; (you may have done this already in the Firelink Shrine section). For the other trade options see the &lt;a href="#" onclick="$('.nav.navbar-nav li a[href=\x22#tabMisc\x22]').click();"&gt;Misc&lt;/a&gt; page</v>
      </c>
      <c r="T241" t="str">
        <f t="shared" si="119"/>
        <v>{"text":"While on the roof, you can hear &lt;a href=\"http://darksouls3.wiki.fextralife.com/Pickle+Pee,+Pump-a-Rum+Crow\"&gt;Pickle-Pee, Pump-a-Rum&lt;/a&gt; crow. Trading a &lt;a href=\"http://darksouls3.wiki.fextralife.com/Homeward+Bone\"&gt;Homeward Bone&lt;/a&gt; will get you the Call Over gesture and the &lt;a href=\"http://darksouls3.wiki.fextralife.com/Iron+Bracelets\"&gt;Iron Bracelets&lt;/a&gt; (you may have done this already in the Firelink Shrine section). For the other trade options see the &lt;a href=\"#\" onclick=\"$('.nav.navbar-nav li a[href=\x22#tabMisc\x22]').click();\"&gt;Misc&lt;/a&gt; page","tags":["Gestures","Armor"]},</v>
      </c>
    </row>
    <row r="242" spans="1:20">
      <c r="B242" t="s">
        <v>307</v>
      </c>
      <c r="C242" t="str">
        <f t="shared" si="105"/>
        <v>&lt;li data-id="playthrough_5_49" class="f_npc f_miss"&gt;With the Fire Keeper Soul, you can heal Dark Sigils that you have in order to completely get rid of your Hollowing Level. If you are following Yoel/Yuria's quest line, however, don't do this until the postgame or you'll end up angering Yoel/Yuria&lt;/li&gt;</v>
      </c>
      <c r="D242">
        <f t="shared" si="106"/>
        <v>30</v>
      </c>
      <c r="E242">
        <f t="shared" si="107"/>
        <v>38</v>
      </c>
      <c r="F242">
        <f t="shared" si="108"/>
        <v>51</v>
      </c>
      <c r="G242" t="str">
        <f t="shared" si="109"/>
        <v>f_npc f_miss</v>
      </c>
      <c r="H242">
        <f t="shared" si="110"/>
        <v>6</v>
      </c>
      <c r="I242" t="e">
        <f t="shared" si="111"/>
        <v>#VALUE!</v>
      </c>
      <c r="J242" t="e">
        <f t="shared" si="112"/>
        <v>#VALUE!</v>
      </c>
      <c r="K242" t="str">
        <f t="shared" si="113"/>
        <v>f_npc</v>
      </c>
      <c r="L242" t="str">
        <f t="shared" si="114"/>
        <v>f_miss</v>
      </c>
      <c r="M242" t="str">
        <f t="shared" si="115"/>
        <v/>
      </c>
      <c r="N242" t="str">
        <f>IFERROR(VLOOKUP(K242,'tag lookup'!$A:$B,2,0),"")</f>
        <v/>
      </c>
      <c r="O242" t="str">
        <f>IFERROR(VLOOKUP(L242,'tag lookup'!$A:$B,2,0),"")</f>
        <v>Missable</v>
      </c>
      <c r="P242" t="str">
        <f>IFERROR(VLOOKUP(M242,'tag lookup'!$A:$B,2,0),"")</f>
        <v/>
      </c>
      <c r="Q242" s="2" t="str">
        <f t="shared" si="116"/>
        <v/>
      </c>
      <c r="R242">
        <f t="shared" si="117"/>
        <v>64</v>
      </c>
      <c r="S242" t="str">
        <f t="shared" si="118"/>
        <v>With the Fire Keeper Soul, you can heal Dark Sigils that you have in order to completely get rid of your Hollowing Level. If you are following Yoel/Yuria's quest line, however, don't do this until the postgame or you'll end up angering Yoel/Yuria</v>
      </c>
      <c r="T242" t="str">
        <f t="shared" si="119"/>
        <v>{"text":"With the Fire Keeper Soul, you can heal Dark Sigils that you have in order to completely get rid of your Hollowing Level. If you are following Yoel/Yuria's quest line, however, don't do this until the postgame or you'll end up angering Yoel/Yuria"},</v>
      </c>
    </row>
    <row r="243" spans="1:20">
      <c r="B243" t="s">
        <v>308</v>
      </c>
      <c r="C243" t="str">
        <f t="shared" si="105"/>
        <v>&lt;li data-id="playthrough_5_50" class="f_gest f_misc f_npc f_miss"&gt;Refresh Firelink Shrine and head to the upper right to find Patches now located there. He'll ask for forgiveness; refuse to receive the Prostration gesture and a &lt;a href="http://darksouls3.wiki.fextralife.com/Rusted+Gold+Coin"&gt;Rusted Gold Coin&lt;/a&gt;. You can then buy Siegward's Armor Set from him. Leaving Firelink Shrine and returning will allow Patches to be in his squatting position. Interact with him to receive the Patches Squat gesture&lt;/li&gt;</v>
      </c>
      <c r="D243">
        <f t="shared" si="106"/>
        <v>30</v>
      </c>
      <c r="E243">
        <f t="shared" si="107"/>
        <v>38</v>
      </c>
      <c r="F243">
        <f t="shared" si="108"/>
        <v>65</v>
      </c>
      <c r="G243" t="str">
        <f t="shared" si="109"/>
        <v>f_gest f_misc f_npc f_miss</v>
      </c>
      <c r="H243">
        <f t="shared" si="110"/>
        <v>7</v>
      </c>
      <c r="I243">
        <f t="shared" si="111"/>
        <v>14</v>
      </c>
      <c r="J243">
        <f t="shared" si="112"/>
        <v>20</v>
      </c>
      <c r="K243" t="str">
        <f t="shared" si="113"/>
        <v>f_gest</v>
      </c>
      <c r="L243" t="str">
        <f t="shared" si="114"/>
        <v>f_misc</v>
      </c>
      <c r="M243" t="str">
        <f t="shared" si="115"/>
        <v>f_npc</v>
      </c>
      <c r="N243" t="str">
        <f>IFERROR(VLOOKUP(K243,'tag lookup'!$A:$B,2,0),"")</f>
        <v>Gestures</v>
      </c>
      <c r="O243" t="str">
        <f>IFERROR(VLOOKUP(L243,'tag lookup'!$A:$B,2,0),"")</f>
        <v>Misc. items</v>
      </c>
      <c r="P243" t="str">
        <f>IFERROR(VLOOKUP(M243,'tag lookup'!$A:$B,2,0),"")</f>
        <v/>
      </c>
      <c r="Q243" s="2" t="str">
        <f t="shared" si="116"/>
        <v>,"tags":["Gestures","Misc. items"]</v>
      </c>
      <c r="R243">
        <f t="shared" si="117"/>
        <v>78</v>
      </c>
      <c r="S243" t="str">
        <f t="shared" si="118"/>
        <v>Refresh Firelink Shrine and head to the upper right to find Patches now located there. He'll ask for forgiveness; refuse to receive the Prostration gesture and a &lt;a href="http://darksouls3.wiki.fextralife.com/Rusted+Gold+Coin"&gt;Rusted Gold Coin&lt;/a&gt;. You can then buy Siegward's Armor Set from him. Leaving Firelink Shrine and returning will allow Patches to be in his squatting position. Interact with him to receive the Patches Squat gesture</v>
      </c>
      <c r="T243" t="str">
        <f t="shared" si="119"/>
        <v>{"text":"Refresh Firelink Shrine and head to the upper right to find Patches now located there. He'll ask for forgiveness; refuse to receive the Prostration gesture and a &lt;a href=\"http://darksouls3.wiki.fextralife.com/Rusted+Gold+Coin\"&gt;Rusted Gold Coin&lt;/a&gt;. You can then buy Siegward's Armor Set from him. Leaving Firelink Shrine and returning will allow Patches to be in his squatting position. Interact with him to receive the Patches Squat gesture","tags":["Gestures","Misc. items"]},</v>
      </c>
    </row>
    <row r="244" spans="1:20">
      <c r="B244" t="s">
        <v>309</v>
      </c>
      <c r="C244" t="str">
        <f t="shared" si="105"/>
        <v>&lt;li data-id="playthrough_5_51" class="f_npc f_miss"&gt;If you can't buy Siegward's Armor Set yet, head to the Cleansing Chapel and check the well at the entrance, where Siegward should trapped. After speaking to him, return to whatever location Patches is at for you and buy the armor&lt;/li&gt;</v>
      </c>
      <c r="D244">
        <f t="shared" si="106"/>
        <v>30</v>
      </c>
      <c r="E244">
        <f t="shared" si="107"/>
        <v>38</v>
      </c>
      <c r="F244">
        <f t="shared" si="108"/>
        <v>51</v>
      </c>
      <c r="G244" t="str">
        <f t="shared" si="109"/>
        <v>f_npc f_miss</v>
      </c>
      <c r="H244">
        <f t="shared" si="110"/>
        <v>6</v>
      </c>
      <c r="I244" t="e">
        <f t="shared" si="111"/>
        <v>#VALUE!</v>
      </c>
      <c r="J244" t="e">
        <f t="shared" si="112"/>
        <v>#VALUE!</v>
      </c>
      <c r="K244" t="str">
        <f t="shared" si="113"/>
        <v>f_npc</v>
      </c>
      <c r="L244" t="str">
        <f t="shared" si="114"/>
        <v>f_miss</v>
      </c>
      <c r="M244" t="str">
        <f t="shared" si="115"/>
        <v/>
      </c>
      <c r="N244" t="str">
        <f>IFERROR(VLOOKUP(K244,'tag lookup'!$A:$B,2,0),"")</f>
        <v/>
      </c>
      <c r="O244" t="str">
        <f>IFERROR(VLOOKUP(L244,'tag lookup'!$A:$B,2,0),"")</f>
        <v>Missable</v>
      </c>
      <c r="P244" t="str">
        <f>IFERROR(VLOOKUP(M244,'tag lookup'!$A:$B,2,0),"")</f>
        <v/>
      </c>
      <c r="Q244" s="2" t="str">
        <f t="shared" si="116"/>
        <v/>
      </c>
      <c r="R244">
        <f t="shared" si="117"/>
        <v>64</v>
      </c>
      <c r="S244" t="str">
        <f t="shared" si="118"/>
        <v>If you can't buy Siegward's Armor Set yet, head to the Cleansing Chapel and check the well at the entrance, where Siegward should trapped. After speaking to him, return to whatever location Patches is at for you and buy the armor</v>
      </c>
      <c r="T244" t="str">
        <f t="shared" si="119"/>
        <v>{"text":"If you can't buy Siegward's Armor Set yet, head to the Cleansing Chapel and check the well at the entrance, where Siegward should trapped. After speaking to him, return to whatever location Patches is at for you and buy the armor"},</v>
      </c>
    </row>
    <row r="245" spans="1:20">
      <c r="B245" t="s">
        <v>310</v>
      </c>
      <c r="C245" t="str">
        <f t="shared" si="105"/>
        <v>&lt;li data-id="playthrough_5_52" class="f_gest f_npc f_miss"&gt;Return to the well Siegward is in and throw his armor down to him to receive the Rejoice gesture&lt;/li&gt;</v>
      </c>
      <c r="D245">
        <f t="shared" si="106"/>
        <v>30</v>
      </c>
      <c r="E245">
        <f t="shared" si="107"/>
        <v>38</v>
      </c>
      <c r="F245">
        <f t="shared" si="108"/>
        <v>58</v>
      </c>
      <c r="G245" t="str">
        <f t="shared" si="109"/>
        <v>f_gest f_npc f_miss</v>
      </c>
      <c r="H245">
        <f t="shared" si="110"/>
        <v>7</v>
      </c>
      <c r="I245">
        <f t="shared" si="111"/>
        <v>13</v>
      </c>
      <c r="J245" t="e">
        <f t="shared" si="112"/>
        <v>#VALUE!</v>
      </c>
      <c r="K245" t="str">
        <f t="shared" si="113"/>
        <v>f_gest</v>
      </c>
      <c r="L245" t="str">
        <f t="shared" si="114"/>
        <v>f_npc</v>
      </c>
      <c r="M245" t="str">
        <f t="shared" si="115"/>
        <v>f_miss</v>
      </c>
      <c r="N245" t="str">
        <f>IFERROR(VLOOKUP(K245,'tag lookup'!$A:$B,2,0),"")</f>
        <v>Gestures</v>
      </c>
      <c r="O245" t="str">
        <f>IFERROR(VLOOKUP(L245,'tag lookup'!$A:$B,2,0),"")</f>
        <v/>
      </c>
      <c r="P245" t="str">
        <f>IFERROR(VLOOKUP(M245,'tag lookup'!$A:$B,2,0),"")</f>
        <v>Missable</v>
      </c>
      <c r="Q245" s="2" t="str">
        <f t="shared" si="116"/>
        <v>,"tags":["Gestures"]</v>
      </c>
      <c r="R245">
        <f t="shared" si="117"/>
        <v>71</v>
      </c>
      <c r="S245" t="str">
        <f t="shared" si="118"/>
        <v>Return to the well Siegward is in and throw his armor down to him to receive the Rejoice gesture</v>
      </c>
      <c r="T245" t="str">
        <f t="shared" si="119"/>
        <v>{"text":"Return to the well Siegward is in and throw his armor down to him to receive the Rejoice gesture","tags":["Gestures"]},</v>
      </c>
    </row>
    <row r="246" spans="1:20">
      <c r="B246" t="s">
        <v>311</v>
      </c>
      <c r="C246" t="str">
        <f t="shared" si="105"/>
        <v>&lt;li data-id="playthrough_5_53" class="f_boss f_misc f_miss"&gt;Head back up the steps past where you defeated the second giant. Turn right at the giant shrine. If you are embered, you can summon &lt;a href="http://darksouls3.wiki.fextralife.com/Anri+of+Astora"&gt;Anri of Astora&lt;/a&gt; and &lt;a href="http://darksouls3.wiki.fextralife.com/Horace+the+Hushed"&gt;Horace the Hushed&lt;/a&gt; (both behind the shrine) as well as &lt;a href="http://darksouls3.wiki.fextralife.com/Sirris+of+the+Sunless+Realms"&gt;Sirris of the Sunless Realms&lt;/a&gt; (before the fog door). Defeat the &lt;a href="http://darksouls3.wiki.fextralife.com/Deacons+of+the+Deep"&gt;Deacons of the Deep&lt;/a&gt; and you'll receive &lt;a href="http://darksouls3.wiki.fextralife.com/small+doll"&gt;Small Doll&lt;/a&gt;&lt;span class="p"&gt; + &lt;/span&gt;&lt;a href="http://darksouls3.wiki.fextralife.com/Soul+of+the+Deacons+of+the+Deep"&gt;Soul of the Deacons of the Deep&lt;/a&gt;&lt;/li&gt;</v>
      </c>
      <c r="D246">
        <f t="shared" si="106"/>
        <v>30</v>
      </c>
      <c r="E246">
        <f t="shared" si="107"/>
        <v>38</v>
      </c>
      <c r="F246">
        <f t="shared" si="108"/>
        <v>59</v>
      </c>
      <c r="G246" t="str">
        <f t="shared" si="109"/>
        <v>f_boss f_misc f_miss</v>
      </c>
      <c r="H246">
        <f t="shared" si="110"/>
        <v>7</v>
      </c>
      <c r="I246">
        <f t="shared" si="111"/>
        <v>14</v>
      </c>
      <c r="J246" t="e">
        <f t="shared" si="112"/>
        <v>#VALUE!</v>
      </c>
      <c r="K246" t="str">
        <f t="shared" si="113"/>
        <v>f_boss</v>
      </c>
      <c r="L246" t="str">
        <f t="shared" si="114"/>
        <v>f_misc</v>
      </c>
      <c r="M246" t="str">
        <f t="shared" si="115"/>
        <v>f_miss</v>
      </c>
      <c r="N246" t="str">
        <f>IFERROR(VLOOKUP(K246,'tag lookup'!$A:$B,2,0),"")</f>
        <v>Bosses</v>
      </c>
      <c r="O246" t="str">
        <f>IFERROR(VLOOKUP(L246,'tag lookup'!$A:$B,2,0),"")</f>
        <v>Misc. items</v>
      </c>
      <c r="P246" t="str">
        <f>IFERROR(VLOOKUP(M246,'tag lookup'!$A:$B,2,0),"")</f>
        <v>Missable</v>
      </c>
      <c r="Q246" s="2" t="str">
        <f t="shared" si="116"/>
        <v>,"tags":["Bosses","Misc. items","Missable"]</v>
      </c>
      <c r="R246">
        <f t="shared" si="117"/>
        <v>72</v>
      </c>
      <c r="S246" t="str">
        <f t="shared" si="118"/>
        <v>Head back up the steps past where you defeated the second giant. Turn right at the giant shrine. If you are embered, you can summon &lt;a href="http://darksouls3.wiki.fextralife.com/Anri+of+Astora"&gt;Anri of Astora&lt;/a&gt; and &lt;a href="http://darksouls3.wiki.fextralife.com/Horace+the+Hushed"&gt;Horace the Hushed&lt;/a&gt; (both behind the shrine) as well as &lt;a href="http://darksouls3.wiki.fextralife.com/Sirris+of+the+Sunless+Realms"&gt;Sirris of the Sunless Realms&lt;/a&gt; (before the fog door). Defeat the &lt;a href="http://darksouls3.wiki.fextralife.com/Deacons+of+the+Deep"&gt;Deacons of the Deep&lt;/a&gt; and you'll receive &lt;a href="http://darksouls3.wiki.fextralife.com/small+doll"&gt;Small Doll&lt;/a&gt;&lt;span class="p"&gt; + &lt;/span&gt;&lt;a href="http://darksouls3.wiki.fextralife.com/Soul+of+the+Deacons+of+the+Deep"&gt;Soul of the Deacons of the Deep&lt;/a&gt;</v>
      </c>
      <c r="T246" t="str">
        <f t="shared" si="119"/>
        <v>{"text":"Head back up the steps past where you defeated the second giant. Turn right at the giant shrine. If you are embered, you can summon &lt;a href=\"http://darksouls3.wiki.fextralife.com/Anri+of+Astora\"&gt;Anri of Astora&lt;/a&gt; and &lt;a href=\"http://darksouls3.wiki.fextralife.com/Horace+the+Hushed\"&gt;Horace the Hushed&lt;/a&gt; (both behind the shrine) as well as &lt;a href=\"http://darksouls3.wiki.fextralife.com/Sirris+of+the+Sunless+Realms\"&gt;Sirris of the Sunless Realms&lt;/a&gt; (before the fog door). Defeat the &lt;a href=\"http://darksouls3.wiki.fextralife.com/Deacons+of+the+Deep\"&gt;Deacons of the Deep&lt;/a&gt; and you'll receive &lt;a href=\"http://darksouls3.wiki.fextralife.com/small+doll\"&gt;Small Doll&lt;/a&gt;&lt;span class=\"p\"&gt; + &lt;/span&gt;&lt;a href=\"http://darksouls3.wiki.fextralife.com/Soul+of+the+Deacons+of+the+Deep\"&gt;Soul of the Deacons of the Deep&lt;/a&gt;","tags":["Bosses","Misc. items","Missable"]},</v>
      </c>
    </row>
    <row r="247" spans="1:20">
      <c r="B247" t="s">
        <v>312</v>
      </c>
      <c r="C247" t="str">
        <f t="shared" si="105"/>
        <v>&lt;li data-id="playthrough_5_54" class="f_arm"&gt;Rest at the bonfire so you can pick up the &lt;a href="http://darksouls3.wiki.fextralife.com/Archdeacon+Set"&gt;Archdeacon Set&lt;/a&gt; near the altar&lt;/li&gt;</v>
      </c>
      <c r="D247">
        <f t="shared" si="106"/>
        <v>30</v>
      </c>
      <c r="E247">
        <f t="shared" si="107"/>
        <v>38</v>
      </c>
      <c r="F247">
        <f t="shared" si="108"/>
        <v>44</v>
      </c>
      <c r="G247" t="str">
        <f t="shared" si="109"/>
        <v>f_arm</v>
      </c>
      <c r="H247" t="e">
        <f t="shared" si="110"/>
        <v>#VALUE!</v>
      </c>
      <c r="I247" t="e">
        <f t="shared" si="111"/>
        <v>#VALUE!</v>
      </c>
      <c r="J247" t="e">
        <f t="shared" si="112"/>
        <v>#VALUE!</v>
      </c>
      <c r="K247" t="str">
        <f t="shared" si="113"/>
        <v>f_arm</v>
      </c>
      <c r="L247" t="str">
        <f t="shared" si="114"/>
        <v/>
      </c>
      <c r="M247" t="str">
        <f t="shared" si="115"/>
        <v/>
      </c>
      <c r="N247" t="str">
        <f>IFERROR(VLOOKUP(K247,'tag lookup'!$A:$B,2,0),"")</f>
        <v>Armor</v>
      </c>
      <c r="O247" t="str">
        <f>IFERROR(VLOOKUP(L247,'tag lookup'!$A:$B,2,0),"")</f>
        <v/>
      </c>
      <c r="P247" t="str">
        <f>IFERROR(VLOOKUP(M247,'tag lookup'!$A:$B,2,0),"")</f>
        <v/>
      </c>
      <c r="Q247" s="2" t="str">
        <f t="shared" si="116"/>
        <v>,"tags":["Armor"]</v>
      </c>
      <c r="R247">
        <f t="shared" si="117"/>
        <v>57</v>
      </c>
      <c r="S247" t="str">
        <f t="shared" si="118"/>
        <v>Rest at the bonfire so you can pick up the &lt;a href="http://darksouls3.wiki.fextralife.com/Archdeacon+Set"&gt;Archdeacon Set&lt;/a&gt; near the altar</v>
      </c>
      <c r="T247" t="str">
        <f t="shared" si="119"/>
        <v>{"text":"Rest at the bonfire so you can pick up the &lt;a href=\"http://darksouls3.wiki.fextralife.com/Archdeacon+Set\"&gt;Archdeacon Set&lt;/a&gt; near the altar","tags":["Armor"]},</v>
      </c>
    </row>
    <row r="248" spans="1:20">
      <c r="A248" s="1" t="s">
        <v>313</v>
      </c>
      <c r="B248" t="s">
        <v>314</v>
      </c>
      <c r="T248" t="str">
        <f>"]}{""title"": """&amp;A248&amp;""",""steps"":["</f>
        <v>]}{"title": "Farron Keep","steps":[</v>
      </c>
    </row>
    <row r="249" spans="1:20">
      <c r="B249" t="s">
        <v>315</v>
      </c>
    </row>
    <row r="250" spans="1:20">
      <c r="B250" t="s">
        <v>316</v>
      </c>
    </row>
    <row r="251" spans="1:20">
      <c r="B251" t="s">
        <v>317</v>
      </c>
    </row>
    <row r="252" spans="1:20">
      <c r="B252" t="s">
        <v>318</v>
      </c>
    </row>
    <row r="253" spans="1:20">
      <c r="B253" t="s">
        <v>319</v>
      </c>
    </row>
    <row r="254" spans="1:20">
      <c r="B254" t="s">
        <v>320</v>
      </c>
    </row>
    <row r="255" spans="1:20">
      <c r="B255" t="s">
        <v>321</v>
      </c>
    </row>
    <row r="256" spans="1:20">
      <c r="B256" t="s">
        <v>322</v>
      </c>
    </row>
    <row r="257" spans="2:2">
      <c r="B257" t="s">
        <v>323</v>
      </c>
    </row>
    <row r="258" spans="2:2">
      <c r="B258" t="s">
        <v>324</v>
      </c>
    </row>
    <row r="259" spans="2:2">
      <c r="B259" t="s">
        <v>325</v>
      </c>
    </row>
    <row r="260" spans="2:2">
      <c r="B260" t="s">
        <v>326</v>
      </c>
    </row>
    <row r="261" spans="2:2">
      <c r="B261" t="s">
        <v>327</v>
      </c>
    </row>
    <row r="262" spans="2:2">
      <c r="B262" t="s">
        <v>328</v>
      </c>
    </row>
    <row r="263" spans="2:2">
      <c r="B263" t="s">
        <v>329</v>
      </c>
    </row>
    <row r="264" spans="2:2">
      <c r="B264" t="s">
        <v>330</v>
      </c>
    </row>
    <row r="265" spans="2:2">
      <c r="B265" t="s">
        <v>331</v>
      </c>
    </row>
    <row r="266" spans="2:2">
      <c r="B266" t="s">
        <v>332</v>
      </c>
    </row>
    <row r="267" spans="2:2">
      <c r="B267" t="s">
        <v>333</v>
      </c>
    </row>
    <row r="268" spans="2:2">
      <c r="B268" t="s">
        <v>334</v>
      </c>
    </row>
    <row r="269" spans="2:2">
      <c r="B269" t="s">
        <v>335</v>
      </c>
    </row>
    <row r="270" spans="2:2">
      <c r="B270" t="s">
        <v>336</v>
      </c>
    </row>
    <row r="271" spans="2:2">
      <c r="B271" t="s">
        <v>337</v>
      </c>
    </row>
    <row r="272" spans="2:2">
      <c r="B272" t="s">
        <v>338</v>
      </c>
    </row>
    <row r="273" spans="2:2">
      <c r="B273" t="s">
        <v>339</v>
      </c>
    </row>
    <row r="274" spans="2:2">
      <c r="B274" t="s">
        <v>340</v>
      </c>
    </row>
    <row r="275" spans="2:2">
      <c r="B275" t="s">
        <v>341</v>
      </c>
    </row>
    <row r="276" spans="2:2">
      <c r="B276" t="s">
        <v>342</v>
      </c>
    </row>
    <row r="277" spans="2:2">
      <c r="B277" t="s">
        <v>343</v>
      </c>
    </row>
    <row r="278" spans="2:2">
      <c r="B278" t="s">
        <v>344</v>
      </c>
    </row>
    <row r="279" spans="2:2">
      <c r="B279" t="s">
        <v>345</v>
      </c>
    </row>
    <row r="280" spans="2:2">
      <c r="B280" t="s">
        <v>346</v>
      </c>
    </row>
    <row r="281" spans="2:2">
      <c r="B281" t="s">
        <v>347</v>
      </c>
    </row>
    <row r="282" spans="2:2">
      <c r="B282" t="s">
        <v>348</v>
      </c>
    </row>
    <row r="283" spans="2:2">
      <c r="B283" t="s">
        <v>349</v>
      </c>
    </row>
    <row r="284" spans="2:2">
      <c r="B284" t="s">
        <v>350</v>
      </c>
    </row>
    <row r="285" spans="2:2">
      <c r="B285" t="s">
        <v>351</v>
      </c>
    </row>
    <row r="286" spans="2:2">
      <c r="B286" t="s">
        <v>352</v>
      </c>
    </row>
    <row r="287" spans="2:2">
      <c r="B287" t="s">
        <v>353</v>
      </c>
    </row>
    <row r="288" spans="2:2">
      <c r="B288" t="s">
        <v>354</v>
      </c>
    </row>
    <row r="289" spans="2:2">
      <c r="B289" t="s">
        <v>355</v>
      </c>
    </row>
    <row r="290" spans="2:2">
      <c r="B290" t="s">
        <v>356</v>
      </c>
    </row>
    <row r="291" spans="2:2">
      <c r="B291" t="s">
        <v>357</v>
      </c>
    </row>
    <row r="292" spans="2:2">
      <c r="B292" t="s">
        <v>358</v>
      </c>
    </row>
    <row r="293" spans="2:2">
      <c r="B293" t="s">
        <v>359</v>
      </c>
    </row>
    <row r="294" spans="2:2">
      <c r="B294" t="s">
        <v>360</v>
      </c>
    </row>
    <row r="295" spans="2:2">
      <c r="B295" t="s">
        <v>361</v>
      </c>
    </row>
    <row r="296" spans="2:2">
      <c r="B296" t="s">
        <v>362</v>
      </c>
    </row>
    <row r="297" spans="2:2">
      <c r="B297" t="s">
        <v>363</v>
      </c>
    </row>
    <row r="298" spans="2:2">
      <c r="B298" t="s">
        <v>364</v>
      </c>
    </row>
    <row r="299" spans="2:2">
      <c r="B299" t="s">
        <v>365</v>
      </c>
    </row>
    <row r="300" spans="2:2">
      <c r="B300" t="s">
        <v>366</v>
      </c>
    </row>
    <row r="301" spans="2:2">
      <c r="B301" t="s">
        <v>367</v>
      </c>
    </row>
    <row r="302" spans="2:2">
      <c r="B302" t="s">
        <v>368</v>
      </c>
    </row>
    <row r="303" spans="2:2">
      <c r="B303" t="s">
        <v>369</v>
      </c>
    </row>
    <row r="304" spans="2:2">
      <c r="B304" t="s">
        <v>370</v>
      </c>
    </row>
    <row r="305" spans="2:2">
      <c r="B305" t="s">
        <v>371</v>
      </c>
    </row>
    <row r="306" spans="2:2">
      <c r="B306" t="s">
        <v>372</v>
      </c>
    </row>
    <row r="307" spans="2:2">
      <c r="B307" t="s">
        <v>373</v>
      </c>
    </row>
    <row r="308" spans="2:2">
      <c r="B308" t="s">
        <v>374</v>
      </c>
    </row>
    <row r="309" spans="2:2">
      <c r="B309" t="s">
        <v>375</v>
      </c>
    </row>
    <row r="310" spans="2:2">
      <c r="B310" t="s">
        <v>376</v>
      </c>
    </row>
    <row r="311" spans="2:2">
      <c r="B311" t="s">
        <v>377</v>
      </c>
    </row>
    <row r="312" spans="2:2">
      <c r="B312" t="s">
        <v>378</v>
      </c>
    </row>
    <row r="313" spans="2:2">
      <c r="B313" t="s">
        <v>379</v>
      </c>
    </row>
    <row r="314" spans="2:2">
      <c r="B314" t="s">
        <v>380</v>
      </c>
    </row>
    <row r="315" spans="2:2">
      <c r="B315" t="s">
        <v>381</v>
      </c>
    </row>
    <row r="316" spans="2:2">
      <c r="B316" t="s">
        <v>382</v>
      </c>
    </row>
    <row r="317" spans="2:2">
      <c r="B317" t="s">
        <v>383</v>
      </c>
    </row>
    <row r="318" spans="2:2">
      <c r="B318" t="s">
        <v>384</v>
      </c>
    </row>
    <row r="319" spans="2:2">
      <c r="B319" t="s">
        <v>385</v>
      </c>
    </row>
    <row r="320" spans="2:2">
      <c r="B320" t="s">
        <v>386</v>
      </c>
    </row>
    <row r="321" spans="1:2">
      <c r="B321" t="s">
        <v>387</v>
      </c>
    </row>
    <row r="322" spans="1:2">
      <c r="B322" t="s">
        <v>388</v>
      </c>
    </row>
    <row r="323" spans="1:2">
      <c r="B323" t="s">
        <v>389</v>
      </c>
    </row>
    <row r="324" spans="1:2">
      <c r="B324" t="s">
        <v>390</v>
      </c>
    </row>
    <row r="325" spans="1:2">
      <c r="B325" t="s">
        <v>391</v>
      </c>
    </row>
    <row r="326" spans="1:2">
      <c r="B326" t="s">
        <v>392</v>
      </c>
    </row>
    <row r="327" spans="1:2">
      <c r="B327" t="s">
        <v>393</v>
      </c>
    </row>
    <row r="328" spans="1:2">
      <c r="A328" s="1" t="s">
        <v>394</v>
      </c>
      <c r="B328" t="s">
        <v>395</v>
      </c>
    </row>
    <row r="329" spans="1:2">
      <c r="B329" t="s">
        <v>396</v>
      </c>
    </row>
    <row r="330" spans="1:2">
      <c r="B330" t="s">
        <v>397</v>
      </c>
    </row>
    <row r="331" spans="1:2">
      <c r="B331" t="s">
        <v>398</v>
      </c>
    </row>
    <row r="332" spans="1:2">
      <c r="B332" t="s">
        <v>399</v>
      </c>
    </row>
    <row r="333" spans="1:2">
      <c r="B333" t="s">
        <v>400</v>
      </c>
    </row>
    <row r="334" spans="1:2">
      <c r="B334" t="s">
        <v>401</v>
      </c>
    </row>
    <row r="335" spans="1:2">
      <c r="B335" t="s">
        <v>402</v>
      </c>
    </row>
    <row r="336" spans="1:2">
      <c r="B336" t="s">
        <v>403</v>
      </c>
    </row>
    <row r="337" spans="2:2">
      <c r="B337" t="s">
        <v>404</v>
      </c>
    </row>
    <row r="338" spans="2:2">
      <c r="B338" t="s">
        <v>405</v>
      </c>
    </row>
    <row r="339" spans="2:2">
      <c r="B339" t="s">
        <v>406</v>
      </c>
    </row>
    <row r="340" spans="2:2">
      <c r="B340" t="s">
        <v>407</v>
      </c>
    </row>
    <row r="341" spans="2:2">
      <c r="B341" t="s">
        <v>408</v>
      </c>
    </row>
    <row r="342" spans="2:2">
      <c r="B342" t="s">
        <v>409</v>
      </c>
    </row>
    <row r="343" spans="2:2">
      <c r="B343" t="s">
        <v>410</v>
      </c>
    </row>
    <row r="344" spans="2:2">
      <c r="B344" t="s">
        <v>411</v>
      </c>
    </row>
    <row r="345" spans="2:2">
      <c r="B345" t="s">
        <v>412</v>
      </c>
    </row>
    <row r="346" spans="2:2">
      <c r="B346" t="s">
        <v>413</v>
      </c>
    </row>
    <row r="347" spans="2:2">
      <c r="B347" t="s">
        <v>414</v>
      </c>
    </row>
    <row r="348" spans="2:2">
      <c r="B348" t="s">
        <v>415</v>
      </c>
    </row>
    <row r="349" spans="2:2">
      <c r="B349" t="s">
        <v>416</v>
      </c>
    </row>
    <row r="350" spans="2:2">
      <c r="B350" t="s">
        <v>417</v>
      </c>
    </row>
    <row r="351" spans="2:2">
      <c r="B351" t="s">
        <v>418</v>
      </c>
    </row>
    <row r="352" spans="2:2">
      <c r="B352" t="s">
        <v>419</v>
      </c>
    </row>
    <row r="353" spans="1:2">
      <c r="B353" t="s">
        <v>420</v>
      </c>
    </row>
    <row r="354" spans="1:2">
      <c r="B354" t="s">
        <v>421</v>
      </c>
    </row>
    <row r="355" spans="1:2">
      <c r="B355" t="s">
        <v>422</v>
      </c>
    </row>
    <row r="356" spans="1:2">
      <c r="B356" t="s">
        <v>423</v>
      </c>
    </row>
    <row r="357" spans="1:2">
      <c r="B357" t="s">
        <v>424</v>
      </c>
    </row>
    <row r="358" spans="1:2">
      <c r="B358" t="s">
        <v>425</v>
      </c>
    </row>
    <row r="359" spans="1:2">
      <c r="B359" t="s">
        <v>426</v>
      </c>
    </row>
    <row r="360" spans="1:2">
      <c r="B360" t="s">
        <v>427</v>
      </c>
    </row>
    <row r="361" spans="1:2">
      <c r="B361" t="s">
        <v>428</v>
      </c>
    </row>
    <row r="362" spans="1:2">
      <c r="B362" t="s">
        <v>429</v>
      </c>
    </row>
    <row r="363" spans="1:2">
      <c r="B363" t="s">
        <v>430</v>
      </c>
    </row>
    <row r="364" spans="1:2">
      <c r="A364" s="1" t="s">
        <v>431</v>
      </c>
      <c r="B364" t="s">
        <v>432</v>
      </c>
    </row>
    <row r="365" spans="1:2">
      <c r="B365" t="s">
        <v>433</v>
      </c>
    </row>
    <row r="366" spans="1:2">
      <c r="B366" t="s">
        <v>434</v>
      </c>
    </row>
    <row r="367" spans="1:2">
      <c r="B367" t="s">
        <v>435</v>
      </c>
    </row>
    <row r="368" spans="1:2">
      <c r="B368" t="s">
        <v>436</v>
      </c>
    </row>
    <row r="369" spans="2:2">
      <c r="B369" t="s">
        <v>437</v>
      </c>
    </row>
    <row r="370" spans="2:2">
      <c r="B370" t="s">
        <v>438</v>
      </c>
    </row>
    <row r="371" spans="2:2">
      <c r="B371" t="s">
        <v>439</v>
      </c>
    </row>
    <row r="372" spans="2:2">
      <c r="B372" t="s">
        <v>440</v>
      </c>
    </row>
    <row r="373" spans="2:2">
      <c r="B373" t="s">
        <v>441</v>
      </c>
    </row>
    <row r="374" spans="2:2">
      <c r="B374" t="s">
        <v>442</v>
      </c>
    </row>
    <row r="375" spans="2:2">
      <c r="B375" t="s">
        <v>443</v>
      </c>
    </row>
    <row r="376" spans="2:2">
      <c r="B376" t="s">
        <v>444</v>
      </c>
    </row>
    <row r="377" spans="2:2">
      <c r="B377" t="s">
        <v>445</v>
      </c>
    </row>
    <row r="378" spans="2:2">
      <c r="B378" t="s">
        <v>446</v>
      </c>
    </row>
    <row r="379" spans="2:2">
      <c r="B379" t="s">
        <v>447</v>
      </c>
    </row>
    <row r="380" spans="2:2">
      <c r="B380" t="s">
        <v>448</v>
      </c>
    </row>
    <row r="381" spans="2:2">
      <c r="B381" t="s">
        <v>449</v>
      </c>
    </row>
    <row r="382" spans="2:2">
      <c r="B382" t="s">
        <v>450</v>
      </c>
    </row>
    <row r="383" spans="2:2">
      <c r="B383" t="s">
        <v>451</v>
      </c>
    </row>
    <row r="384" spans="2:2">
      <c r="B384" t="s">
        <v>452</v>
      </c>
    </row>
    <row r="385" spans="2:2">
      <c r="B385" t="s">
        <v>453</v>
      </c>
    </row>
    <row r="386" spans="2:2">
      <c r="B386" t="s">
        <v>454</v>
      </c>
    </row>
    <row r="387" spans="2:2">
      <c r="B387" t="s">
        <v>455</v>
      </c>
    </row>
    <row r="388" spans="2:2">
      <c r="B388" t="s">
        <v>456</v>
      </c>
    </row>
    <row r="389" spans="2:2">
      <c r="B389" t="s">
        <v>457</v>
      </c>
    </row>
    <row r="390" spans="2:2">
      <c r="B390" t="s">
        <v>458</v>
      </c>
    </row>
    <row r="391" spans="2:2">
      <c r="B391" t="s">
        <v>459</v>
      </c>
    </row>
    <row r="392" spans="2:2">
      <c r="B392" t="s">
        <v>460</v>
      </c>
    </row>
    <row r="393" spans="2:2">
      <c r="B393" t="s">
        <v>461</v>
      </c>
    </row>
    <row r="394" spans="2:2">
      <c r="B394" t="s">
        <v>462</v>
      </c>
    </row>
    <row r="395" spans="2:2">
      <c r="B395" t="s">
        <v>463</v>
      </c>
    </row>
    <row r="396" spans="2:2">
      <c r="B396" t="s">
        <v>464</v>
      </c>
    </row>
    <row r="397" spans="2:2">
      <c r="B397" t="s">
        <v>465</v>
      </c>
    </row>
    <row r="398" spans="2:2">
      <c r="B398" t="s">
        <v>466</v>
      </c>
    </row>
    <row r="399" spans="2:2">
      <c r="B399" t="s">
        <v>467</v>
      </c>
    </row>
    <row r="400" spans="2:2">
      <c r="B400" t="s">
        <v>468</v>
      </c>
    </row>
    <row r="401" spans="1:2">
      <c r="B401" t="s">
        <v>469</v>
      </c>
    </row>
    <row r="402" spans="1:2">
      <c r="B402" t="s">
        <v>470</v>
      </c>
    </row>
    <row r="403" spans="1:2">
      <c r="A403" s="1" t="s">
        <v>471</v>
      </c>
    </row>
    <row r="404" spans="1:2">
      <c r="B404" t="s">
        <v>472</v>
      </c>
    </row>
    <row r="405" spans="1:2">
      <c r="B405" t="s">
        <v>473</v>
      </c>
    </row>
    <row r="406" spans="1:2">
      <c r="B406" t="s">
        <v>474</v>
      </c>
    </row>
    <row r="407" spans="1:2">
      <c r="B407" t="s">
        <v>475</v>
      </c>
    </row>
    <row r="408" spans="1:2">
      <c r="B408" t="s">
        <v>476</v>
      </c>
    </row>
    <row r="409" spans="1:2">
      <c r="B409" t="s">
        <v>477</v>
      </c>
    </row>
    <row r="410" spans="1:2">
      <c r="B410" t="s">
        <v>478</v>
      </c>
    </row>
    <row r="411" spans="1:2">
      <c r="B411" t="s">
        <v>479</v>
      </c>
    </row>
    <row r="412" spans="1:2">
      <c r="B412" t="s">
        <v>480</v>
      </c>
    </row>
    <row r="413" spans="1:2">
      <c r="B413" t="s">
        <v>481</v>
      </c>
    </row>
    <row r="414" spans="1:2">
      <c r="B414" t="s">
        <v>482</v>
      </c>
    </row>
    <row r="415" spans="1:2">
      <c r="B415" t="s">
        <v>483</v>
      </c>
    </row>
    <row r="416" spans="1:2">
      <c r="B416" t="s">
        <v>484</v>
      </c>
    </row>
    <row r="417" spans="2:2">
      <c r="B417" t="s">
        <v>485</v>
      </c>
    </row>
    <row r="418" spans="2:2">
      <c r="B418" t="s">
        <v>486</v>
      </c>
    </row>
    <row r="419" spans="2:2">
      <c r="B419" t="s">
        <v>487</v>
      </c>
    </row>
    <row r="420" spans="2:2">
      <c r="B420" t="s">
        <v>488</v>
      </c>
    </row>
    <row r="421" spans="2:2">
      <c r="B421" t="s">
        <v>489</v>
      </c>
    </row>
    <row r="422" spans="2:2">
      <c r="B422" t="s">
        <v>490</v>
      </c>
    </row>
    <row r="423" spans="2:2">
      <c r="B423" t="s">
        <v>491</v>
      </c>
    </row>
    <row r="424" spans="2:2">
      <c r="B424" t="s">
        <v>492</v>
      </c>
    </row>
    <row r="425" spans="2:2">
      <c r="B425" t="s">
        <v>493</v>
      </c>
    </row>
    <row r="426" spans="2:2">
      <c r="B426" t="s">
        <v>494</v>
      </c>
    </row>
    <row r="427" spans="2:2">
      <c r="B427" t="s">
        <v>495</v>
      </c>
    </row>
    <row r="428" spans="2:2">
      <c r="B428" t="s">
        <v>496</v>
      </c>
    </row>
    <row r="429" spans="2:2">
      <c r="B429" t="s">
        <v>497</v>
      </c>
    </row>
    <row r="430" spans="2:2">
      <c r="B430" t="s">
        <v>498</v>
      </c>
    </row>
    <row r="431" spans="2:2">
      <c r="B431" t="s">
        <v>499</v>
      </c>
    </row>
    <row r="432" spans="2:2">
      <c r="B432" t="s">
        <v>500</v>
      </c>
    </row>
    <row r="433" spans="2:2">
      <c r="B433" t="s">
        <v>501</v>
      </c>
    </row>
    <row r="434" spans="2:2">
      <c r="B434" t="s">
        <v>502</v>
      </c>
    </row>
    <row r="435" spans="2:2">
      <c r="B435" t="s">
        <v>503</v>
      </c>
    </row>
    <row r="436" spans="2:2">
      <c r="B436" t="s">
        <v>504</v>
      </c>
    </row>
    <row r="437" spans="2:2">
      <c r="B437" t="s">
        <v>505</v>
      </c>
    </row>
    <row r="438" spans="2:2">
      <c r="B438" t="s">
        <v>506</v>
      </c>
    </row>
    <row r="439" spans="2:2">
      <c r="B439" t="s">
        <v>507</v>
      </c>
    </row>
    <row r="440" spans="2:2">
      <c r="B440" t="s">
        <v>508</v>
      </c>
    </row>
    <row r="441" spans="2:2">
      <c r="B441" t="s">
        <v>509</v>
      </c>
    </row>
    <row r="442" spans="2:2">
      <c r="B442" t="s">
        <v>510</v>
      </c>
    </row>
    <row r="443" spans="2:2">
      <c r="B443" t="s">
        <v>511</v>
      </c>
    </row>
    <row r="444" spans="2:2">
      <c r="B444" t="s">
        <v>512</v>
      </c>
    </row>
    <row r="445" spans="2:2">
      <c r="B445" t="s">
        <v>513</v>
      </c>
    </row>
    <row r="446" spans="2:2">
      <c r="B446" t="s">
        <v>514</v>
      </c>
    </row>
    <row r="447" spans="2:2">
      <c r="B447" t="s">
        <v>515</v>
      </c>
    </row>
    <row r="448" spans="2:2">
      <c r="B448" t="s">
        <v>516</v>
      </c>
    </row>
    <row r="449" spans="2:2">
      <c r="B449" t="s">
        <v>517</v>
      </c>
    </row>
    <row r="450" spans="2:2">
      <c r="B450" t="s">
        <v>518</v>
      </c>
    </row>
    <row r="451" spans="2:2">
      <c r="B451" t="s">
        <v>519</v>
      </c>
    </row>
    <row r="452" spans="2:2">
      <c r="B452" t="s">
        <v>520</v>
      </c>
    </row>
    <row r="453" spans="2:2">
      <c r="B453" t="s">
        <v>521</v>
      </c>
    </row>
    <row r="454" spans="2:2">
      <c r="B454" t="s">
        <v>522</v>
      </c>
    </row>
    <row r="455" spans="2:2">
      <c r="B455" t="s">
        <v>523</v>
      </c>
    </row>
    <row r="456" spans="2:2">
      <c r="B456" t="s">
        <v>524</v>
      </c>
    </row>
    <row r="457" spans="2:2">
      <c r="B457" t="s">
        <v>525</v>
      </c>
    </row>
    <row r="458" spans="2:2">
      <c r="B458" t="s">
        <v>526</v>
      </c>
    </row>
    <row r="459" spans="2:2">
      <c r="B459" t="s">
        <v>527</v>
      </c>
    </row>
    <row r="460" spans="2:2">
      <c r="B460" t="s">
        <v>528</v>
      </c>
    </row>
    <row r="461" spans="2:2">
      <c r="B461" t="s">
        <v>529</v>
      </c>
    </row>
    <row r="462" spans="2:2">
      <c r="B462" t="s">
        <v>530</v>
      </c>
    </row>
    <row r="463" spans="2:2">
      <c r="B463" t="s">
        <v>531</v>
      </c>
    </row>
    <row r="464" spans="2:2">
      <c r="B464" t="s">
        <v>532</v>
      </c>
    </row>
    <row r="465" spans="1:2">
      <c r="B465" t="s">
        <v>533</v>
      </c>
    </row>
    <row r="466" spans="1:2">
      <c r="B466" t="s">
        <v>534</v>
      </c>
    </row>
    <row r="467" spans="1:2">
      <c r="B467" t="s">
        <v>535</v>
      </c>
    </row>
    <row r="468" spans="1:2">
      <c r="B468" t="s">
        <v>536</v>
      </c>
    </row>
    <row r="469" spans="1:2">
      <c r="B469" t="s">
        <v>537</v>
      </c>
    </row>
    <row r="470" spans="1:2">
      <c r="B470" t="s">
        <v>538</v>
      </c>
    </row>
    <row r="471" spans="1:2">
      <c r="B471" t="s">
        <v>539</v>
      </c>
    </row>
    <row r="472" spans="1:2">
      <c r="B472" t="s">
        <v>540</v>
      </c>
    </row>
    <row r="473" spans="1:2">
      <c r="B473" t="s">
        <v>541</v>
      </c>
    </row>
    <row r="474" spans="1:2">
      <c r="B474" t="s">
        <v>542</v>
      </c>
    </row>
    <row r="475" spans="1:2">
      <c r="B475" t="s">
        <v>543</v>
      </c>
    </row>
    <row r="476" spans="1:2">
      <c r="B476" t="s">
        <v>544</v>
      </c>
    </row>
    <row r="477" spans="1:2">
      <c r="A477" s="1" t="s">
        <v>545</v>
      </c>
    </row>
    <row r="478" spans="1:2">
      <c r="B478" t="s">
        <v>546</v>
      </c>
    </row>
    <row r="479" spans="1:2">
      <c r="B479" t="s">
        <v>547</v>
      </c>
    </row>
    <row r="480" spans="1:2">
      <c r="B480" t="s">
        <v>548</v>
      </c>
    </row>
    <row r="481" spans="1:2">
      <c r="B481" t="s">
        <v>549</v>
      </c>
    </row>
    <row r="482" spans="1:2">
      <c r="B482" t="s">
        <v>550</v>
      </c>
    </row>
    <row r="483" spans="1:2">
      <c r="B483" t="s">
        <v>551</v>
      </c>
    </row>
    <row r="484" spans="1:2">
      <c r="B484" t="s">
        <v>552</v>
      </c>
    </row>
    <row r="485" spans="1:2">
      <c r="B485" t="s">
        <v>553</v>
      </c>
    </row>
    <row r="486" spans="1:2">
      <c r="B486" t="s">
        <v>554</v>
      </c>
    </row>
    <row r="487" spans="1:2">
      <c r="B487" t="s">
        <v>555</v>
      </c>
    </row>
    <row r="488" spans="1:2">
      <c r="B488" t="s">
        <v>556</v>
      </c>
    </row>
    <row r="489" spans="1:2">
      <c r="B489" t="s">
        <v>557</v>
      </c>
    </row>
    <row r="490" spans="1:2">
      <c r="B490" t="s">
        <v>558</v>
      </c>
    </row>
    <row r="491" spans="1:2">
      <c r="B491" t="s">
        <v>559</v>
      </c>
    </row>
    <row r="492" spans="1:2">
      <c r="B492" t="s">
        <v>560</v>
      </c>
    </row>
    <row r="493" spans="1:2">
      <c r="B493" t="s">
        <v>561</v>
      </c>
    </row>
    <row r="494" spans="1:2">
      <c r="B494" t="s">
        <v>562</v>
      </c>
    </row>
    <row r="495" spans="1:2">
      <c r="B495" t="s">
        <v>563</v>
      </c>
    </row>
    <row r="496" spans="1:2">
      <c r="A496" s="1" t="s">
        <v>564</v>
      </c>
      <c r="B496" t="s">
        <v>565</v>
      </c>
    </row>
    <row r="497" spans="2:2">
      <c r="B497" t="s">
        <v>566</v>
      </c>
    </row>
    <row r="498" spans="2:2">
      <c r="B498" t="s">
        <v>567</v>
      </c>
    </row>
    <row r="499" spans="2:2">
      <c r="B499" t="s">
        <v>568</v>
      </c>
    </row>
    <row r="500" spans="2:2">
      <c r="B500" t="s">
        <v>569</v>
      </c>
    </row>
    <row r="501" spans="2:2">
      <c r="B501" t="s">
        <v>570</v>
      </c>
    </row>
    <row r="502" spans="2:2">
      <c r="B502" t="s">
        <v>571</v>
      </c>
    </row>
    <row r="503" spans="2:2">
      <c r="B503" t="s">
        <v>572</v>
      </c>
    </row>
    <row r="504" spans="2:2">
      <c r="B504" t="s">
        <v>573</v>
      </c>
    </row>
    <row r="505" spans="2:2">
      <c r="B505" t="s">
        <v>574</v>
      </c>
    </row>
    <row r="506" spans="2:2">
      <c r="B506" t="s">
        <v>575</v>
      </c>
    </row>
    <row r="507" spans="2:2">
      <c r="B507" t="s">
        <v>576</v>
      </c>
    </row>
    <row r="508" spans="2:2">
      <c r="B508" t="s">
        <v>577</v>
      </c>
    </row>
    <row r="509" spans="2:2">
      <c r="B509" t="s">
        <v>578</v>
      </c>
    </row>
    <row r="510" spans="2:2">
      <c r="B510" t="s">
        <v>579</v>
      </c>
    </row>
    <row r="511" spans="2:2">
      <c r="B511" t="s">
        <v>580</v>
      </c>
    </row>
    <row r="512" spans="2:2">
      <c r="B512" t="s">
        <v>581</v>
      </c>
    </row>
    <row r="513" spans="2:2">
      <c r="B513" t="s">
        <v>582</v>
      </c>
    </row>
    <row r="514" spans="2:2">
      <c r="B514" t="s">
        <v>583</v>
      </c>
    </row>
    <row r="515" spans="2:2">
      <c r="B515" t="s">
        <v>584</v>
      </c>
    </row>
    <row r="516" spans="2:2">
      <c r="B516" t="s">
        <v>585</v>
      </c>
    </row>
    <row r="517" spans="2:2">
      <c r="B517" t="s">
        <v>586</v>
      </c>
    </row>
    <row r="518" spans="2:2">
      <c r="B518" t="s">
        <v>587</v>
      </c>
    </row>
    <row r="519" spans="2:2">
      <c r="B519" t="s">
        <v>588</v>
      </c>
    </row>
    <row r="520" spans="2:2">
      <c r="B520" t="s">
        <v>589</v>
      </c>
    </row>
    <row r="521" spans="2:2">
      <c r="B521" t="s">
        <v>590</v>
      </c>
    </row>
    <row r="522" spans="2:2">
      <c r="B522" t="s">
        <v>591</v>
      </c>
    </row>
    <row r="523" spans="2:2">
      <c r="B523" t="s">
        <v>592</v>
      </c>
    </row>
    <row r="524" spans="2:2">
      <c r="B524" t="s">
        <v>593</v>
      </c>
    </row>
    <row r="525" spans="2:2">
      <c r="B525" t="s">
        <v>594</v>
      </c>
    </row>
    <row r="526" spans="2:2">
      <c r="B526" t="s">
        <v>595</v>
      </c>
    </row>
    <row r="527" spans="2:2">
      <c r="B527" t="s">
        <v>596</v>
      </c>
    </row>
    <row r="528" spans="2:2">
      <c r="B528" t="s">
        <v>597</v>
      </c>
    </row>
    <row r="529" spans="1:2">
      <c r="B529" t="s">
        <v>598</v>
      </c>
    </row>
    <row r="530" spans="1:2">
      <c r="B530" t="s">
        <v>599</v>
      </c>
    </row>
    <row r="531" spans="1:2">
      <c r="B531" t="s">
        <v>600</v>
      </c>
    </row>
    <row r="532" spans="1:2">
      <c r="A532" s="1" t="s">
        <v>601</v>
      </c>
      <c r="B532" t="s">
        <v>602</v>
      </c>
    </row>
    <row r="533" spans="1:2">
      <c r="B533" t="s">
        <v>603</v>
      </c>
    </row>
    <row r="534" spans="1:2">
      <c r="B534" t="s">
        <v>604</v>
      </c>
    </row>
    <row r="535" spans="1:2">
      <c r="B535" t="s">
        <v>605</v>
      </c>
    </row>
    <row r="536" spans="1:2">
      <c r="B536" t="s">
        <v>606</v>
      </c>
    </row>
    <row r="537" spans="1:2">
      <c r="B537" t="s">
        <v>607</v>
      </c>
    </row>
    <row r="538" spans="1:2">
      <c r="B538" t="s">
        <v>608</v>
      </c>
    </row>
    <row r="539" spans="1:2">
      <c r="B539" t="s">
        <v>609</v>
      </c>
    </row>
    <row r="540" spans="1:2">
      <c r="B540" t="s">
        <v>610</v>
      </c>
    </row>
    <row r="541" spans="1:2">
      <c r="B541" t="s">
        <v>611</v>
      </c>
    </row>
    <row r="542" spans="1:2">
      <c r="B542" t="s">
        <v>612</v>
      </c>
    </row>
    <row r="543" spans="1:2">
      <c r="B543" t="s">
        <v>613</v>
      </c>
    </row>
    <row r="544" spans="1:2">
      <c r="B544" t="s">
        <v>614</v>
      </c>
    </row>
    <row r="545" spans="2:2">
      <c r="B545" t="s">
        <v>615</v>
      </c>
    </row>
    <row r="546" spans="2:2">
      <c r="B546" t="s">
        <v>616</v>
      </c>
    </row>
    <row r="547" spans="2:2">
      <c r="B547" t="s">
        <v>617</v>
      </c>
    </row>
    <row r="548" spans="2:2">
      <c r="B548" t="s">
        <v>618</v>
      </c>
    </row>
    <row r="549" spans="2:2">
      <c r="B549" t="s">
        <v>619</v>
      </c>
    </row>
    <row r="550" spans="2:2">
      <c r="B550" t="s">
        <v>620</v>
      </c>
    </row>
    <row r="551" spans="2:2">
      <c r="B551" t="s">
        <v>621</v>
      </c>
    </row>
    <row r="552" spans="2:2">
      <c r="B552" t="s">
        <v>622</v>
      </c>
    </row>
    <row r="553" spans="2:2">
      <c r="B553" t="s">
        <v>623</v>
      </c>
    </row>
    <row r="554" spans="2:2">
      <c r="B554" t="s">
        <v>624</v>
      </c>
    </row>
    <row r="555" spans="2:2">
      <c r="B555" t="s">
        <v>625</v>
      </c>
    </row>
    <row r="556" spans="2:2">
      <c r="B556" t="s">
        <v>626</v>
      </c>
    </row>
    <row r="557" spans="2:2">
      <c r="B557" t="s">
        <v>627</v>
      </c>
    </row>
    <row r="558" spans="2:2">
      <c r="B558" t="s">
        <v>628</v>
      </c>
    </row>
    <row r="559" spans="2:2">
      <c r="B559" t="s">
        <v>629</v>
      </c>
    </row>
    <row r="560" spans="2:2">
      <c r="B560" t="s">
        <v>630</v>
      </c>
    </row>
    <row r="561" spans="1:2">
      <c r="B561" t="s">
        <v>631</v>
      </c>
    </row>
    <row r="562" spans="1:2">
      <c r="B562" t="s">
        <v>632</v>
      </c>
    </row>
    <row r="563" spans="1:2">
      <c r="B563" t="s">
        <v>633</v>
      </c>
    </row>
    <row r="564" spans="1:2">
      <c r="B564" t="s">
        <v>634</v>
      </c>
    </row>
    <row r="565" spans="1:2">
      <c r="A565" s="1" t="s">
        <v>635</v>
      </c>
    </row>
    <row r="566" spans="1:2">
      <c r="B566" t="s">
        <v>636</v>
      </c>
    </row>
    <row r="567" spans="1:2">
      <c r="B567" t="s">
        <v>637</v>
      </c>
    </row>
    <row r="568" spans="1:2">
      <c r="B568" t="s">
        <v>638</v>
      </c>
    </row>
    <row r="569" spans="1:2">
      <c r="B569" t="s">
        <v>639</v>
      </c>
    </row>
    <row r="570" spans="1:2">
      <c r="B570" t="s">
        <v>640</v>
      </c>
    </row>
    <row r="571" spans="1:2">
      <c r="B571" t="s">
        <v>641</v>
      </c>
    </row>
    <row r="572" spans="1:2">
      <c r="B572" t="s">
        <v>642</v>
      </c>
    </row>
    <row r="573" spans="1:2">
      <c r="B573" t="s">
        <v>643</v>
      </c>
    </row>
    <row r="574" spans="1:2">
      <c r="B574" t="s">
        <v>644</v>
      </c>
    </row>
    <row r="575" spans="1:2">
      <c r="B575" t="s">
        <v>645</v>
      </c>
    </row>
    <row r="576" spans="1:2">
      <c r="B576" t="s">
        <v>646</v>
      </c>
    </row>
    <row r="577" spans="1:2">
      <c r="B577" t="s">
        <v>647</v>
      </c>
    </row>
    <row r="578" spans="1:2">
      <c r="B578" t="s">
        <v>648</v>
      </c>
    </row>
    <row r="579" spans="1:2">
      <c r="B579" t="s">
        <v>649</v>
      </c>
    </row>
    <row r="580" spans="1:2">
      <c r="B580" t="s">
        <v>650</v>
      </c>
    </row>
    <row r="581" spans="1:2">
      <c r="B581" t="s">
        <v>651</v>
      </c>
    </row>
    <row r="582" spans="1:2">
      <c r="B582" t="s">
        <v>652</v>
      </c>
    </row>
    <row r="583" spans="1:2">
      <c r="B583" t="s">
        <v>653</v>
      </c>
    </row>
    <row r="584" spans="1:2">
      <c r="A584" s="1" t="s">
        <v>654</v>
      </c>
      <c r="B584" t="s">
        <v>602</v>
      </c>
    </row>
    <row r="585" spans="1:2">
      <c r="B585" t="s">
        <v>655</v>
      </c>
    </row>
    <row r="586" spans="1:2">
      <c r="B586" t="s">
        <v>656</v>
      </c>
    </row>
    <row r="587" spans="1:2">
      <c r="B587" t="s">
        <v>657</v>
      </c>
    </row>
    <row r="588" spans="1:2">
      <c r="B588" t="s">
        <v>658</v>
      </c>
    </row>
    <row r="589" spans="1:2">
      <c r="B589" t="s">
        <v>659</v>
      </c>
    </row>
    <row r="590" spans="1:2">
      <c r="B590" t="s">
        <v>660</v>
      </c>
    </row>
    <row r="591" spans="1:2">
      <c r="B591" t="s">
        <v>661</v>
      </c>
    </row>
    <row r="592" spans="1:2">
      <c r="B592" t="s">
        <v>662</v>
      </c>
    </row>
    <row r="593" spans="1:2">
      <c r="B593" t="s">
        <v>663</v>
      </c>
    </row>
    <row r="594" spans="1:2">
      <c r="B594" t="s">
        <v>664</v>
      </c>
    </row>
    <row r="595" spans="1:2">
      <c r="B595" t="s">
        <v>665</v>
      </c>
    </row>
    <row r="596" spans="1:2">
      <c r="B596" t="s">
        <v>666</v>
      </c>
    </row>
    <row r="597" spans="1:2">
      <c r="B597" t="s">
        <v>667</v>
      </c>
    </row>
    <row r="598" spans="1:2">
      <c r="B598" t="s">
        <v>668</v>
      </c>
    </row>
    <row r="599" spans="1:2">
      <c r="B599" t="s">
        <v>669</v>
      </c>
    </row>
    <row r="600" spans="1:2">
      <c r="B600" t="s">
        <v>670</v>
      </c>
    </row>
    <row r="601" spans="1:2">
      <c r="B601" t="s">
        <v>671</v>
      </c>
    </row>
    <row r="602" spans="1:2">
      <c r="B602" t="s">
        <v>672</v>
      </c>
    </row>
    <row r="603" spans="1:2">
      <c r="B603" t="s">
        <v>673</v>
      </c>
    </row>
    <row r="604" spans="1:2">
      <c r="B604" t="s">
        <v>674</v>
      </c>
    </row>
    <row r="605" spans="1:2">
      <c r="A605" s="1" t="s">
        <v>675</v>
      </c>
    </row>
    <row r="606" spans="1:2">
      <c r="B606" t="s">
        <v>676</v>
      </c>
    </row>
    <row r="607" spans="1:2">
      <c r="B607" t="s">
        <v>677</v>
      </c>
    </row>
    <row r="608" spans="1:2">
      <c r="B608" t="s">
        <v>678</v>
      </c>
    </row>
    <row r="609" spans="2:2">
      <c r="B609" t="s">
        <v>679</v>
      </c>
    </row>
    <row r="610" spans="2:2">
      <c r="B610" t="s">
        <v>680</v>
      </c>
    </row>
    <row r="611" spans="2:2">
      <c r="B611" t="s">
        <v>681</v>
      </c>
    </row>
    <row r="612" spans="2:2">
      <c r="B612" t="s">
        <v>682</v>
      </c>
    </row>
    <row r="613" spans="2:2">
      <c r="B613" t="s">
        <v>683</v>
      </c>
    </row>
    <row r="614" spans="2:2">
      <c r="B614" t="s">
        <v>684</v>
      </c>
    </row>
    <row r="615" spans="2:2">
      <c r="B615" t="s">
        <v>685</v>
      </c>
    </row>
    <row r="616" spans="2:2">
      <c r="B616" t="s">
        <v>686</v>
      </c>
    </row>
    <row r="617" spans="2:2">
      <c r="B617" t="s">
        <v>687</v>
      </c>
    </row>
    <row r="618" spans="2:2">
      <c r="B618" t="s">
        <v>688</v>
      </c>
    </row>
    <row r="619" spans="2:2">
      <c r="B619" t="s">
        <v>689</v>
      </c>
    </row>
    <row r="620" spans="2:2">
      <c r="B620" t="s">
        <v>690</v>
      </c>
    </row>
    <row r="621" spans="2:2">
      <c r="B621" t="s">
        <v>691</v>
      </c>
    </row>
    <row r="622" spans="2:2">
      <c r="B622" t="s">
        <v>692</v>
      </c>
    </row>
    <row r="623" spans="2:2">
      <c r="B623" t="s">
        <v>693</v>
      </c>
    </row>
    <row r="624" spans="2:2">
      <c r="B624" t="s">
        <v>694</v>
      </c>
    </row>
    <row r="625" spans="2:2">
      <c r="B625" t="s">
        <v>695</v>
      </c>
    </row>
    <row r="626" spans="2:2">
      <c r="B626" t="s">
        <v>696</v>
      </c>
    </row>
    <row r="627" spans="2:2">
      <c r="B627" t="s">
        <v>697</v>
      </c>
    </row>
    <row r="628" spans="2:2">
      <c r="B628" t="s">
        <v>698</v>
      </c>
    </row>
    <row r="629" spans="2:2">
      <c r="B629" t="s">
        <v>699</v>
      </c>
    </row>
    <row r="630" spans="2:2">
      <c r="B630" t="s">
        <v>700</v>
      </c>
    </row>
    <row r="631" spans="2:2">
      <c r="B631" t="s">
        <v>701</v>
      </c>
    </row>
    <row r="632" spans="2:2">
      <c r="B632" t="s">
        <v>702</v>
      </c>
    </row>
    <row r="633" spans="2:2">
      <c r="B633" t="s">
        <v>703</v>
      </c>
    </row>
    <row r="634" spans="2:2">
      <c r="B634" t="s">
        <v>704</v>
      </c>
    </row>
    <row r="635" spans="2:2">
      <c r="B635" t="s">
        <v>705</v>
      </c>
    </row>
    <row r="636" spans="2:2">
      <c r="B636" t="s">
        <v>706</v>
      </c>
    </row>
    <row r="637" spans="2:2">
      <c r="B637" t="s">
        <v>707</v>
      </c>
    </row>
    <row r="638" spans="2:2">
      <c r="B638" t="s">
        <v>708</v>
      </c>
    </row>
    <row r="639" spans="2:2">
      <c r="B639" t="s">
        <v>709</v>
      </c>
    </row>
    <row r="640" spans="2:2">
      <c r="B640" t="s">
        <v>710</v>
      </c>
    </row>
    <row r="641" spans="1:2">
      <c r="B641" t="s">
        <v>711</v>
      </c>
    </row>
    <row r="642" spans="1:2">
      <c r="B642" t="s">
        <v>712</v>
      </c>
    </row>
    <row r="643" spans="1:2">
      <c r="B643" t="s">
        <v>713</v>
      </c>
    </row>
    <row r="644" spans="1:2">
      <c r="B644" t="s">
        <v>714</v>
      </c>
    </row>
    <row r="645" spans="1:2">
      <c r="B645" t="s">
        <v>715</v>
      </c>
    </row>
    <row r="646" spans="1:2">
      <c r="B646" t="s">
        <v>716</v>
      </c>
    </row>
    <row r="647" spans="1:2">
      <c r="B647" t="s">
        <v>717</v>
      </c>
    </row>
    <row r="648" spans="1:2">
      <c r="B648" t="s">
        <v>718</v>
      </c>
    </row>
    <row r="649" spans="1:2">
      <c r="B649" t="s">
        <v>719</v>
      </c>
    </row>
    <row r="650" spans="1:2">
      <c r="B650" t="s">
        <v>720</v>
      </c>
    </row>
    <row r="651" spans="1:2">
      <c r="B651" t="s">
        <v>721</v>
      </c>
    </row>
    <row r="652" spans="1:2">
      <c r="B652" t="s">
        <v>722</v>
      </c>
    </row>
    <row r="653" spans="1:2">
      <c r="B653" t="s">
        <v>723</v>
      </c>
    </row>
    <row r="654" spans="1:2">
      <c r="B654" t="s">
        <v>724</v>
      </c>
    </row>
    <row r="655" spans="1:2">
      <c r="A655" s="1" t="s">
        <v>725</v>
      </c>
      <c r="B655" t="s">
        <v>395</v>
      </c>
    </row>
    <row r="656" spans="1:2">
      <c r="B656" t="s">
        <v>726</v>
      </c>
    </row>
    <row r="657" spans="2:2">
      <c r="B657" t="s">
        <v>727</v>
      </c>
    </row>
    <row r="658" spans="2:2">
      <c r="B658" t="s">
        <v>728</v>
      </c>
    </row>
    <row r="659" spans="2:2">
      <c r="B659" t="s">
        <v>729</v>
      </c>
    </row>
    <row r="660" spans="2:2">
      <c r="B660" t="s">
        <v>730</v>
      </c>
    </row>
    <row r="661" spans="2:2">
      <c r="B661" t="s">
        <v>731</v>
      </c>
    </row>
    <row r="662" spans="2:2">
      <c r="B662" t="s">
        <v>732</v>
      </c>
    </row>
    <row r="663" spans="2:2">
      <c r="B663" t="s">
        <v>733</v>
      </c>
    </row>
    <row r="664" spans="2:2">
      <c r="B664" t="s">
        <v>734</v>
      </c>
    </row>
    <row r="665" spans="2:2">
      <c r="B665" t="s">
        <v>735</v>
      </c>
    </row>
    <row r="666" spans="2:2">
      <c r="B666" t="s">
        <v>736</v>
      </c>
    </row>
    <row r="667" spans="2:2">
      <c r="B667" t="s">
        <v>737</v>
      </c>
    </row>
    <row r="668" spans="2:2">
      <c r="B668" t="s">
        <v>738</v>
      </c>
    </row>
    <row r="669" spans="2:2">
      <c r="B669" t="s">
        <v>739</v>
      </c>
    </row>
    <row r="670" spans="2:2">
      <c r="B670" t="s">
        <v>740</v>
      </c>
    </row>
    <row r="671" spans="2:2">
      <c r="B671" t="s">
        <v>741</v>
      </c>
    </row>
    <row r="672" spans="2:2">
      <c r="B672" t="s">
        <v>742</v>
      </c>
    </row>
    <row r="673" spans="2:2">
      <c r="B673" t="s">
        <v>743</v>
      </c>
    </row>
    <row r="674" spans="2:2">
      <c r="B674" t="s">
        <v>744</v>
      </c>
    </row>
    <row r="675" spans="2:2">
      <c r="B675" t="s">
        <v>745</v>
      </c>
    </row>
    <row r="676" spans="2:2">
      <c r="B676" t="s">
        <v>746</v>
      </c>
    </row>
    <row r="677" spans="2:2">
      <c r="B677" t="s">
        <v>747</v>
      </c>
    </row>
    <row r="678" spans="2:2">
      <c r="B678" t="s">
        <v>748</v>
      </c>
    </row>
    <row r="679" spans="2:2">
      <c r="B679" t="s">
        <v>749</v>
      </c>
    </row>
    <row r="680" spans="2:2">
      <c r="B680" t="s">
        <v>750</v>
      </c>
    </row>
    <row r="681" spans="2:2">
      <c r="B681" t="s">
        <v>751</v>
      </c>
    </row>
    <row r="682" spans="2:2">
      <c r="B682" t="s">
        <v>752</v>
      </c>
    </row>
    <row r="683" spans="2:2">
      <c r="B683" t="s">
        <v>753</v>
      </c>
    </row>
    <row r="684" spans="2:2">
      <c r="B684" t="s">
        <v>754</v>
      </c>
    </row>
    <row r="685" spans="2:2">
      <c r="B685" t="s">
        <v>755</v>
      </c>
    </row>
    <row r="686" spans="2:2">
      <c r="B686" t="s">
        <v>756</v>
      </c>
    </row>
    <row r="687" spans="2:2">
      <c r="B687" t="s">
        <v>757</v>
      </c>
    </row>
    <row r="688" spans="2:2">
      <c r="B688" t="s">
        <v>758</v>
      </c>
    </row>
    <row r="689" spans="2:2">
      <c r="B689" t="s">
        <v>759</v>
      </c>
    </row>
    <row r="690" spans="2:2">
      <c r="B690" t="s">
        <v>760</v>
      </c>
    </row>
    <row r="691" spans="2:2">
      <c r="B691" t="s">
        <v>761</v>
      </c>
    </row>
    <row r="692" spans="2:2">
      <c r="B692" t="s">
        <v>762</v>
      </c>
    </row>
    <row r="693" spans="2:2">
      <c r="B693" t="s">
        <v>763</v>
      </c>
    </row>
    <row r="694" spans="2:2">
      <c r="B694" t="s">
        <v>764</v>
      </c>
    </row>
    <row r="695" spans="2:2">
      <c r="B695" t="s">
        <v>765</v>
      </c>
    </row>
    <row r="696" spans="2:2">
      <c r="B696" t="s">
        <v>766</v>
      </c>
    </row>
    <row r="697" spans="2:2">
      <c r="B697" t="s">
        <v>767</v>
      </c>
    </row>
    <row r="698" spans="2:2">
      <c r="B698" t="s">
        <v>768</v>
      </c>
    </row>
    <row r="699" spans="2:2">
      <c r="B699" t="s">
        <v>769</v>
      </c>
    </row>
    <row r="700" spans="2:2">
      <c r="B700" t="s">
        <v>770</v>
      </c>
    </row>
    <row r="701" spans="2:2">
      <c r="B701" t="s">
        <v>771</v>
      </c>
    </row>
    <row r="702" spans="2:2">
      <c r="B702" t="s">
        <v>772</v>
      </c>
    </row>
    <row r="703" spans="2:2">
      <c r="B703" t="s">
        <v>773</v>
      </c>
    </row>
    <row r="704" spans="2:2">
      <c r="B704" t="s">
        <v>774</v>
      </c>
    </row>
    <row r="705" spans="1:2">
      <c r="A705" s="1" t="s">
        <v>775</v>
      </c>
      <c r="B705" t="s">
        <v>432</v>
      </c>
    </row>
    <row r="706" spans="1:2">
      <c r="B706" t="s">
        <v>776</v>
      </c>
    </row>
    <row r="707" spans="1:2">
      <c r="B707" t="s">
        <v>777</v>
      </c>
    </row>
    <row r="708" spans="1:2">
      <c r="B708" t="s">
        <v>778</v>
      </c>
    </row>
    <row r="709" spans="1:2">
      <c r="B709" t="s">
        <v>779</v>
      </c>
    </row>
    <row r="710" spans="1:2">
      <c r="B710" t="s">
        <v>780</v>
      </c>
    </row>
    <row r="711" spans="1:2">
      <c r="B711" t="s">
        <v>781</v>
      </c>
    </row>
    <row r="712" spans="1:2">
      <c r="B712" t="s">
        <v>782</v>
      </c>
    </row>
    <row r="713" spans="1:2">
      <c r="B713" t="s">
        <v>783</v>
      </c>
    </row>
    <row r="714" spans="1:2">
      <c r="B714" t="s">
        <v>784</v>
      </c>
    </row>
    <row r="715" spans="1:2">
      <c r="B715" t="s">
        <v>785</v>
      </c>
    </row>
    <row r="716" spans="1:2">
      <c r="B716" t="s">
        <v>786</v>
      </c>
    </row>
    <row r="717" spans="1:2">
      <c r="B717" t="s">
        <v>787</v>
      </c>
    </row>
    <row r="718" spans="1:2">
      <c r="B718" t="s">
        <v>788</v>
      </c>
    </row>
    <row r="719" spans="1:2">
      <c r="B719" t="s">
        <v>789</v>
      </c>
    </row>
    <row r="720" spans="1:2">
      <c r="B720" t="s">
        <v>790</v>
      </c>
    </row>
    <row r="721" spans="2:2">
      <c r="B721" t="s">
        <v>791</v>
      </c>
    </row>
    <row r="722" spans="2:2">
      <c r="B722" t="s">
        <v>792</v>
      </c>
    </row>
    <row r="723" spans="2:2">
      <c r="B723" t="s">
        <v>793</v>
      </c>
    </row>
    <row r="724" spans="2:2">
      <c r="B724" t="s">
        <v>794</v>
      </c>
    </row>
    <row r="725" spans="2:2">
      <c r="B725" t="s">
        <v>795</v>
      </c>
    </row>
    <row r="726" spans="2:2">
      <c r="B726" t="s">
        <v>796</v>
      </c>
    </row>
    <row r="727" spans="2:2">
      <c r="B727" t="s">
        <v>797</v>
      </c>
    </row>
    <row r="728" spans="2:2">
      <c r="B728" t="s">
        <v>798</v>
      </c>
    </row>
    <row r="729" spans="2:2">
      <c r="B729" t="s">
        <v>799</v>
      </c>
    </row>
    <row r="730" spans="2:2">
      <c r="B730" t="s">
        <v>800</v>
      </c>
    </row>
    <row r="731" spans="2:2">
      <c r="B731" t="s">
        <v>801</v>
      </c>
    </row>
    <row r="732" spans="2:2">
      <c r="B732" t="s">
        <v>802</v>
      </c>
    </row>
    <row r="733" spans="2:2">
      <c r="B733" t="s">
        <v>803</v>
      </c>
    </row>
    <row r="734" spans="2:2">
      <c r="B734" t="s">
        <v>804</v>
      </c>
    </row>
    <row r="735" spans="2:2">
      <c r="B735" t="s">
        <v>805</v>
      </c>
    </row>
    <row r="736" spans="2:2">
      <c r="B736" t="s">
        <v>806</v>
      </c>
    </row>
    <row r="737" spans="2:2">
      <c r="B737" t="s">
        <v>807</v>
      </c>
    </row>
    <row r="738" spans="2:2">
      <c r="B738" t="s">
        <v>808</v>
      </c>
    </row>
    <row r="739" spans="2:2">
      <c r="B739" t="s">
        <v>809</v>
      </c>
    </row>
    <row r="740" spans="2:2">
      <c r="B740" t="s">
        <v>810</v>
      </c>
    </row>
    <row r="741" spans="2:2">
      <c r="B741" t="s">
        <v>811</v>
      </c>
    </row>
    <row r="742" spans="2:2">
      <c r="B742" t="s">
        <v>812</v>
      </c>
    </row>
    <row r="743" spans="2:2">
      <c r="B743" t="s">
        <v>813</v>
      </c>
    </row>
    <row r="744" spans="2:2">
      <c r="B744" t="s">
        <v>814</v>
      </c>
    </row>
    <row r="745" spans="2:2">
      <c r="B745" t="s">
        <v>815</v>
      </c>
    </row>
    <row r="746" spans="2:2">
      <c r="B746" t="s">
        <v>816</v>
      </c>
    </row>
    <row r="747" spans="2:2">
      <c r="B747" t="s">
        <v>817</v>
      </c>
    </row>
    <row r="748" spans="2:2">
      <c r="B748" t="s">
        <v>818</v>
      </c>
    </row>
    <row r="749" spans="2:2">
      <c r="B749" t="s">
        <v>819</v>
      </c>
    </row>
    <row r="750" spans="2:2">
      <c r="B750" t="s">
        <v>820</v>
      </c>
    </row>
    <row r="751" spans="2:2">
      <c r="B751" t="s">
        <v>821</v>
      </c>
    </row>
    <row r="752" spans="2:2">
      <c r="B752" t="s">
        <v>822</v>
      </c>
    </row>
    <row r="753" spans="2:2">
      <c r="B753" t="s">
        <v>823</v>
      </c>
    </row>
    <row r="754" spans="2:2">
      <c r="B754" t="s">
        <v>824</v>
      </c>
    </row>
    <row r="755" spans="2:2">
      <c r="B755" t="s">
        <v>825</v>
      </c>
    </row>
    <row r="756" spans="2:2">
      <c r="B756" t="s">
        <v>826</v>
      </c>
    </row>
    <row r="757" spans="2:2">
      <c r="B757" t="s">
        <v>827</v>
      </c>
    </row>
    <row r="758" spans="2:2">
      <c r="B758" t="s">
        <v>828</v>
      </c>
    </row>
    <row r="759" spans="2:2">
      <c r="B759" t="s">
        <v>829</v>
      </c>
    </row>
    <row r="760" spans="2:2">
      <c r="B760" t="s">
        <v>830</v>
      </c>
    </row>
    <row r="761" spans="2:2">
      <c r="B761" t="s">
        <v>831</v>
      </c>
    </row>
    <row r="762" spans="2:2">
      <c r="B762" t="s">
        <v>832</v>
      </c>
    </row>
    <row r="763" spans="2:2">
      <c r="B763" t="s">
        <v>833</v>
      </c>
    </row>
    <row r="764" spans="2:2">
      <c r="B764" t="s">
        <v>834</v>
      </c>
    </row>
    <row r="765" spans="2:2">
      <c r="B765" t="s">
        <v>835</v>
      </c>
    </row>
    <row r="766" spans="2:2">
      <c r="B766" t="s">
        <v>836</v>
      </c>
    </row>
  </sheetData>
  <pageMargins left="0" right="0" top="0.39370078740157483" bottom="0.39370078740157483" header="0" footer="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ADED7-63FD-4D55-A16C-1ECB1BBD48AB}">
  <dimension ref="A1:B13"/>
  <sheetViews>
    <sheetView workbookViewId="0"/>
  </sheetViews>
  <sheetFormatPr defaultRowHeight="13"/>
  <cols>
    <col min="1" max="2" width="11.6328125" customWidth="1"/>
  </cols>
  <sheetData>
    <row r="1" spans="1:2">
      <c r="A1" t="s">
        <v>837</v>
      </c>
      <c r="B1" t="s">
        <v>838</v>
      </c>
    </row>
    <row r="2" spans="1:2">
      <c r="A2" t="s">
        <v>839</v>
      </c>
      <c r="B2" s="1" t="s">
        <v>53</v>
      </c>
    </row>
    <row r="3" spans="1:2">
      <c r="A3" t="s">
        <v>840</v>
      </c>
      <c r="B3" s="1" t="s">
        <v>55</v>
      </c>
    </row>
    <row r="4" spans="1:2">
      <c r="A4" t="s">
        <v>841</v>
      </c>
      <c r="B4" s="1" t="s">
        <v>60</v>
      </c>
    </row>
    <row r="5" spans="1:2">
      <c r="A5" t="s">
        <v>842</v>
      </c>
      <c r="B5" s="1" t="s">
        <v>63</v>
      </c>
    </row>
    <row r="6" spans="1:2">
      <c r="A6" t="s">
        <v>843</v>
      </c>
      <c r="B6" s="1" t="s">
        <v>58</v>
      </c>
    </row>
    <row r="7" spans="1:2">
      <c r="A7" t="s">
        <v>844</v>
      </c>
      <c r="B7" s="1" t="s">
        <v>67</v>
      </c>
    </row>
    <row r="8" spans="1:2">
      <c r="A8" t="s">
        <v>845</v>
      </c>
      <c r="B8" s="1" t="s">
        <v>70</v>
      </c>
    </row>
    <row r="9" spans="1:2">
      <c r="A9" t="s">
        <v>846</v>
      </c>
      <c r="B9" s="1" t="s">
        <v>76</v>
      </c>
    </row>
    <row r="10" spans="1:2">
      <c r="A10" t="s">
        <v>847</v>
      </c>
      <c r="B10" s="1" t="s">
        <v>77</v>
      </c>
    </row>
    <row r="11" spans="1:2">
      <c r="A11" t="s">
        <v>56</v>
      </c>
      <c r="B11" t="s">
        <v>56</v>
      </c>
    </row>
    <row r="12" spans="1:2">
      <c r="A12" t="s">
        <v>61</v>
      </c>
      <c r="B12" t="s">
        <v>61</v>
      </c>
    </row>
    <row r="13" spans="1:2">
      <c r="A13" t="s">
        <v>72</v>
      </c>
      <c r="B13" t="s">
        <v>72</v>
      </c>
    </row>
  </sheetData>
  <pageMargins left="0" right="0" top="0.39370078740157483" bottom="0.39370078740157483" header="0" footer="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766D6-FC70-4ACA-AED3-6286331E0E2A}">
  <dimension ref="A1:E1128"/>
  <sheetViews>
    <sheetView topLeftCell="A1120" workbookViewId="0">
      <selection activeCell="A1074" sqref="A1074:A1128"/>
    </sheetView>
  </sheetViews>
  <sheetFormatPr defaultRowHeight="13"/>
  <cols>
    <col min="1" max="1" width="76.31640625" customWidth="1"/>
    <col min="2" max="2" width="52.90625" customWidth="1"/>
    <col min="3" max="5" width="11.6328125" customWidth="1"/>
  </cols>
  <sheetData>
    <row r="1" spans="1:5">
      <c r="A1" t="s">
        <v>848</v>
      </c>
      <c r="B1" t="s">
        <v>49</v>
      </c>
      <c r="C1" t="s">
        <v>41</v>
      </c>
      <c r="D1" t="s">
        <v>42</v>
      </c>
      <c r="E1" t="s">
        <v>43</v>
      </c>
    </row>
    <row r="2" spans="1:5">
      <c r="A2" s="3" t="s">
        <v>849</v>
      </c>
      <c r="B2" s="3" t="s">
        <v>850</v>
      </c>
    </row>
    <row r="3" spans="1:5">
      <c r="A3" s="3" t="s">
        <v>849</v>
      </c>
      <c r="B3" s="3" t="s">
        <v>851</v>
      </c>
    </row>
    <row r="4" spans="1:5">
      <c r="A4" s="3" t="s">
        <v>849</v>
      </c>
      <c r="B4" s="3" t="s">
        <v>852</v>
      </c>
    </row>
    <row r="5" spans="1:5">
      <c r="A5" s="3" t="s">
        <v>849</v>
      </c>
      <c r="B5" s="3" t="s">
        <v>853</v>
      </c>
    </row>
    <row r="6" spans="1:5">
      <c r="A6" s="3" t="s">
        <v>849</v>
      </c>
      <c r="B6" s="3" t="s">
        <v>854</v>
      </c>
    </row>
    <row r="7" spans="1:5">
      <c r="A7" s="3" t="s">
        <v>849</v>
      </c>
      <c r="B7" s="3" t="s">
        <v>855</v>
      </c>
    </row>
    <row r="8" spans="1:5">
      <c r="A8" s="3" t="s">
        <v>849</v>
      </c>
      <c r="B8" s="3" t="s">
        <v>856</v>
      </c>
    </row>
    <row r="9" spans="1:5">
      <c r="A9" s="3" t="s">
        <v>849</v>
      </c>
      <c r="B9" s="3" t="s">
        <v>857</v>
      </c>
    </row>
    <row r="10" spans="1:5" ht="26">
      <c r="A10" s="3" t="s">
        <v>849</v>
      </c>
      <c r="B10" s="3" t="s">
        <v>858</v>
      </c>
    </row>
    <row r="11" spans="1:5" ht="52">
      <c r="A11" s="3" t="s">
        <v>849</v>
      </c>
      <c r="B11" s="3" t="s">
        <v>859</v>
      </c>
    </row>
    <row r="12" spans="1:5" ht="39">
      <c r="A12" s="3" t="s">
        <v>849</v>
      </c>
      <c r="B12" s="3" t="s">
        <v>860</v>
      </c>
    </row>
    <row r="13" spans="1:5">
      <c r="A13" s="3" t="s">
        <v>849</v>
      </c>
      <c r="B13" s="3" t="s">
        <v>861</v>
      </c>
    </row>
    <row r="14" spans="1:5" ht="26">
      <c r="A14" s="3" t="s">
        <v>849</v>
      </c>
      <c r="B14" s="3" t="s">
        <v>862</v>
      </c>
    </row>
    <row r="15" spans="1:5" ht="39">
      <c r="A15" s="3" t="s">
        <v>849</v>
      </c>
      <c r="B15" s="3" t="s">
        <v>863</v>
      </c>
    </row>
    <row r="16" spans="1:5" ht="52">
      <c r="A16" s="3" t="s">
        <v>849</v>
      </c>
      <c r="B16" s="3" t="s">
        <v>864</v>
      </c>
    </row>
    <row r="17" spans="1:2" ht="26">
      <c r="A17" s="3" t="s">
        <v>849</v>
      </c>
      <c r="B17" s="3" t="s">
        <v>865</v>
      </c>
    </row>
    <row r="18" spans="1:2" ht="39">
      <c r="A18" s="3" t="s">
        <v>849</v>
      </c>
      <c r="B18" s="3" t="s">
        <v>866</v>
      </c>
    </row>
    <row r="19" spans="1:2" ht="26">
      <c r="A19" s="3" t="s">
        <v>849</v>
      </c>
      <c r="B19" s="3" t="s">
        <v>867</v>
      </c>
    </row>
    <row r="20" spans="1:2" ht="26">
      <c r="A20" s="3" t="s">
        <v>849</v>
      </c>
      <c r="B20" s="3" t="s">
        <v>868</v>
      </c>
    </row>
    <row r="21" spans="1:2" ht="26">
      <c r="A21" s="3" t="s">
        <v>849</v>
      </c>
      <c r="B21" s="3" t="s">
        <v>869</v>
      </c>
    </row>
    <row r="22" spans="1:2">
      <c r="A22" s="3" t="s">
        <v>849</v>
      </c>
      <c r="B22" s="3" t="s">
        <v>870</v>
      </c>
    </row>
    <row r="23" spans="1:2" ht="26">
      <c r="A23" s="3" t="s">
        <v>849</v>
      </c>
      <c r="B23" s="3" t="s">
        <v>871</v>
      </c>
    </row>
    <row r="24" spans="1:2">
      <c r="A24" s="3" t="s">
        <v>849</v>
      </c>
      <c r="B24" s="3" t="s">
        <v>872</v>
      </c>
    </row>
    <row r="25" spans="1:2" ht="26">
      <c r="A25" s="3" t="s">
        <v>873</v>
      </c>
      <c r="B25" s="3" t="s">
        <v>874</v>
      </c>
    </row>
    <row r="26" spans="1:2">
      <c r="A26" s="3" t="s">
        <v>873</v>
      </c>
      <c r="B26" t="s">
        <v>875</v>
      </c>
    </row>
    <row r="27" spans="1:2">
      <c r="A27" s="3" t="s">
        <v>873</v>
      </c>
      <c r="B27" t="s">
        <v>876</v>
      </c>
    </row>
    <row r="28" spans="1:2">
      <c r="A28" s="3" t="s">
        <v>873</v>
      </c>
      <c r="B28" t="s">
        <v>877</v>
      </c>
    </row>
    <row r="29" spans="1:2">
      <c r="A29" s="3" t="s">
        <v>873</v>
      </c>
      <c r="B29" t="s">
        <v>878</v>
      </c>
    </row>
    <row r="30" spans="1:2">
      <c r="A30" s="3" t="s">
        <v>873</v>
      </c>
      <c r="B30" t="s">
        <v>879</v>
      </c>
    </row>
    <row r="31" spans="1:2">
      <c r="A31" s="3" t="s">
        <v>873</v>
      </c>
      <c r="B31" t="s">
        <v>880</v>
      </c>
    </row>
    <row r="32" spans="1:2">
      <c r="A32" s="3" t="s">
        <v>873</v>
      </c>
      <c r="B32" t="s">
        <v>881</v>
      </c>
    </row>
    <row r="33" spans="1:2">
      <c r="A33" s="3" t="s">
        <v>873</v>
      </c>
      <c r="B33" t="s">
        <v>882</v>
      </c>
    </row>
    <row r="34" spans="1:2">
      <c r="A34" s="3" t="s">
        <v>873</v>
      </c>
      <c r="B34" t="s">
        <v>883</v>
      </c>
    </row>
    <row r="35" spans="1:2">
      <c r="A35" s="3" t="s">
        <v>873</v>
      </c>
      <c r="B35" s="3" t="s">
        <v>884</v>
      </c>
    </row>
    <row r="36" spans="1:2">
      <c r="A36" s="3" t="s">
        <v>885</v>
      </c>
      <c r="B36" t="s">
        <v>886</v>
      </c>
    </row>
    <row r="37" spans="1:2">
      <c r="A37" s="3" t="s">
        <v>885</v>
      </c>
      <c r="B37" t="s">
        <v>887</v>
      </c>
    </row>
    <row r="38" spans="1:2">
      <c r="A38" s="3" t="s">
        <v>885</v>
      </c>
      <c r="B38" t="s">
        <v>888</v>
      </c>
    </row>
    <row r="39" spans="1:2">
      <c r="A39" s="3" t="s">
        <v>885</v>
      </c>
      <c r="B39" t="s">
        <v>889</v>
      </c>
    </row>
    <row r="40" spans="1:2">
      <c r="A40" s="3" t="s">
        <v>885</v>
      </c>
      <c r="B40" t="s">
        <v>890</v>
      </c>
    </row>
    <row r="41" spans="1:2">
      <c r="A41" s="3" t="s">
        <v>885</v>
      </c>
      <c r="B41" t="s">
        <v>891</v>
      </c>
    </row>
    <row r="42" spans="1:2">
      <c r="A42" s="3" t="s">
        <v>885</v>
      </c>
      <c r="B42" t="s">
        <v>892</v>
      </c>
    </row>
    <row r="43" spans="1:2">
      <c r="A43" s="3" t="s">
        <v>885</v>
      </c>
      <c r="B43" t="s">
        <v>893</v>
      </c>
    </row>
    <row r="44" spans="1:2">
      <c r="A44" s="3" t="s">
        <v>885</v>
      </c>
      <c r="B44" t="s">
        <v>894</v>
      </c>
    </row>
    <row r="45" spans="1:2">
      <c r="A45" s="3" t="s">
        <v>885</v>
      </c>
      <c r="B45" t="s">
        <v>895</v>
      </c>
    </row>
    <row r="46" spans="1:2">
      <c r="A46" s="3" t="s">
        <v>885</v>
      </c>
      <c r="B46" t="s">
        <v>896</v>
      </c>
    </row>
    <row r="47" spans="1:2">
      <c r="A47" s="3" t="s">
        <v>885</v>
      </c>
      <c r="B47" t="s">
        <v>897</v>
      </c>
    </row>
    <row r="48" spans="1:2">
      <c r="A48" s="3" t="s">
        <v>885</v>
      </c>
      <c r="B48" t="s">
        <v>898</v>
      </c>
    </row>
    <row r="49" spans="1:2">
      <c r="A49" s="3" t="s">
        <v>885</v>
      </c>
      <c r="B49" t="s">
        <v>899</v>
      </c>
    </row>
    <row r="50" spans="1:2">
      <c r="A50" s="3" t="s">
        <v>885</v>
      </c>
      <c r="B50" t="s">
        <v>900</v>
      </c>
    </row>
    <row r="51" spans="1:2">
      <c r="A51" s="3" t="s">
        <v>885</v>
      </c>
      <c r="B51" t="s">
        <v>901</v>
      </c>
    </row>
    <row r="52" spans="1:2">
      <c r="A52" s="3" t="s">
        <v>902</v>
      </c>
      <c r="B52" t="s">
        <v>903</v>
      </c>
    </row>
    <row r="53" spans="1:2">
      <c r="A53" s="3" t="s">
        <v>902</v>
      </c>
      <c r="B53" t="s">
        <v>904</v>
      </c>
    </row>
    <row r="54" spans="1:2">
      <c r="A54" s="3" t="s">
        <v>902</v>
      </c>
      <c r="B54" t="s">
        <v>905</v>
      </c>
    </row>
    <row r="55" spans="1:2">
      <c r="A55" s="3" t="s">
        <v>902</v>
      </c>
      <c r="B55" t="s">
        <v>906</v>
      </c>
    </row>
    <row r="56" spans="1:2">
      <c r="A56" s="3" t="s">
        <v>902</v>
      </c>
      <c r="B56" t="s">
        <v>907</v>
      </c>
    </row>
    <row r="57" spans="1:2">
      <c r="A57" s="3" t="s">
        <v>902</v>
      </c>
      <c r="B57" t="s">
        <v>908</v>
      </c>
    </row>
    <row r="58" spans="1:2">
      <c r="A58" s="3" t="s">
        <v>902</v>
      </c>
      <c r="B58" t="s">
        <v>909</v>
      </c>
    </row>
    <row r="59" spans="1:2">
      <c r="A59" s="3" t="s">
        <v>902</v>
      </c>
      <c r="B59" t="s">
        <v>910</v>
      </c>
    </row>
    <row r="60" spans="1:2">
      <c r="A60" s="3" t="s">
        <v>902</v>
      </c>
      <c r="B60" t="s">
        <v>911</v>
      </c>
    </row>
    <row r="61" spans="1:2">
      <c r="A61" s="3" t="s">
        <v>902</v>
      </c>
      <c r="B61" t="s">
        <v>912</v>
      </c>
    </row>
    <row r="62" spans="1:2">
      <c r="A62" s="3" t="s">
        <v>902</v>
      </c>
      <c r="B62" t="s">
        <v>913</v>
      </c>
    </row>
    <row r="63" spans="1:2">
      <c r="A63" s="3" t="s">
        <v>902</v>
      </c>
      <c r="B63" t="s">
        <v>914</v>
      </c>
    </row>
    <row r="64" spans="1:2">
      <c r="A64" s="3" t="s">
        <v>902</v>
      </c>
      <c r="B64" t="s">
        <v>915</v>
      </c>
    </row>
    <row r="65" spans="1:2">
      <c r="A65" s="3" t="s">
        <v>902</v>
      </c>
      <c r="B65" t="s">
        <v>916</v>
      </c>
    </row>
    <row r="66" spans="1:2">
      <c r="A66" s="3" t="s">
        <v>902</v>
      </c>
      <c r="B66" t="s">
        <v>917</v>
      </c>
    </row>
    <row r="67" spans="1:2">
      <c r="A67" s="3" t="s">
        <v>902</v>
      </c>
      <c r="B67" t="s">
        <v>918</v>
      </c>
    </row>
    <row r="68" spans="1:2">
      <c r="A68" s="3" t="s">
        <v>919</v>
      </c>
      <c r="B68" t="s">
        <v>920</v>
      </c>
    </row>
    <row r="69" spans="1:2">
      <c r="A69" s="3" t="s">
        <v>919</v>
      </c>
      <c r="B69" t="s">
        <v>921</v>
      </c>
    </row>
    <row r="70" spans="1:2">
      <c r="A70" s="3" t="s">
        <v>919</v>
      </c>
      <c r="B70" t="s">
        <v>922</v>
      </c>
    </row>
    <row r="71" spans="1:2">
      <c r="A71" s="3" t="s">
        <v>919</v>
      </c>
      <c r="B71" t="s">
        <v>923</v>
      </c>
    </row>
    <row r="72" spans="1:2">
      <c r="A72" s="3" t="s">
        <v>919</v>
      </c>
      <c r="B72" t="s">
        <v>924</v>
      </c>
    </row>
    <row r="73" spans="1:2">
      <c r="A73" s="3" t="s">
        <v>919</v>
      </c>
      <c r="B73" t="s">
        <v>925</v>
      </c>
    </row>
    <row r="74" spans="1:2">
      <c r="A74" s="3" t="s">
        <v>919</v>
      </c>
      <c r="B74" t="s">
        <v>926</v>
      </c>
    </row>
    <row r="75" spans="1:2">
      <c r="A75" s="3" t="s">
        <v>919</v>
      </c>
      <c r="B75" t="s">
        <v>927</v>
      </c>
    </row>
    <row r="76" spans="1:2">
      <c r="A76" s="3" t="s">
        <v>919</v>
      </c>
      <c r="B76" t="s">
        <v>928</v>
      </c>
    </row>
    <row r="77" spans="1:2">
      <c r="A77" s="3" t="s">
        <v>919</v>
      </c>
      <c r="B77" t="s">
        <v>929</v>
      </c>
    </row>
    <row r="78" spans="1:2">
      <c r="A78" s="3" t="s">
        <v>919</v>
      </c>
      <c r="B78" t="s">
        <v>930</v>
      </c>
    </row>
    <row r="79" spans="1:2">
      <c r="A79" s="3" t="s">
        <v>919</v>
      </c>
      <c r="B79" t="s">
        <v>931</v>
      </c>
    </row>
    <row r="80" spans="1:2">
      <c r="A80" s="3" t="s">
        <v>919</v>
      </c>
      <c r="B80" t="s">
        <v>932</v>
      </c>
    </row>
    <row r="81" spans="1:2">
      <c r="A81" s="3" t="s">
        <v>919</v>
      </c>
      <c r="B81" t="s">
        <v>933</v>
      </c>
    </row>
    <row r="82" spans="1:2">
      <c r="A82" s="3" t="s">
        <v>919</v>
      </c>
      <c r="B82" t="s">
        <v>934</v>
      </c>
    </row>
    <row r="83" spans="1:2">
      <c r="A83" s="3" t="s">
        <v>919</v>
      </c>
      <c r="B83" t="s">
        <v>935</v>
      </c>
    </row>
    <row r="84" spans="1:2">
      <c r="A84" s="3" t="s">
        <v>919</v>
      </c>
      <c r="B84" t="s">
        <v>936</v>
      </c>
    </row>
    <row r="85" spans="1:2">
      <c r="A85" s="3" t="s">
        <v>919</v>
      </c>
      <c r="B85" t="s">
        <v>937</v>
      </c>
    </row>
    <row r="86" spans="1:2">
      <c r="A86" s="3" t="s">
        <v>919</v>
      </c>
      <c r="B86" t="s">
        <v>938</v>
      </c>
    </row>
    <row r="87" spans="1:2">
      <c r="A87" s="3" t="s">
        <v>919</v>
      </c>
      <c r="B87" t="s">
        <v>939</v>
      </c>
    </row>
    <row r="88" spans="1:2">
      <c r="A88" s="3" t="s">
        <v>919</v>
      </c>
      <c r="B88" t="s">
        <v>940</v>
      </c>
    </row>
    <row r="89" spans="1:2">
      <c r="A89" s="3" t="s">
        <v>919</v>
      </c>
      <c r="B89" t="s">
        <v>941</v>
      </c>
    </row>
    <row r="90" spans="1:2">
      <c r="A90" s="3" t="s">
        <v>942</v>
      </c>
      <c r="B90" t="s">
        <v>943</v>
      </c>
    </row>
    <row r="91" spans="1:2">
      <c r="A91" s="3" t="s">
        <v>942</v>
      </c>
      <c r="B91" t="s">
        <v>944</v>
      </c>
    </row>
    <row r="92" spans="1:2">
      <c r="A92" s="3" t="s">
        <v>942</v>
      </c>
      <c r="B92" t="s">
        <v>945</v>
      </c>
    </row>
    <row r="93" spans="1:2">
      <c r="A93" s="3" t="s">
        <v>942</v>
      </c>
      <c r="B93" t="s">
        <v>946</v>
      </c>
    </row>
    <row r="94" spans="1:2">
      <c r="A94" s="3" t="s">
        <v>942</v>
      </c>
      <c r="B94" t="s">
        <v>947</v>
      </c>
    </row>
    <row r="95" spans="1:2">
      <c r="A95" s="3" t="s">
        <v>942</v>
      </c>
      <c r="B95" t="s">
        <v>948</v>
      </c>
    </row>
    <row r="96" spans="1:2">
      <c r="A96" s="3" t="s">
        <v>942</v>
      </c>
      <c r="B96" t="s">
        <v>949</v>
      </c>
    </row>
    <row r="97" spans="1:2">
      <c r="A97" s="3" t="s">
        <v>942</v>
      </c>
      <c r="B97" t="s">
        <v>950</v>
      </c>
    </row>
    <row r="98" spans="1:2">
      <c r="A98" s="3" t="s">
        <v>942</v>
      </c>
      <c r="B98" t="s">
        <v>951</v>
      </c>
    </row>
    <row r="99" spans="1:2">
      <c r="A99" s="3" t="s">
        <v>942</v>
      </c>
      <c r="B99" t="s">
        <v>952</v>
      </c>
    </row>
    <row r="100" spans="1:2">
      <c r="A100" s="3" t="s">
        <v>942</v>
      </c>
      <c r="B100" t="s">
        <v>953</v>
      </c>
    </row>
    <row r="101" spans="1:2">
      <c r="A101" s="3" t="s">
        <v>942</v>
      </c>
      <c r="B101" t="s">
        <v>954</v>
      </c>
    </row>
    <row r="102" spans="1:2">
      <c r="A102" s="3" t="s">
        <v>955</v>
      </c>
      <c r="B102" t="s">
        <v>956</v>
      </c>
    </row>
    <row r="103" spans="1:2">
      <c r="A103" s="3" t="s">
        <v>955</v>
      </c>
      <c r="B103" t="s">
        <v>957</v>
      </c>
    </row>
    <row r="104" spans="1:2">
      <c r="A104" s="3" t="s">
        <v>955</v>
      </c>
      <c r="B104" t="s">
        <v>958</v>
      </c>
    </row>
    <row r="105" spans="1:2">
      <c r="A105" s="3" t="s">
        <v>955</v>
      </c>
      <c r="B105" t="s">
        <v>959</v>
      </c>
    </row>
    <row r="106" spans="1:2">
      <c r="A106" s="3" t="s">
        <v>955</v>
      </c>
      <c r="B106" t="s">
        <v>960</v>
      </c>
    </row>
    <row r="107" spans="1:2">
      <c r="A107" s="3" t="s">
        <v>955</v>
      </c>
      <c r="B107" t="s">
        <v>961</v>
      </c>
    </row>
    <row r="108" spans="1:2">
      <c r="A108" s="3" t="s">
        <v>955</v>
      </c>
      <c r="B108" t="s">
        <v>962</v>
      </c>
    </row>
    <row r="109" spans="1:2">
      <c r="A109" s="3" t="s">
        <v>955</v>
      </c>
      <c r="B109" t="s">
        <v>963</v>
      </c>
    </row>
    <row r="110" spans="1:2">
      <c r="A110" s="3" t="s">
        <v>955</v>
      </c>
      <c r="B110" t="s">
        <v>964</v>
      </c>
    </row>
    <row r="111" spans="1:2">
      <c r="A111" s="3" t="s">
        <v>955</v>
      </c>
      <c r="B111" t="s">
        <v>965</v>
      </c>
    </row>
    <row r="112" spans="1:2">
      <c r="A112" s="3" t="s">
        <v>955</v>
      </c>
      <c r="B112" t="s">
        <v>966</v>
      </c>
    </row>
    <row r="113" spans="1:2">
      <c r="A113" s="3" t="s">
        <v>955</v>
      </c>
      <c r="B113" t="s">
        <v>967</v>
      </c>
    </row>
    <row r="114" spans="1:2">
      <c r="A114" s="3" t="s">
        <v>955</v>
      </c>
      <c r="B114" t="s">
        <v>968</v>
      </c>
    </row>
    <row r="115" spans="1:2">
      <c r="A115" s="3" t="s">
        <v>955</v>
      </c>
      <c r="B115" t="s">
        <v>969</v>
      </c>
    </row>
    <row r="116" spans="1:2">
      <c r="A116" s="3" t="s">
        <v>955</v>
      </c>
      <c r="B116" t="s">
        <v>970</v>
      </c>
    </row>
    <row r="117" spans="1:2">
      <c r="A117" s="3" t="s">
        <v>955</v>
      </c>
      <c r="B117" t="s">
        <v>971</v>
      </c>
    </row>
    <row r="118" spans="1:2">
      <c r="A118" s="3" t="s">
        <v>955</v>
      </c>
      <c r="B118" t="s">
        <v>972</v>
      </c>
    </row>
    <row r="119" spans="1:2">
      <c r="A119" s="3" t="s">
        <v>955</v>
      </c>
      <c r="B119" t="s">
        <v>973</v>
      </c>
    </row>
    <row r="120" spans="1:2">
      <c r="A120" s="3" t="s">
        <v>955</v>
      </c>
      <c r="B120" t="s">
        <v>974</v>
      </c>
    </row>
    <row r="121" spans="1:2">
      <c r="A121" s="3" t="s">
        <v>955</v>
      </c>
      <c r="B121" t="s">
        <v>975</v>
      </c>
    </row>
    <row r="122" spans="1:2">
      <c r="A122" s="3" t="s">
        <v>955</v>
      </c>
      <c r="B122" t="s">
        <v>976</v>
      </c>
    </row>
    <row r="123" spans="1:2">
      <c r="A123" s="3" t="s">
        <v>955</v>
      </c>
      <c r="B123" t="s">
        <v>977</v>
      </c>
    </row>
    <row r="124" spans="1:2">
      <c r="A124" s="3" t="s">
        <v>955</v>
      </c>
      <c r="B124" t="s">
        <v>978</v>
      </c>
    </row>
    <row r="125" spans="1:2">
      <c r="A125" s="3" t="s">
        <v>955</v>
      </c>
      <c r="B125" t="s">
        <v>979</v>
      </c>
    </row>
    <row r="126" spans="1:2">
      <c r="A126" s="3" t="s">
        <v>955</v>
      </c>
      <c r="B126" t="s">
        <v>980</v>
      </c>
    </row>
    <row r="127" spans="1:2">
      <c r="A127" s="3" t="s">
        <v>955</v>
      </c>
      <c r="B127" t="s">
        <v>981</v>
      </c>
    </row>
    <row r="128" spans="1:2">
      <c r="A128" s="3" t="s">
        <v>982</v>
      </c>
      <c r="B128" t="s">
        <v>983</v>
      </c>
    </row>
    <row r="129" spans="1:2">
      <c r="A129" s="3" t="s">
        <v>982</v>
      </c>
      <c r="B129" t="s">
        <v>984</v>
      </c>
    </row>
    <row r="130" spans="1:2">
      <c r="A130" s="3" t="s">
        <v>982</v>
      </c>
      <c r="B130" t="s">
        <v>985</v>
      </c>
    </row>
    <row r="131" spans="1:2">
      <c r="A131" s="3" t="s">
        <v>982</v>
      </c>
      <c r="B131" t="s">
        <v>986</v>
      </c>
    </row>
    <row r="132" spans="1:2">
      <c r="A132" s="3" t="s">
        <v>982</v>
      </c>
      <c r="B132" t="s">
        <v>987</v>
      </c>
    </row>
    <row r="133" spans="1:2">
      <c r="A133" s="3" t="s">
        <v>982</v>
      </c>
      <c r="B133" t="s">
        <v>988</v>
      </c>
    </row>
    <row r="134" spans="1:2">
      <c r="A134" s="3" t="s">
        <v>982</v>
      </c>
      <c r="B134" t="s">
        <v>989</v>
      </c>
    </row>
    <row r="135" spans="1:2">
      <c r="A135" s="3" t="s">
        <v>982</v>
      </c>
      <c r="B135" t="s">
        <v>990</v>
      </c>
    </row>
    <row r="136" spans="1:2">
      <c r="A136" s="3" t="s">
        <v>982</v>
      </c>
      <c r="B136" t="s">
        <v>991</v>
      </c>
    </row>
    <row r="137" spans="1:2">
      <c r="A137" s="3" t="s">
        <v>982</v>
      </c>
      <c r="B137" t="s">
        <v>992</v>
      </c>
    </row>
    <row r="138" spans="1:2">
      <c r="A138" s="3" t="s">
        <v>982</v>
      </c>
      <c r="B138" t="s">
        <v>993</v>
      </c>
    </row>
    <row r="139" spans="1:2">
      <c r="A139" s="3" t="s">
        <v>982</v>
      </c>
      <c r="B139" t="s">
        <v>994</v>
      </c>
    </row>
    <row r="140" spans="1:2">
      <c r="A140" s="3" t="s">
        <v>982</v>
      </c>
      <c r="B140" t="s">
        <v>995</v>
      </c>
    </row>
    <row r="141" spans="1:2">
      <c r="A141" s="3" t="s">
        <v>982</v>
      </c>
      <c r="B141" t="s">
        <v>996</v>
      </c>
    </row>
    <row r="142" spans="1:2">
      <c r="A142" s="3" t="s">
        <v>982</v>
      </c>
      <c r="B142" t="s">
        <v>997</v>
      </c>
    </row>
    <row r="143" spans="1:2">
      <c r="A143" s="3" t="s">
        <v>982</v>
      </c>
      <c r="B143" t="s">
        <v>998</v>
      </c>
    </row>
    <row r="144" spans="1:2">
      <c r="A144" s="3" t="s">
        <v>982</v>
      </c>
      <c r="B144" t="s">
        <v>999</v>
      </c>
    </row>
    <row r="145" spans="1:2">
      <c r="A145" s="3" t="s">
        <v>982</v>
      </c>
      <c r="B145" t="s">
        <v>1000</v>
      </c>
    </row>
    <row r="146" spans="1:2">
      <c r="A146" s="3" t="s">
        <v>982</v>
      </c>
      <c r="B146" t="s">
        <v>1001</v>
      </c>
    </row>
    <row r="147" spans="1:2">
      <c r="A147" s="3" t="s">
        <v>982</v>
      </c>
      <c r="B147" t="s">
        <v>1002</v>
      </c>
    </row>
    <row r="148" spans="1:2">
      <c r="A148" s="3" t="s">
        <v>982</v>
      </c>
      <c r="B148" t="s">
        <v>1003</v>
      </c>
    </row>
    <row r="149" spans="1:2">
      <c r="A149" s="3" t="s">
        <v>982</v>
      </c>
      <c r="B149" t="s">
        <v>1004</v>
      </c>
    </row>
    <row r="150" spans="1:2">
      <c r="A150" s="3" t="s">
        <v>982</v>
      </c>
      <c r="B150" t="s">
        <v>998</v>
      </c>
    </row>
    <row r="151" spans="1:2">
      <c r="A151" s="3" t="s">
        <v>982</v>
      </c>
      <c r="B151" t="s">
        <v>1005</v>
      </c>
    </row>
    <row r="152" spans="1:2">
      <c r="A152" s="3" t="s">
        <v>982</v>
      </c>
      <c r="B152" t="s">
        <v>1006</v>
      </c>
    </row>
    <row r="153" spans="1:2">
      <c r="A153" s="3" t="s">
        <v>982</v>
      </c>
      <c r="B153" t="s">
        <v>987</v>
      </c>
    </row>
    <row r="154" spans="1:2">
      <c r="A154" s="3" t="s">
        <v>982</v>
      </c>
      <c r="B154" t="s">
        <v>1007</v>
      </c>
    </row>
    <row r="155" spans="1:2">
      <c r="A155" s="3" t="s">
        <v>982</v>
      </c>
      <c r="B155" t="s">
        <v>998</v>
      </c>
    </row>
    <row r="156" spans="1:2">
      <c r="A156" s="3" t="s">
        <v>982</v>
      </c>
      <c r="B156" t="s">
        <v>1008</v>
      </c>
    </row>
    <row r="157" spans="1:2">
      <c r="A157" s="3" t="s">
        <v>982</v>
      </c>
      <c r="B157" t="s">
        <v>1009</v>
      </c>
    </row>
    <row r="158" spans="1:2">
      <c r="A158" s="3" t="s">
        <v>982</v>
      </c>
      <c r="B158" t="s">
        <v>987</v>
      </c>
    </row>
    <row r="159" spans="1:2">
      <c r="A159" s="3" t="s">
        <v>982</v>
      </c>
      <c r="B159" t="s">
        <v>1010</v>
      </c>
    </row>
    <row r="160" spans="1:2">
      <c r="A160" s="3" t="s">
        <v>982</v>
      </c>
      <c r="B160" t="s">
        <v>998</v>
      </c>
    </row>
    <row r="161" spans="1:2">
      <c r="A161" s="3" t="s">
        <v>982</v>
      </c>
      <c r="B161" t="s">
        <v>1011</v>
      </c>
    </row>
    <row r="162" spans="1:2">
      <c r="A162" s="3" t="s">
        <v>982</v>
      </c>
      <c r="B162" t="s">
        <v>1012</v>
      </c>
    </row>
    <row r="163" spans="1:2">
      <c r="A163" s="3" t="s">
        <v>982</v>
      </c>
      <c r="B163" t="s">
        <v>1013</v>
      </c>
    </row>
    <row r="164" spans="1:2">
      <c r="A164" s="3" t="s">
        <v>982</v>
      </c>
      <c r="B164" t="s">
        <v>1014</v>
      </c>
    </row>
    <row r="165" spans="1:2">
      <c r="A165" s="3" t="s">
        <v>982</v>
      </c>
      <c r="B165" t="s">
        <v>1015</v>
      </c>
    </row>
    <row r="166" spans="1:2">
      <c r="A166" s="3" t="s">
        <v>982</v>
      </c>
      <c r="B166" t="s">
        <v>1016</v>
      </c>
    </row>
    <row r="167" spans="1:2">
      <c r="A167" s="3" t="s">
        <v>982</v>
      </c>
      <c r="B167" t="s">
        <v>1017</v>
      </c>
    </row>
    <row r="168" spans="1:2">
      <c r="A168" s="3" t="s">
        <v>982</v>
      </c>
      <c r="B168" t="s">
        <v>1018</v>
      </c>
    </row>
    <row r="169" spans="1:2">
      <c r="A169" s="3" t="s">
        <v>982</v>
      </c>
      <c r="B169" t="s">
        <v>1019</v>
      </c>
    </row>
    <row r="170" spans="1:2">
      <c r="A170" s="3" t="s">
        <v>982</v>
      </c>
      <c r="B170" t="s">
        <v>1020</v>
      </c>
    </row>
    <row r="171" spans="1:2">
      <c r="A171" s="3" t="s">
        <v>982</v>
      </c>
      <c r="B171" t="s">
        <v>1021</v>
      </c>
    </row>
    <row r="172" spans="1:2">
      <c r="A172" s="3" t="s">
        <v>982</v>
      </c>
      <c r="B172" t="s">
        <v>1022</v>
      </c>
    </row>
    <row r="173" spans="1:2">
      <c r="A173" s="3" t="s">
        <v>982</v>
      </c>
      <c r="B173" t="s">
        <v>1023</v>
      </c>
    </row>
    <row r="174" spans="1:2">
      <c r="A174" s="3" t="s">
        <v>982</v>
      </c>
      <c r="B174" t="s">
        <v>1024</v>
      </c>
    </row>
    <row r="175" spans="1:2">
      <c r="A175" s="3" t="s">
        <v>982</v>
      </c>
      <c r="B175" t="s">
        <v>1025</v>
      </c>
    </row>
    <row r="176" spans="1:2">
      <c r="A176" s="3" t="s">
        <v>982</v>
      </c>
      <c r="B176" t="s">
        <v>1026</v>
      </c>
    </row>
    <row r="177" spans="1:2">
      <c r="A177" s="3" t="s">
        <v>982</v>
      </c>
      <c r="B177" t="s">
        <v>1027</v>
      </c>
    </row>
    <row r="178" spans="1:2">
      <c r="A178" s="3" t="s">
        <v>982</v>
      </c>
      <c r="B178" t="s">
        <v>1028</v>
      </c>
    </row>
    <row r="179" spans="1:2">
      <c r="A179" s="3" t="s">
        <v>982</v>
      </c>
      <c r="B179" t="s">
        <v>1029</v>
      </c>
    </row>
    <row r="180" spans="1:2">
      <c r="A180" s="4" t="s">
        <v>1055</v>
      </c>
      <c r="B180" t="s">
        <v>1030</v>
      </c>
    </row>
    <row r="181" spans="1:2">
      <c r="A181" s="4" t="s">
        <v>1055</v>
      </c>
      <c r="B181" t="s">
        <v>1031</v>
      </c>
    </row>
    <row r="182" spans="1:2">
      <c r="A182" s="4" t="s">
        <v>1055</v>
      </c>
      <c r="B182" t="s">
        <v>1032</v>
      </c>
    </row>
    <row r="183" spans="1:2">
      <c r="A183" s="4" t="s">
        <v>1055</v>
      </c>
      <c r="B183" t="s">
        <v>1033</v>
      </c>
    </row>
    <row r="184" spans="1:2">
      <c r="A184" s="4" t="s">
        <v>1055</v>
      </c>
      <c r="B184" t="s">
        <v>1034</v>
      </c>
    </row>
    <row r="185" spans="1:2">
      <c r="A185" s="4" t="s">
        <v>1055</v>
      </c>
      <c r="B185" t="s">
        <v>1035</v>
      </c>
    </row>
    <row r="186" spans="1:2">
      <c r="A186" s="4" t="s">
        <v>1055</v>
      </c>
      <c r="B186" t="s">
        <v>1036</v>
      </c>
    </row>
    <row r="187" spans="1:2">
      <c r="A187" s="4" t="s">
        <v>1055</v>
      </c>
      <c r="B187" t="s">
        <v>1037</v>
      </c>
    </row>
    <row r="188" spans="1:2">
      <c r="A188" s="4" t="s">
        <v>1055</v>
      </c>
      <c r="B188" t="s">
        <v>1038</v>
      </c>
    </row>
    <row r="189" spans="1:2">
      <c r="A189" s="4" t="s">
        <v>1055</v>
      </c>
      <c r="B189" t="s">
        <v>1039</v>
      </c>
    </row>
    <row r="190" spans="1:2">
      <c r="A190" s="4" t="s">
        <v>1055</v>
      </c>
      <c r="B190" t="s">
        <v>1040</v>
      </c>
    </row>
    <row r="191" spans="1:2">
      <c r="A191" s="4" t="s">
        <v>1055</v>
      </c>
      <c r="B191" t="s">
        <v>1041</v>
      </c>
    </row>
    <row r="192" spans="1:2">
      <c r="A192" s="4" t="s">
        <v>1055</v>
      </c>
      <c r="B192" t="s">
        <v>1042</v>
      </c>
    </row>
    <row r="193" spans="1:2">
      <c r="A193" s="4" t="s">
        <v>1055</v>
      </c>
      <c r="B193" t="s">
        <v>1043</v>
      </c>
    </row>
    <row r="194" spans="1:2">
      <c r="A194" s="4" t="s">
        <v>1055</v>
      </c>
      <c r="B194" t="s">
        <v>1044</v>
      </c>
    </row>
    <row r="195" spans="1:2">
      <c r="A195" s="4" t="s">
        <v>1055</v>
      </c>
      <c r="B195" t="s">
        <v>1045</v>
      </c>
    </row>
    <row r="196" spans="1:2">
      <c r="A196" s="4" t="s">
        <v>1055</v>
      </c>
      <c r="B196" t="s">
        <v>1046</v>
      </c>
    </row>
    <row r="197" spans="1:2">
      <c r="A197" s="4" t="s">
        <v>1055</v>
      </c>
      <c r="B197" t="s">
        <v>1047</v>
      </c>
    </row>
    <row r="198" spans="1:2">
      <c r="A198" s="4" t="s">
        <v>1055</v>
      </c>
      <c r="B198" t="s">
        <v>1048</v>
      </c>
    </row>
    <row r="199" spans="1:2">
      <c r="A199" s="4" t="s">
        <v>1055</v>
      </c>
      <c r="B199" t="s">
        <v>1049</v>
      </c>
    </row>
    <row r="200" spans="1:2">
      <c r="A200" s="4" t="s">
        <v>1055</v>
      </c>
      <c r="B200" t="s">
        <v>1050</v>
      </c>
    </row>
    <row r="201" spans="1:2">
      <c r="A201" s="4" t="s">
        <v>1055</v>
      </c>
      <c r="B201" t="s">
        <v>1051</v>
      </c>
    </row>
    <row r="202" spans="1:2">
      <c r="A202" s="4" t="s">
        <v>1055</v>
      </c>
      <c r="B202" t="s">
        <v>1052</v>
      </c>
    </row>
    <row r="203" spans="1:2">
      <c r="A203" s="4" t="s">
        <v>1055</v>
      </c>
      <c r="B203" t="s">
        <v>1053</v>
      </c>
    </row>
    <row r="204" spans="1:2">
      <c r="A204" s="4" t="s">
        <v>1055</v>
      </c>
      <c r="B204" s="4" t="s">
        <v>1054</v>
      </c>
    </row>
    <row r="205" spans="1:2">
      <c r="A205" s="4" t="s">
        <v>1100</v>
      </c>
      <c r="B205" t="s">
        <v>1063</v>
      </c>
    </row>
    <row r="206" spans="1:2">
      <c r="A206" s="4" t="s">
        <v>1100</v>
      </c>
      <c r="B206" t="s">
        <v>1064</v>
      </c>
    </row>
    <row r="207" spans="1:2">
      <c r="A207" s="4" t="s">
        <v>1100</v>
      </c>
      <c r="B207" t="s">
        <v>1065</v>
      </c>
    </row>
    <row r="208" spans="1:2">
      <c r="A208" s="4" t="s">
        <v>1100</v>
      </c>
      <c r="B208" t="s">
        <v>1066</v>
      </c>
    </row>
    <row r="209" spans="1:2">
      <c r="A209" s="4" t="s">
        <v>1100</v>
      </c>
      <c r="B209" t="s">
        <v>1059</v>
      </c>
    </row>
    <row r="210" spans="1:2">
      <c r="A210" s="4" t="s">
        <v>1100</v>
      </c>
      <c r="B210" t="s">
        <v>1060</v>
      </c>
    </row>
    <row r="211" spans="1:2">
      <c r="A211" s="4" t="s">
        <v>1100</v>
      </c>
      <c r="B211" t="s">
        <v>1061</v>
      </c>
    </row>
    <row r="212" spans="1:2">
      <c r="A212" s="4" t="s">
        <v>1100</v>
      </c>
      <c r="B212" t="s">
        <v>1062</v>
      </c>
    </row>
    <row r="213" spans="1:2">
      <c r="A213" s="4" t="s">
        <v>1100</v>
      </c>
      <c r="B213" t="s">
        <v>1067</v>
      </c>
    </row>
    <row r="214" spans="1:2">
      <c r="A214" s="4" t="s">
        <v>1100</v>
      </c>
      <c r="B214" t="s">
        <v>1068</v>
      </c>
    </row>
    <row r="215" spans="1:2">
      <c r="A215" s="4" t="s">
        <v>1100</v>
      </c>
      <c r="B215" t="s">
        <v>1069</v>
      </c>
    </row>
    <row r="216" spans="1:2">
      <c r="A216" s="4" t="s">
        <v>1100</v>
      </c>
      <c r="B216" t="s">
        <v>1070</v>
      </c>
    </row>
    <row r="217" spans="1:2">
      <c r="A217" s="4" t="s">
        <v>1100</v>
      </c>
      <c r="B217" t="s">
        <v>1071</v>
      </c>
    </row>
    <row r="218" spans="1:2">
      <c r="A218" s="4" t="s">
        <v>1100</v>
      </c>
      <c r="B218" t="s">
        <v>1072</v>
      </c>
    </row>
    <row r="219" spans="1:2">
      <c r="A219" s="4" t="s">
        <v>1100</v>
      </c>
      <c r="B219" t="s">
        <v>1073</v>
      </c>
    </row>
    <row r="220" spans="1:2">
      <c r="A220" s="4" t="s">
        <v>1100</v>
      </c>
      <c r="B220" t="s">
        <v>1074</v>
      </c>
    </row>
    <row r="221" spans="1:2">
      <c r="A221" s="4" t="s">
        <v>1100</v>
      </c>
      <c r="B221" t="s">
        <v>1075</v>
      </c>
    </row>
    <row r="222" spans="1:2">
      <c r="A222" s="4" t="s">
        <v>1100</v>
      </c>
      <c r="B222" t="s">
        <v>1076</v>
      </c>
    </row>
    <row r="223" spans="1:2">
      <c r="A223" s="4" t="s">
        <v>1100</v>
      </c>
      <c r="B223" t="s">
        <v>1077</v>
      </c>
    </row>
    <row r="224" spans="1:2">
      <c r="A224" s="4" t="s">
        <v>1100</v>
      </c>
      <c r="B224" t="s">
        <v>1078</v>
      </c>
    </row>
    <row r="225" spans="1:2">
      <c r="A225" s="4" t="s">
        <v>1100</v>
      </c>
      <c r="B225" t="s">
        <v>1079</v>
      </c>
    </row>
    <row r="226" spans="1:2">
      <c r="A226" s="4" t="s">
        <v>1100</v>
      </c>
      <c r="B226" t="s">
        <v>1080</v>
      </c>
    </row>
    <row r="227" spans="1:2">
      <c r="A227" s="4" t="s">
        <v>1100</v>
      </c>
      <c r="B227" t="s">
        <v>1081</v>
      </c>
    </row>
    <row r="228" spans="1:2">
      <c r="A228" s="4" t="s">
        <v>1100</v>
      </c>
      <c r="B228" t="s">
        <v>1082</v>
      </c>
    </row>
    <row r="229" spans="1:2">
      <c r="A229" s="4" t="s">
        <v>1100</v>
      </c>
      <c r="B229" t="s">
        <v>1083</v>
      </c>
    </row>
    <row r="230" spans="1:2">
      <c r="A230" s="4" t="s">
        <v>1100</v>
      </c>
      <c r="B230" t="s">
        <v>1084</v>
      </c>
    </row>
    <row r="231" spans="1:2">
      <c r="A231" s="4" t="s">
        <v>1100</v>
      </c>
      <c r="B231" t="s">
        <v>1085</v>
      </c>
    </row>
    <row r="232" spans="1:2">
      <c r="A232" s="4" t="s">
        <v>1100</v>
      </c>
      <c r="B232" t="s">
        <v>1086</v>
      </c>
    </row>
    <row r="233" spans="1:2">
      <c r="A233" s="4" t="s">
        <v>1100</v>
      </c>
      <c r="B233" t="s">
        <v>1087</v>
      </c>
    </row>
    <row r="234" spans="1:2">
      <c r="A234" s="4" t="s">
        <v>1100</v>
      </c>
      <c r="B234" t="s">
        <v>1088</v>
      </c>
    </row>
    <row r="235" spans="1:2">
      <c r="A235" s="4" t="s">
        <v>1100</v>
      </c>
      <c r="B235" t="s">
        <v>1089</v>
      </c>
    </row>
    <row r="236" spans="1:2">
      <c r="A236" s="4" t="s">
        <v>1100</v>
      </c>
      <c r="B236" t="s">
        <v>1090</v>
      </c>
    </row>
    <row r="237" spans="1:2">
      <c r="A237" s="4" t="s">
        <v>1100</v>
      </c>
      <c r="B237" t="s">
        <v>1091</v>
      </c>
    </row>
    <row r="238" spans="1:2">
      <c r="A238" s="4" t="s">
        <v>1100</v>
      </c>
      <c r="B238" t="s">
        <v>1092</v>
      </c>
    </row>
    <row r="239" spans="1:2">
      <c r="A239" s="4" t="s">
        <v>1100</v>
      </c>
      <c r="B239" t="s">
        <v>1093</v>
      </c>
    </row>
    <row r="240" spans="1:2">
      <c r="A240" s="4" t="s">
        <v>1100</v>
      </c>
      <c r="B240" t="s">
        <v>1094</v>
      </c>
    </row>
    <row r="241" spans="1:2">
      <c r="A241" s="4" t="s">
        <v>1100</v>
      </c>
      <c r="B241" t="s">
        <v>1095</v>
      </c>
    </row>
    <row r="242" spans="1:2">
      <c r="A242" s="4" t="s">
        <v>1100</v>
      </c>
      <c r="B242" t="s">
        <v>1096</v>
      </c>
    </row>
    <row r="243" spans="1:2">
      <c r="A243" s="4" t="s">
        <v>1100</v>
      </c>
      <c r="B243" t="s">
        <v>1097</v>
      </c>
    </row>
    <row r="244" spans="1:2">
      <c r="A244" s="4" t="s">
        <v>1100</v>
      </c>
      <c r="B244" t="s">
        <v>1098</v>
      </c>
    </row>
    <row r="245" spans="1:2">
      <c r="A245" s="4" t="s">
        <v>1100</v>
      </c>
      <c r="B245" t="s">
        <v>1099</v>
      </c>
    </row>
    <row r="246" spans="1:2">
      <c r="A246" s="4" t="s">
        <v>1123</v>
      </c>
      <c r="B246" t="s">
        <v>1101</v>
      </c>
    </row>
    <row r="247" spans="1:2">
      <c r="A247" s="4" t="s">
        <v>1123</v>
      </c>
      <c r="B247" t="s">
        <v>1102</v>
      </c>
    </row>
    <row r="248" spans="1:2">
      <c r="A248" s="4" t="s">
        <v>1123</v>
      </c>
      <c r="B248" t="s">
        <v>1103</v>
      </c>
    </row>
    <row r="249" spans="1:2">
      <c r="A249" s="4" t="s">
        <v>1123</v>
      </c>
      <c r="B249" t="s">
        <v>1104</v>
      </c>
    </row>
    <row r="250" spans="1:2">
      <c r="A250" s="4" t="s">
        <v>1123</v>
      </c>
      <c r="B250" t="s">
        <v>1105</v>
      </c>
    </row>
    <row r="251" spans="1:2">
      <c r="A251" s="4" t="s">
        <v>1123</v>
      </c>
      <c r="B251" t="s">
        <v>1106</v>
      </c>
    </row>
    <row r="252" spans="1:2">
      <c r="A252" s="4" t="s">
        <v>1123</v>
      </c>
      <c r="B252" t="s">
        <v>1107</v>
      </c>
    </row>
    <row r="253" spans="1:2">
      <c r="A253" s="4" t="s">
        <v>1123</v>
      </c>
      <c r="B253" t="s">
        <v>1108</v>
      </c>
    </row>
    <row r="254" spans="1:2">
      <c r="A254" s="4" t="s">
        <v>1123</v>
      </c>
      <c r="B254" t="s">
        <v>1109</v>
      </c>
    </row>
    <row r="255" spans="1:2">
      <c r="A255" s="4" t="s">
        <v>1123</v>
      </c>
      <c r="B255" t="s">
        <v>1110</v>
      </c>
    </row>
    <row r="256" spans="1:2">
      <c r="A256" s="4" t="s">
        <v>1123</v>
      </c>
      <c r="B256" t="s">
        <v>1111</v>
      </c>
    </row>
    <row r="257" spans="1:2">
      <c r="A257" s="4" t="s">
        <v>1123</v>
      </c>
      <c r="B257" t="s">
        <v>1112</v>
      </c>
    </row>
    <row r="258" spans="1:2">
      <c r="A258" s="4" t="s">
        <v>1123</v>
      </c>
      <c r="B258" t="s">
        <v>1113</v>
      </c>
    </row>
    <row r="259" spans="1:2">
      <c r="A259" s="4" t="s">
        <v>1123</v>
      </c>
      <c r="B259" t="s">
        <v>1114</v>
      </c>
    </row>
    <row r="260" spans="1:2">
      <c r="A260" s="4" t="s">
        <v>1123</v>
      </c>
      <c r="B260" t="s">
        <v>1115</v>
      </c>
    </row>
    <row r="261" spans="1:2">
      <c r="A261" s="4" t="s">
        <v>1123</v>
      </c>
      <c r="B261" t="s">
        <v>1116</v>
      </c>
    </row>
    <row r="262" spans="1:2">
      <c r="A262" s="4" t="s">
        <v>1123</v>
      </c>
      <c r="B262" t="s">
        <v>1117</v>
      </c>
    </row>
    <row r="263" spans="1:2">
      <c r="A263" s="4" t="s">
        <v>1123</v>
      </c>
      <c r="B263" t="s">
        <v>1118</v>
      </c>
    </row>
    <row r="264" spans="1:2">
      <c r="A264" s="4" t="s">
        <v>1123</v>
      </c>
      <c r="B264" t="s">
        <v>1119</v>
      </c>
    </row>
    <row r="265" spans="1:2">
      <c r="A265" s="4" t="s">
        <v>1123</v>
      </c>
      <c r="B265" t="s">
        <v>1120</v>
      </c>
    </row>
    <row r="266" spans="1:2">
      <c r="A266" s="4" t="s">
        <v>1123</v>
      </c>
      <c r="B266" t="s">
        <v>1121</v>
      </c>
    </row>
    <row r="267" spans="1:2">
      <c r="A267" s="4" t="s">
        <v>1123</v>
      </c>
      <c r="B267" t="s">
        <v>1122</v>
      </c>
    </row>
    <row r="268" spans="1:2">
      <c r="A268" s="4" t="s">
        <v>1135</v>
      </c>
      <c r="B268" t="s">
        <v>1124</v>
      </c>
    </row>
    <row r="269" spans="1:2">
      <c r="A269" s="4" t="s">
        <v>1135</v>
      </c>
      <c r="B269" t="s">
        <v>1125</v>
      </c>
    </row>
    <row r="270" spans="1:2">
      <c r="A270" s="4" t="s">
        <v>1135</v>
      </c>
      <c r="B270" t="s">
        <v>1126</v>
      </c>
    </row>
    <row r="271" spans="1:2">
      <c r="A271" s="4" t="s">
        <v>1135</v>
      </c>
      <c r="B271" t="s">
        <v>1127</v>
      </c>
    </row>
    <row r="272" spans="1:2">
      <c r="A272" s="4" t="s">
        <v>1135</v>
      </c>
      <c r="B272" t="s">
        <v>1128</v>
      </c>
    </row>
    <row r="273" spans="1:2">
      <c r="A273" s="4" t="s">
        <v>1135</v>
      </c>
      <c r="B273" t="s">
        <v>1129</v>
      </c>
    </row>
    <row r="274" spans="1:2">
      <c r="A274" s="4" t="s">
        <v>1135</v>
      </c>
      <c r="B274" t="s">
        <v>1130</v>
      </c>
    </row>
    <row r="275" spans="1:2">
      <c r="A275" s="4" t="s">
        <v>1135</v>
      </c>
      <c r="B275" t="s">
        <v>1131</v>
      </c>
    </row>
    <row r="276" spans="1:2">
      <c r="A276" s="4" t="s">
        <v>1135</v>
      </c>
      <c r="B276" t="s">
        <v>1132</v>
      </c>
    </row>
    <row r="277" spans="1:2">
      <c r="A277" s="4" t="s">
        <v>1135</v>
      </c>
      <c r="B277" t="s">
        <v>1133</v>
      </c>
    </row>
    <row r="278" spans="1:2">
      <c r="A278" s="4" t="s">
        <v>1135</v>
      </c>
      <c r="B278" t="s">
        <v>1134</v>
      </c>
    </row>
    <row r="279" spans="1:2">
      <c r="A279" s="4" t="s">
        <v>1136</v>
      </c>
      <c r="B279" t="s">
        <v>1137</v>
      </c>
    </row>
    <row r="280" spans="1:2">
      <c r="A280" s="4" t="s">
        <v>1136</v>
      </c>
      <c r="B280" t="s">
        <v>1072</v>
      </c>
    </row>
    <row r="281" spans="1:2">
      <c r="A281" s="4" t="s">
        <v>1136</v>
      </c>
      <c r="B281" t="s">
        <v>1138</v>
      </c>
    </row>
    <row r="282" spans="1:2">
      <c r="A282" s="4" t="s">
        <v>1136</v>
      </c>
      <c r="B282" t="s">
        <v>1139</v>
      </c>
    </row>
    <row r="283" spans="1:2">
      <c r="A283" s="4" t="s">
        <v>1136</v>
      </c>
      <c r="B283" t="s">
        <v>1140</v>
      </c>
    </row>
    <row r="284" spans="1:2">
      <c r="A284" s="4" t="s">
        <v>1136</v>
      </c>
      <c r="B284" t="s">
        <v>1141</v>
      </c>
    </row>
    <row r="285" spans="1:2">
      <c r="A285" s="4" t="s">
        <v>1136</v>
      </c>
      <c r="B285" t="s">
        <v>1142</v>
      </c>
    </row>
    <row r="286" spans="1:2">
      <c r="A286" s="4" t="s">
        <v>1136</v>
      </c>
      <c r="B286" t="s">
        <v>1143</v>
      </c>
    </row>
    <row r="287" spans="1:2">
      <c r="A287" s="4" t="s">
        <v>1136</v>
      </c>
      <c r="B287" t="s">
        <v>1144</v>
      </c>
    </row>
    <row r="288" spans="1:2">
      <c r="A288" s="4" t="s">
        <v>1136</v>
      </c>
      <c r="B288" t="s">
        <v>1145</v>
      </c>
    </row>
    <row r="289" spans="1:2">
      <c r="A289" s="4" t="s">
        <v>1136</v>
      </c>
      <c r="B289" t="s">
        <v>1146</v>
      </c>
    </row>
    <row r="290" spans="1:2">
      <c r="A290" s="4" t="s">
        <v>1136</v>
      </c>
      <c r="B290" t="s">
        <v>1147</v>
      </c>
    </row>
    <row r="291" spans="1:2">
      <c r="A291" s="4" t="s">
        <v>1136</v>
      </c>
      <c r="B291" t="s">
        <v>1148</v>
      </c>
    </row>
    <row r="292" spans="1:2">
      <c r="A292" s="4" t="s">
        <v>1136</v>
      </c>
      <c r="B292" t="s">
        <v>1149</v>
      </c>
    </row>
    <row r="293" spans="1:2">
      <c r="A293" s="4" t="s">
        <v>1136</v>
      </c>
      <c r="B293" t="s">
        <v>1150</v>
      </c>
    </row>
    <row r="294" spans="1:2">
      <c r="A294" s="4" t="s">
        <v>1136</v>
      </c>
      <c r="B294" t="s">
        <v>1151</v>
      </c>
    </row>
    <row r="295" spans="1:2">
      <c r="A295" s="4" t="s">
        <v>1136</v>
      </c>
      <c r="B295" t="s">
        <v>1152</v>
      </c>
    </row>
    <row r="296" spans="1:2">
      <c r="A296" s="4" t="s">
        <v>1136</v>
      </c>
      <c r="B296" t="s">
        <v>1153</v>
      </c>
    </row>
    <row r="297" spans="1:2">
      <c r="A297" s="4" t="s">
        <v>1136</v>
      </c>
      <c r="B297" t="s">
        <v>1154</v>
      </c>
    </row>
    <row r="298" spans="1:2">
      <c r="A298" s="4" t="s">
        <v>1136</v>
      </c>
      <c r="B298" t="s">
        <v>1155</v>
      </c>
    </row>
    <row r="299" spans="1:2">
      <c r="A299" s="4" t="s">
        <v>1136</v>
      </c>
      <c r="B299" t="s">
        <v>1156</v>
      </c>
    </row>
    <row r="300" spans="1:2">
      <c r="A300" s="4" t="s">
        <v>1136</v>
      </c>
      <c r="B300" t="s">
        <v>1157</v>
      </c>
    </row>
    <row r="301" spans="1:2">
      <c r="A301" s="4" t="s">
        <v>1136</v>
      </c>
      <c r="B301" t="s">
        <v>1158</v>
      </c>
    </row>
    <row r="302" spans="1:2">
      <c r="A302" s="4" t="s">
        <v>1136</v>
      </c>
      <c r="B302" t="s">
        <v>1159</v>
      </c>
    </row>
    <row r="303" spans="1:2">
      <c r="A303" s="4" t="s">
        <v>1136</v>
      </c>
      <c r="B303" t="s">
        <v>1160</v>
      </c>
    </row>
    <row r="304" spans="1:2">
      <c r="A304" s="4" t="s">
        <v>1136</v>
      </c>
      <c r="B304" t="s">
        <v>1161</v>
      </c>
    </row>
    <row r="305" spans="1:2">
      <c r="A305" s="4" t="s">
        <v>1136</v>
      </c>
      <c r="B305" s="4" t="s">
        <v>1162</v>
      </c>
    </row>
    <row r="306" spans="1:2">
      <c r="A306" s="4" t="s">
        <v>1208</v>
      </c>
      <c r="B306" t="s">
        <v>1182</v>
      </c>
    </row>
    <row r="307" spans="1:2">
      <c r="A307" s="4" t="s">
        <v>1208</v>
      </c>
      <c r="B307" t="s">
        <v>1183</v>
      </c>
    </row>
    <row r="308" spans="1:2">
      <c r="A308" s="4" t="s">
        <v>1208</v>
      </c>
      <c r="B308" t="s">
        <v>1184</v>
      </c>
    </row>
    <row r="309" spans="1:2">
      <c r="A309" s="4" t="s">
        <v>1208</v>
      </c>
      <c r="B309" t="s">
        <v>1165</v>
      </c>
    </row>
    <row r="310" spans="1:2">
      <c r="A310" s="4" t="s">
        <v>1208</v>
      </c>
      <c r="B310" t="s">
        <v>1166</v>
      </c>
    </row>
    <row r="311" spans="1:2">
      <c r="A311" s="4" t="s">
        <v>1208</v>
      </c>
      <c r="B311" t="s">
        <v>1167</v>
      </c>
    </row>
    <row r="312" spans="1:2">
      <c r="A312" s="4" t="s">
        <v>1208</v>
      </c>
      <c r="B312" t="s">
        <v>1168</v>
      </c>
    </row>
    <row r="313" spans="1:2">
      <c r="A313" s="4" t="s">
        <v>1208</v>
      </c>
      <c r="B313" t="s">
        <v>1185</v>
      </c>
    </row>
    <row r="314" spans="1:2">
      <c r="A314" s="4" t="s">
        <v>1208</v>
      </c>
      <c r="B314" t="s">
        <v>1169</v>
      </c>
    </row>
    <row r="315" spans="1:2">
      <c r="A315" s="4" t="s">
        <v>1208</v>
      </c>
      <c r="B315" t="s">
        <v>1170</v>
      </c>
    </row>
    <row r="316" spans="1:2">
      <c r="A316" s="4" t="s">
        <v>1208</v>
      </c>
      <c r="B316" t="s">
        <v>1171</v>
      </c>
    </row>
    <row r="317" spans="1:2">
      <c r="A317" s="4" t="s">
        <v>1208</v>
      </c>
      <c r="B317" t="s">
        <v>1172</v>
      </c>
    </row>
    <row r="318" spans="1:2">
      <c r="A318" s="4" t="s">
        <v>1208</v>
      </c>
      <c r="B318" t="s">
        <v>1173</v>
      </c>
    </row>
    <row r="319" spans="1:2">
      <c r="A319" s="4" t="s">
        <v>1208</v>
      </c>
      <c r="B319" t="s">
        <v>1174</v>
      </c>
    </row>
    <row r="320" spans="1:2">
      <c r="A320" s="4" t="s">
        <v>1208</v>
      </c>
      <c r="B320" t="s">
        <v>1175</v>
      </c>
    </row>
    <row r="321" spans="1:2">
      <c r="A321" s="4" t="s">
        <v>1208</v>
      </c>
      <c r="B321" t="s">
        <v>1176</v>
      </c>
    </row>
    <row r="322" spans="1:2">
      <c r="A322" s="4" t="s">
        <v>1208</v>
      </c>
      <c r="B322" t="s">
        <v>1177</v>
      </c>
    </row>
    <row r="323" spans="1:2">
      <c r="A323" s="4" t="s">
        <v>1208</v>
      </c>
      <c r="B323" t="s">
        <v>1178</v>
      </c>
    </row>
    <row r="324" spans="1:2">
      <c r="A324" s="4" t="s">
        <v>1208</v>
      </c>
      <c r="B324" t="s">
        <v>1186</v>
      </c>
    </row>
    <row r="325" spans="1:2">
      <c r="A325" s="4" t="s">
        <v>1208</v>
      </c>
      <c r="B325" t="s">
        <v>1179</v>
      </c>
    </row>
    <row r="326" spans="1:2">
      <c r="A326" s="4" t="s">
        <v>1208</v>
      </c>
      <c r="B326" t="s">
        <v>1180</v>
      </c>
    </row>
    <row r="327" spans="1:2">
      <c r="A327" s="4" t="s">
        <v>1208</v>
      </c>
      <c r="B327" t="s">
        <v>1187</v>
      </c>
    </row>
    <row r="328" spans="1:2">
      <c r="A328" s="4" t="s">
        <v>1208</v>
      </c>
      <c r="B328" t="s">
        <v>1188</v>
      </c>
    </row>
    <row r="329" spans="1:2">
      <c r="A329" s="4" t="s">
        <v>1208</v>
      </c>
      <c r="B329" t="s">
        <v>1189</v>
      </c>
    </row>
    <row r="330" spans="1:2">
      <c r="A330" s="4" t="s">
        <v>1208</v>
      </c>
      <c r="B330" t="s">
        <v>1190</v>
      </c>
    </row>
    <row r="331" spans="1:2">
      <c r="A331" s="4" t="s">
        <v>1208</v>
      </c>
      <c r="B331" t="s">
        <v>1191</v>
      </c>
    </row>
    <row r="332" spans="1:2">
      <c r="A332" s="4" t="s">
        <v>1208</v>
      </c>
      <c r="B332" t="s">
        <v>1192</v>
      </c>
    </row>
    <row r="333" spans="1:2">
      <c r="A333" s="4" t="s">
        <v>1208</v>
      </c>
      <c r="B333" t="s">
        <v>1193</v>
      </c>
    </row>
    <row r="334" spans="1:2">
      <c r="A334" s="4" t="s">
        <v>1208</v>
      </c>
      <c r="B334" t="s">
        <v>1194</v>
      </c>
    </row>
    <row r="335" spans="1:2">
      <c r="A335" s="4" t="s">
        <v>1208</v>
      </c>
      <c r="B335" t="s">
        <v>1195</v>
      </c>
    </row>
    <row r="336" spans="1:2">
      <c r="A336" s="4" t="s">
        <v>1208</v>
      </c>
      <c r="B336" t="s">
        <v>1196</v>
      </c>
    </row>
    <row r="337" spans="1:2">
      <c r="A337" s="4" t="s">
        <v>1208</v>
      </c>
      <c r="B337" t="s">
        <v>1197</v>
      </c>
    </row>
    <row r="338" spans="1:2">
      <c r="A338" s="4" t="s">
        <v>1208</v>
      </c>
      <c r="B338" t="s">
        <v>1198</v>
      </c>
    </row>
    <row r="339" spans="1:2">
      <c r="A339" s="4" t="s">
        <v>1208</v>
      </c>
      <c r="B339" t="s">
        <v>1199</v>
      </c>
    </row>
    <row r="340" spans="1:2">
      <c r="A340" s="4" t="s">
        <v>1208</v>
      </c>
      <c r="B340" t="s">
        <v>1200</v>
      </c>
    </row>
    <row r="341" spans="1:2">
      <c r="A341" s="4" t="s">
        <v>1208</v>
      </c>
      <c r="B341" t="s">
        <v>1201</v>
      </c>
    </row>
    <row r="342" spans="1:2">
      <c r="A342" s="4" t="s">
        <v>1208</v>
      </c>
      <c r="B342" t="s">
        <v>1202</v>
      </c>
    </row>
    <row r="343" spans="1:2">
      <c r="A343" s="4" t="s">
        <v>1208</v>
      </c>
      <c r="B343" t="s">
        <v>1203</v>
      </c>
    </row>
    <row r="344" spans="1:2">
      <c r="A344" s="4" t="s">
        <v>1208</v>
      </c>
      <c r="B344" t="s">
        <v>1204</v>
      </c>
    </row>
    <row r="345" spans="1:2">
      <c r="A345" s="4" t="s">
        <v>1208</v>
      </c>
      <c r="B345" t="s">
        <v>1205</v>
      </c>
    </row>
    <row r="346" spans="1:2">
      <c r="A346" s="4" t="s">
        <v>1208</v>
      </c>
      <c r="B346" t="s">
        <v>1206</v>
      </c>
    </row>
    <row r="347" spans="1:2">
      <c r="A347" s="4" t="s">
        <v>1208</v>
      </c>
      <c r="B347" t="s">
        <v>1207</v>
      </c>
    </row>
    <row r="348" spans="1:2">
      <c r="A348" s="4" t="s">
        <v>1261</v>
      </c>
      <c r="B348" t="s">
        <v>1209</v>
      </c>
    </row>
    <row r="349" spans="1:2">
      <c r="A349" s="4" t="s">
        <v>1261</v>
      </c>
      <c r="B349" t="s">
        <v>1210</v>
      </c>
    </row>
    <row r="350" spans="1:2">
      <c r="A350" s="4" t="s">
        <v>1261</v>
      </c>
      <c r="B350" t="s">
        <v>1211</v>
      </c>
    </row>
    <row r="351" spans="1:2">
      <c r="A351" s="4" t="s">
        <v>1261</v>
      </c>
      <c r="B351" t="s">
        <v>1212</v>
      </c>
    </row>
    <row r="352" spans="1:2">
      <c r="A352" s="4" t="s">
        <v>1261</v>
      </c>
      <c r="B352" t="s">
        <v>1213</v>
      </c>
    </row>
    <row r="353" spans="1:2">
      <c r="A353" s="4" t="s">
        <v>1261</v>
      </c>
      <c r="B353" t="s">
        <v>1214</v>
      </c>
    </row>
    <row r="354" spans="1:2">
      <c r="A354" s="4" t="s">
        <v>1261</v>
      </c>
      <c r="B354" t="s">
        <v>1215</v>
      </c>
    </row>
    <row r="355" spans="1:2">
      <c r="A355" s="4" t="s">
        <v>1261</v>
      </c>
      <c r="B355" t="s">
        <v>1216</v>
      </c>
    </row>
    <row r="356" spans="1:2">
      <c r="A356" s="4" t="s">
        <v>1261</v>
      </c>
      <c r="B356" t="s">
        <v>1217</v>
      </c>
    </row>
    <row r="357" spans="1:2">
      <c r="A357" s="4" t="s">
        <v>1261</v>
      </c>
      <c r="B357" t="s">
        <v>1218</v>
      </c>
    </row>
    <row r="358" spans="1:2">
      <c r="A358" s="4" t="s">
        <v>1261</v>
      </c>
      <c r="B358" t="s">
        <v>1219</v>
      </c>
    </row>
    <row r="359" spans="1:2">
      <c r="A359" s="4" t="s">
        <v>1261</v>
      </c>
      <c r="B359" t="s">
        <v>1220</v>
      </c>
    </row>
    <row r="360" spans="1:2">
      <c r="A360" s="4" t="s">
        <v>1261</v>
      </c>
      <c r="B360" t="s">
        <v>1221</v>
      </c>
    </row>
    <row r="361" spans="1:2">
      <c r="A361" s="4" t="s">
        <v>1261</v>
      </c>
      <c r="B361" t="s">
        <v>1222</v>
      </c>
    </row>
    <row r="362" spans="1:2">
      <c r="A362" s="4" t="s">
        <v>1261</v>
      </c>
      <c r="B362" t="s">
        <v>1223</v>
      </c>
    </row>
    <row r="363" spans="1:2">
      <c r="A363" s="4" t="s">
        <v>1261</v>
      </c>
      <c r="B363" t="s">
        <v>1224</v>
      </c>
    </row>
    <row r="364" spans="1:2">
      <c r="A364" s="4" t="s">
        <v>1261</v>
      </c>
      <c r="B364" t="s">
        <v>1225</v>
      </c>
    </row>
    <row r="365" spans="1:2">
      <c r="A365" s="4" t="s">
        <v>1261</v>
      </c>
      <c r="B365" t="s">
        <v>1226</v>
      </c>
    </row>
    <row r="366" spans="1:2">
      <c r="A366" s="4" t="s">
        <v>1261</v>
      </c>
      <c r="B366" t="s">
        <v>1227</v>
      </c>
    </row>
    <row r="367" spans="1:2">
      <c r="A367" s="4" t="s">
        <v>1261</v>
      </c>
      <c r="B367" t="s">
        <v>1228</v>
      </c>
    </row>
    <row r="368" spans="1:2">
      <c r="A368" s="4" t="s">
        <v>1261</v>
      </c>
      <c r="B368" t="s">
        <v>1229</v>
      </c>
    </row>
    <row r="369" spans="1:2">
      <c r="A369" s="4" t="s">
        <v>1261</v>
      </c>
      <c r="B369" t="s">
        <v>1230</v>
      </c>
    </row>
    <row r="370" spans="1:2">
      <c r="A370" s="4" t="s">
        <v>1261</v>
      </c>
      <c r="B370" t="s">
        <v>1231</v>
      </c>
    </row>
    <row r="371" spans="1:2">
      <c r="A371" s="4" t="s">
        <v>1261</v>
      </c>
      <c r="B371" t="s">
        <v>1232</v>
      </c>
    </row>
    <row r="372" spans="1:2">
      <c r="A372" s="4" t="s">
        <v>1261</v>
      </c>
      <c r="B372" t="s">
        <v>1233</v>
      </c>
    </row>
    <row r="373" spans="1:2">
      <c r="A373" s="4" t="s">
        <v>1261</v>
      </c>
      <c r="B373" t="s">
        <v>1234</v>
      </c>
    </row>
    <row r="374" spans="1:2">
      <c r="A374" s="4" t="s">
        <v>1261</v>
      </c>
      <c r="B374" t="s">
        <v>1235</v>
      </c>
    </row>
    <row r="375" spans="1:2">
      <c r="A375" s="4" t="s">
        <v>1261</v>
      </c>
      <c r="B375" t="s">
        <v>1236</v>
      </c>
    </row>
    <row r="376" spans="1:2">
      <c r="A376" s="4" t="s">
        <v>1261</v>
      </c>
      <c r="B376" t="s">
        <v>1237</v>
      </c>
    </row>
    <row r="377" spans="1:2">
      <c r="A377" s="4" t="s">
        <v>1261</v>
      </c>
      <c r="B377" t="s">
        <v>1238</v>
      </c>
    </row>
    <row r="378" spans="1:2">
      <c r="A378" s="4" t="s">
        <v>1261</v>
      </c>
      <c r="B378" t="s">
        <v>1239</v>
      </c>
    </row>
    <row r="379" spans="1:2">
      <c r="A379" s="4" t="s">
        <v>1261</v>
      </c>
      <c r="B379" t="s">
        <v>1240</v>
      </c>
    </row>
    <row r="380" spans="1:2">
      <c r="A380" s="4" t="s">
        <v>1261</v>
      </c>
      <c r="B380" t="s">
        <v>1241</v>
      </c>
    </row>
    <row r="381" spans="1:2">
      <c r="A381" s="4" t="s">
        <v>1261</v>
      </c>
      <c r="B381" t="s">
        <v>1242</v>
      </c>
    </row>
    <row r="382" spans="1:2">
      <c r="A382" s="4" t="s">
        <v>1261</v>
      </c>
      <c r="B382" t="s">
        <v>1243</v>
      </c>
    </row>
    <row r="383" spans="1:2">
      <c r="A383" s="4" t="s">
        <v>1261</v>
      </c>
      <c r="B383" t="s">
        <v>1244</v>
      </c>
    </row>
    <row r="384" spans="1:2">
      <c r="A384" s="4" t="s">
        <v>1261</v>
      </c>
      <c r="B384" t="s">
        <v>1245</v>
      </c>
    </row>
    <row r="385" spans="1:2">
      <c r="A385" s="4" t="s">
        <v>1261</v>
      </c>
      <c r="B385" t="s">
        <v>1246</v>
      </c>
    </row>
    <row r="386" spans="1:2">
      <c r="A386" s="4" t="s">
        <v>1261</v>
      </c>
      <c r="B386" t="s">
        <v>1247</v>
      </c>
    </row>
    <row r="387" spans="1:2">
      <c r="A387" s="4" t="s">
        <v>1261</v>
      </c>
      <c r="B387" t="s">
        <v>1248</v>
      </c>
    </row>
    <row r="388" spans="1:2">
      <c r="A388" s="4" t="s">
        <v>1261</v>
      </c>
      <c r="B388" t="s">
        <v>1249</v>
      </c>
    </row>
    <row r="389" spans="1:2">
      <c r="A389" s="4" t="s">
        <v>1261</v>
      </c>
      <c r="B389" t="s">
        <v>1250</v>
      </c>
    </row>
    <row r="390" spans="1:2">
      <c r="A390" s="4" t="s">
        <v>1261</v>
      </c>
      <c r="B390" t="s">
        <v>1251</v>
      </c>
    </row>
    <row r="391" spans="1:2">
      <c r="A391" s="4" t="s">
        <v>1261</v>
      </c>
      <c r="B391" t="s">
        <v>1252</v>
      </c>
    </row>
    <row r="392" spans="1:2">
      <c r="A392" s="4" t="s">
        <v>1261</v>
      </c>
      <c r="B392" t="s">
        <v>1253</v>
      </c>
    </row>
    <row r="393" spans="1:2">
      <c r="A393" s="4" t="s">
        <v>1261</v>
      </c>
      <c r="B393" t="s">
        <v>1254</v>
      </c>
    </row>
    <row r="394" spans="1:2">
      <c r="A394" s="4" t="s">
        <v>1261</v>
      </c>
      <c r="B394" t="s">
        <v>1255</v>
      </c>
    </row>
    <row r="395" spans="1:2">
      <c r="A395" s="4" t="s">
        <v>1261</v>
      </c>
      <c r="B395" t="s">
        <v>1256</v>
      </c>
    </row>
    <row r="396" spans="1:2">
      <c r="A396" s="4" t="s">
        <v>1261</v>
      </c>
      <c r="B396" t="s">
        <v>1257</v>
      </c>
    </row>
    <row r="397" spans="1:2">
      <c r="A397" s="4" t="s">
        <v>1261</v>
      </c>
      <c r="B397" t="s">
        <v>1258</v>
      </c>
    </row>
    <row r="398" spans="1:2">
      <c r="A398" s="4" t="s">
        <v>1261</v>
      </c>
      <c r="B398" t="s">
        <v>1259</v>
      </c>
    </row>
    <row r="399" spans="1:2">
      <c r="A399" s="4" t="s">
        <v>1261</v>
      </c>
      <c r="B399" t="s">
        <v>1260</v>
      </c>
    </row>
    <row r="400" spans="1:2">
      <c r="A400" s="4" t="s">
        <v>1301</v>
      </c>
      <c r="B400" t="s">
        <v>1271</v>
      </c>
    </row>
    <row r="401" spans="1:2">
      <c r="A401" s="4" t="s">
        <v>1301</v>
      </c>
      <c r="B401" t="s">
        <v>1272</v>
      </c>
    </row>
    <row r="402" spans="1:2">
      <c r="A402" s="4" t="s">
        <v>1301</v>
      </c>
      <c r="B402" t="s">
        <v>1273</v>
      </c>
    </row>
    <row r="403" spans="1:2">
      <c r="A403" s="4" t="s">
        <v>1301</v>
      </c>
      <c r="B403" t="s">
        <v>1263</v>
      </c>
    </row>
    <row r="404" spans="1:2">
      <c r="A404" s="4" t="s">
        <v>1301</v>
      </c>
      <c r="B404" t="s">
        <v>1264</v>
      </c>
    </row>
    <row r="405" spans="1:2">
      <c r="A405" s="4" t="s">
        <v>1301</v>
      </c>
      <c r="B405" t="s">
        <v>1265</v>
      </c>
    </row>
    <row r="406" spans="1:2">
      <c r="A406" s="4" t="s">
        <v>1301</v>
      </c>
      <c r="B406" t="s">
        <v>1274</v>
      </c>
    </row>
    <row r="407" spans="1:2">
      <c r="A407" s="4" t="s">
        <v>1301</v>
      </c>
      <c r="B407" t="s">
        <v>1275</v>
      </c>
    </row>
    <row r="408" spans="1:2">
      <c r="A408" s="4" t="s">
        <v>1301</v>
      </c>
      <c r="B408" t="s">
        <v>1276</v>
      </c>
    </row>
    <row r="409" spans="1:2">
      <c r="A409" s="4" t="s">
        <v>1301</v>
      </c>
      <c r="B409" t="s">
        <v>1277</v>
      </c>
    </row>
    <row r="410" spans="1:2">
      <c r="A410" s="4" t="s">
        <v>1301</v>
      </c>
      <c r="B410" t="s">
        <v>1278</v>
      </c>
    </row>
    <row r="411" spans="1:2">
      <c r="A411" s="4" t="s">
        <v>1301</v>
      </c>
      <c r="B411" t="s">
        <v>1279</v>
      </c>
    </row>
    <row r="412" spans="1:2">
      <c r="A412" s="4" t="s">
        <v>1301</v>
      </c>
      <c r="B412" t="s">
        <v>1280</v>
      </c>
    </row>
    <row r="413" spans="1:2">
      <c r="A413" s="4" t="s">
        <v>1301</v>
      </c>
      <c r="B413" t="s">
        <v>1281</v>
      </c>
    </row>
    <row r="414" spans="1:2">
      <c r="A414" s="4" t="s">
        <v>1301</v>
      </c>
      <c r="B414" t="s">
        <v>1282</v>
      </c>
    </row>
    <row r="415" spans="1:2">
      <c r="A415" s="4" t="s">
        <v>1301</v>
      </c>
      <c r="B415" t="s">
        <v>1283</v>
      </c>
    </row>
    <row r="416" spans="1:2">
      <c r="A416" s="4" t="s">
        <v>1301</v>
      </c>
      <c r="B416" t="s">
        <v>1284</v>
      </c>
    </row>
    <row r="417" spans="1:2">
      <c r="A417" s="4" t="s">
        <v>1301</v>
      </c>
      <c r="B417" t="s">
        <v>1285</v>
      </c>
    </row>
    <row r="418" spans="1:2">
      <c r="A418" s="4" t="s">
        <v>1301</v>
      </c>
      <c r="B418" t="s">
        <v>1286</v>
      </c>
    </row>
    <row r="419" spans="1:2">
      <c r="A419" s="4" t="s">
        <v>1301</v>
      </c>
      <c r="B419" t="s">
        <v>1287</v>
      </c>
    </row>
    <row r="420" spans="1:2">
      <c r="A420" s="4" t="s">
        <v>1301</v>
      </c>
      <c r="B420" t="s">
        <v>1267</v>
      </c>
    </row>
    <row r="421" spans="1:2">
      <c r="A421" s="4" t="s">
        <v>1301</v>
      </c>
      <c r="B421" t="s">
        <v>1268</v>
      </c>
    </row>
    <row r="422" spans="1:2">
      <c r="A422" s="4" t="s">
        <v>1301</v>
      </c>
      <c r="B422" t="s">
        <v>1269</v>
      </c>
    </row>
    <row r="423" spans="1:2">
      <c r="A423" s="4" t="s">
        <v>1301</v>
      </c>
      <c r="B423" t="s">
        <v>1270</v>
      </c>
    </row>
    <row r="424" spans="1:2">
      <c r="A424" s="4" t="s">
        <v>1301</v>
      </c>
      <c r="B424" t="s">
        <v>1288</v>
      </c>
    </row>
    <row r="425" spans="1:2">
      <c r="A425" s="4" t="s">
        <v>1301</v>
      </c>
      <c r="B425" t="s">
        <v>1289</v>
      </c>
    </row>
    <row r="426" spans="1:2">
      <c r="A426" s="4" t="s">
        <v>1301</v>
      </c>
      <c r="B426" t="s">
        <v>1290</v>
      </c>
    </row>
    <row r="427" spans="1:2">
      <c r="A427" s="4" t="s">
        <v>1301</v>
      </c>
      <c r="B427" t="s">
        <v>1291</v>
      </c>
    </row>
    <row r="428" spans="1:2">
      <c r="A428" s="4" t="s">
        <v>1301</v>
      </c>
      <c r="B428" t="s">
        <v>1292</v>
      </c>
    </row>
    <row r="429" spans="1:2">
      <c r="A429" s="4" t="s">
        <v>1301</v>
      </c>
      <c r="B429" t="s">
        <v>1293</v>
      </c>
    </row>
    <row r="430" spans="1:2">
      <c r="A430" s="4" t="s">
        <v>1301</v>
      </c>
      <c r="B430" t="s">
        <v>1294</v>
      </c>
    </row>
    <row r="431" spans="1:2">
      <c r="A431" s="4" t="s">
        <v>1301</v>
      </c>
      <c r="B431" t="s">
        <v>1295</v>
      </c>
    </row>
    <row r="432" spans="1:2">
      <c r="A432" s="4" t="s">
        <v>1301</v>
      </c>
      <c r="B432" t="s">
        <v>1296</v>
      </c>
    </row>
    <row r="433" spans="1:2">
      <c r="A433" s="4" t="s">
        <v>1301</v>
      </c>
      <c r="B433" t="s">
        <v>1297</v>
      </c>
    </row>
    <row r="434" spans="1:2">
      <c r="A434" s="4" t="s">
        <v>1301</v>
      </c>
      <c r="B434" t="s">
        <v>1298</v>
      </c>
    </row>
    <row r="435" spans="1:2">
      <c r="A435" s="4" t="s">
        <v>1301</v>
      </c>
      <c r="B435" t="s">
        <v>1299</v>
      </c>
    </row>
    <row r="436" spans="1:2">
      <c r="A436" s="4" t="s">
        <v>1301</v>
      </c>
      <c r="B436" t="s">
        <v>1300</v>
      </c>
    </row>
    <row r="437" spans="1:2">
      <c r="A437" s="4" t="s">
        <v>1342</v>
      </c>
      <c r="B437" t="s">
        <v>1325</v>
      </c>
    </row>
    <row r="438" spans="1:2">
      <c r="A438" s="4" t="s">
        <v>1342</v>
      </c>
      <c r="B438" t="s">
        <v>1326</v>
      </c>
    </row>
    <row r="439" spans="1:2">
      <c r="A439" s="4" t="s">
        <v>1342</v>
      </c>
      <c r="B439" t="s">
        <v>1327</v>
      </c>
    </row>
    <row r="440" spans="1:2">
      <c r="A440" s="4" t="s">
        <v>1342</v>
      </c>
      <c r="B440" t="s">
        <v>1328</v>
      </c>
    </row>
    <row r="441" spans="1:2">
      <c r="A441" s="4" t="s">
        <v>1342</v>
      </c>
      <c r="B441" t="s">
        <v>1329</v>
      </c>
    </row>
    <row r="442" spans="1:2">
      <c r="A442" s="4" t="s">
        <v>1342</v>
      </c>
      <c r="B442" t="s">
        <v>1330</v>
      </c>
    </row>
    <row r="443" spans="1:2">
      <c r="A443" s="4" t="s">
        <v>1342</v>
      </c>
      <c r="B443" t="s">
        <v>1331</v>
      </c>
    </row>
    <row r="444" spans="1:2">
      <c r="A444" s="4" t="s">
        <v>1342</v>
      </c>
      <c r="B444" t="s">
        <v>1332</v>
      </c>
    </row>
    <row r="445" spans="1:2">
      <c r="A445" s="4" t="s">
        <v>1342</v>
      </c>
      <c r="B445" t="s">
        <v>1333</v>
      </c>
    </row>
    <row r="446" spans="1:2">
      <c r="A446" s="4" t="s">
        <v>1342</v>
      </c>
      <c r="B446" t="s">
        <v>1334</v>
      </c>
    </row>
    <row r="447" spans="1:2">
      <c r="A447" s="4" t="s">
        <v>1342</v>
      </c>
      <c r="B447" t="s">
        <v>1335</v>
      </c>
    </row>
    <row r="448" spans="1:2">
      <c r="A448" s="4" t="s">
        <v>1342</v>
      </c>
      <c r="B448" t="s">
        <v>1336</v>
      </c>
    </row>
    <row r="449" spans="1:2">
      <c r="A449" s="4" t="s">
        <v>1342</v>
      </c>
      <c r="B449" t="s">
        <v>1337</v>
      </c>
    </row>
    <row r="450" spans="1:2">
      <c r="A450" s="4" t="s">
        <v>1342</v>
      </c>
      <c r="B450" t="s">
        <v>1338</v>
      </c>
    </row>
    <row r="451" spans="1:2">
      <c r="A451" s="4" t="s">
        <v>1342</v>
      </c>
      <c r="B451" t="s">
        <v>1339</v>
      </c>
    </row>
    <row r="452" spans="1:2">
      <c r="A452" s="4" t="s">
        <v>1342</v>
      </c>
      <c r="B452" t="s">
        <v>1340</v>
      </c>
    </row>
    <row r="453" spans="1:2">
      <c r="A453" s="4" t="s">
        <v>1342</v>
      </c>
      <c r="B453" t="s">
        <v>1341</v>
      </c>
    </row>
    <row r="454" spans="1:2">
      <c r="A454" s="4" t="s">
        <v>1343</v>
      </c>
      <c r="B454" t="s">
        <v>1307</v>
      </c>
    </row>
    <row r="455" spans="1:2">
      <c r="A455" s="4" t="s">
        <v>1343</v>
      </c>
      <c r="B455" t="s">
        <v>1303</v>
      </c>
    </row>
    <row r="456" spans="1:2">
      <c r="A456" s="4" t="s">
        <v>1343</v>
      </c>
      <c r="B456" t="s">
        <v>1304</v>
      </c>
    </row>
    <row r="457" spans="1:2">
      <c r="A457" s="4" t="s">
        <v>1343</v>
      </c>
      <c r="B457" t="s">
        <v>1305</v>
      </c>
    </row>
    <row r="458" spans="1:2">
      <c r="A458" s="4" t="s">
        <v>1343</v>
      </c>
      <c r="B458" t="s">
        <v>1306</v>
      </c>
    </row>
    <row r="459" spans="1:2">
      <c r="A459" s="4" t="s">
        <v>1343</v>
      </c>
      <c r="B459" t="s">
        <v>1308</v>
      </c>
    </row>
    <row r="460" spans="1:2">
      <c r="A460" s="4" t="s">
        <v>1343</v>
      </c>
      <c r="B460" t="s">
        <v>1309</v>
      </c>
    </row>
    <row r="461" spans="1:2">
      <c r="A461" s="4" t="s">
        <v>1343</v>
      </c>
      <c r="B461" t="s">
        <v>1310</v>
      </c>
    </row>
    <row r="462" spans="1:2">
      <c r="A462" s="4" t="s">
        <v>1343</v>
      </c>
      <c r="B462" t="s">
        <v>1311</v>
      </c>
    </row>
    <row r="463" spans="1:2">
      <c r="A463" s="4" t="s">
        <v>1343</v>
      </c>
      <c r="B463" t="s">
        <v>1312</v>
      </c>
    </row>
    <row r="464" spans="1:2">
      <c r="A464" s="4" t="s">
        <v>1343</v>
      </c>
      <c r="B464" t="s">
        <v>1313</v>
      </c>
    </row>
    <row r="465" spans="1:2">
      <c r="A465" s="4" t="s">
        <v>1343</v>
      </c>
      <c r="B465" t="s">
        <v>1314</v>
      </c>
    </row>
    <row r="466" spans="1:2">
      <c r="A466" s="4" t="s">
        <v>1343</v>
      </c>
      <c r="B466" t="s">
        <v>1315</v>
      </c>
    </row>
    <row r="467" spans="1:2">
      <c r="A467" s="4" t="s">
        <v>1343</v>
      </c>
      <c r="B467" t="s">
        <v>1309</v>
      </c>
    </row>
    <row r="468" spans="1:2">
      <c r="A468" s="4" t="s">
        <v>1343</v>
      </c>
      <c r="B468" t="s">
        <v>1316</v>
      </c>
    </row>
    <row r="469" spans="1:2">
      <c r="A469" s="4" t="s">
        <v>1343</v>
      </c>
      <c r="B469" t="s">
        <v>1317</v>
      </c>
    </row>
    <row r="470" spans="1:2">
      <c r="A470" s="4" t="s">
        <v>1343</v>
      </c>
      <c r="B470" t="s">
        <v>1318</v>
      </c>
    </row>
    <row r="471" spans="1:2">
      <c r="A471" s="4" t="s">
        <v>1343</v>
      </c>
      <c r="B471" t="s">
        <v>1319</v>
      </c>
    </row>
    <row r="472" spans="1:2">
      <c r="A472" s="4" t="s">
        <v>1343</v>
      </c>
      <c r="B472" t="s">
        <v>1320</v>
      </c>
    </row>
    <row r="473" spans="1:2">
      <c r="A473" s="4" t="s">
        <v>1343</v>
      </c>
      <c r="B473" t="s">
        <v>1321</v>
      </c>
    </row>
    <row r="474" spans="1:2">
      <c r="A474" s="4" t="s">
        <v>1343</v>
      </c>
      <c r="B474" t="s">
        <v>1322</v>
      </c>
    </row>
    <row r="475" spans="1:2">
      <c r="A475" s="4" t="s">
        <v>1343</v>
      </c>
      <c r="B475" t="s">
        <v>1323</v>
      </c>
    </row>
    <row r="476" spans="1:2">
      <c r="A476" s="4" t="s">
        <v>1343</v>
      </c>
      <c r="B476" t="s">
        <v>1324</v>
      </c>
    </row>
    <row r="477" spans="1:2">
      <c r="A477" s="4" t="s">
        <v>1379</v>
      </c>
      <c r="B477" t="s">
        <v>1348</v>
      </c>
    </row>
    <row r="478" spans="1:2">
      <c r="A478" s="4" t="s">
        <v>1379</v>
      </c>
      <c r="B478" t="s">
        <v>1349</v>
      </c>
    </row>
    <row r="479" spans="1:2">
      <c r="A479" s="4" t="s">
        <v>1379</v>
      </c>
      <c r="B479" t="s">
        <v>1350</v>
      </c>
    </row>
    <row r="480" spans="1:2">
      <c r="A480" s="4" t="s">
        <v>1379</v>
      </c>
      <c r="B480" t="s">
        <v>1351</v>
      </c>
    </row>
    <row r="481" spans="1:2">
      <c r="A481" s="4" t="s">
        <v>1379</v>
      </c>
      <c r="B481" t="s">
        <v>1352</v>
      </c>
    </row>
    <row r="482" spans="1:2">
      <c r="A482" s="4" t="s">
        <v>1379</v>
      </c>
      <c r="B482" t="s">
        <v>1318</v>
      </c>
    </row>
    <row r="483" spans="1:2">
      <c r="A483" s="4" t="s">
        <v>1379</v>
      </c>
      <c r="B483" t="s">
        <v>1353</v>
      </c>
    </row>
    <row r="484" spans="1:2">
      <c r="A484" s="4" t="s">
        <v>1379</v>
      </c>
      <c r="B484" t="s">
        <v>1354</v>
      </c>
    </row>
    <row r="485" spans="1:2">
      <c r="A485" s="4" t="s">
        <v>1379</v>
      </c>
      <c r="B485" t="s">
        <v>1355</v>
      </c>
    </row>
    <row r="486" spans="1:2">
      <c r="A486" s="4" t="s">
        <v>1379</v>
      </c>
      <c r="B486" t="s">
        <v>1356</v>
      </c>
    </row>
    <row r="487" spans="1:2">
      <c r="A487" s="4" t="s">
        <v>1379</v>
      </c>
      <c r="B487" t="s">
        <v>1357</v>
      </c>
    </row>
    <row r="488" spans="1:2">
      <c r="A488" s="4" t="s">
        <v>1379</v>
      </c>
      <c r="B488" t="s">
        <v>1358</v>
      </c>
    </row>
    <row r="489" spans="1:2">
      <c r="A489" s="4" t="s">
        <v>1379</v>
      </c>
      <c r="B489" t="s">
        <v>1359</v>
      </c>
    </row>
    <row r="490" spans="1:2">
      <c r="A490" s="4" t="s">
        <v>1379</v>
      </c>
      <c r="B490" t="s">
        <v>1360</v>
      </c>
    </row>
    <row r="491" spans="1:2">
      <c r="A491" s="4" t="s">
        <v>1379</v>
      </c>
      <c r="B491" t="s">
        <v>1361</v>
      </c>
    </row>
    <row r="492" spans="1:2">
      <c r="A492" s="4" t="s">
        <v>1379</v>
      </c>
      <c r="B492" t="s">
        <v>1362</v>
      </c>
    </row>
    <row r="493" spans="1:2">
      <c r="A493" s="4" t="s">
        <v>1379</v>
      </c>
      <c r="B493" t="s">
        <v>1363</v>
      </c>
    </row>
    <row r="494" spans="1:2">
      <c r="A494" s="4" t="s">
        <v>1379</v>
      </c>
      <c r="B494" t="s">
        <v>1364</v>
      </c>
    </row>
    <row r="495" spans="1:2">
      <c r="A495" s="4" t="s">
        <v>1379</v>
      </c>
      <c r="B495" t="s">
        <v>1365</v>
      </c>
    </row>
    <row r="496" spans="1:2">
      <c r="A496" s="4" t="s">
        <v>1379</v>
      </c>
      <c r="B496" t="s">
        <v>1366</v>
      </c>
    </row>
    <row r="497" spans="1:2">
      <c r="A497" s="4" t="s">
        <v>1379</v>
      </c>
      <c r="B497" t="s">
        <v>1367</v>
      </c>
    </row>
    <row r="498" spans="1:2">
      <c r="A498" s="4" t="s">
        <v>1379</v>
      </c>
      <c r="B498" t="s">
        <v>1313</v>
      </c>
    </row>
    <row r="499" spans="1:2">
      <c r="A499" s="4" t="s">
        <v>1379</v>
      </c>
      <c r="B499" t="s">
        <v>1368</v>
      </c>
    </row>
    <row r="500" spans="1:2">
      <c r="A500" s="4" t="s">
        <v>1379</v>
      </c>
      <c r="B500" t="s">
        <v>1369</v>
      </c>
    </row>
    <row r="501" spans="1:2">
      <c r="A501" s="4" t="s">
        <v>1379</v>
      </c>
      <c r="B501" t="s">
        <v>1370</v>
      </c>
    </row>
    <row r="502" spans="1:2">
      <c r="A502" s="4" t="s">
        <v>1379</v>
      </c>
      <c r="B502" t="s">
        <v>1371</v>
      </c>
    </row>
    <row r="503" spans="1:2">
      <c r="A503" s="4" t="s">
        <v>1379</v>
      </c>
      <c r="B503" t="s">
        <v>1372</v>
      </c>
    </row>
    <row r="504" spans="1:2">
      <c r="A504" s="4" t="s">
        <v>1379</v>
      </c>
      <c r="B504" t="s">
        <v>1344</v>
      </c>
    </row>
    <row r="505" spans="1:2">
      <c r="A505" s="4" t="s">
        <v>1379</v>
      </c>
      <c r="B505" t="s">
        <v>1345</v>
      </c>
    </row>
    <row r="506" spans="1:2">
      <c r="A506" s="4" t="s">
        <v>1379</v>
      </c>
      <c r="B506" t="s">
        <v>1346</v>
      </c>
    </row>
    <row r="507" spans="1:2">
      <c r="A507" s="4" t="s">
        <v>1379</v>
      </c>
      <c r="B507" t="s">
        <v>1347</v>
      </c>
    </row>
    <row r="508" spans="1:2">
      <c r="A508" s="4" t="s">
        <v>1379</v>
      </c>
      <c r="B508" t="s">
        <v>1373</v>
      </c>
    </row>
    <row r="509" spans="1:2">
      <c r="A509" s="4" t="s">
        <v>1379</v>
      </c>
      <c r="B509" t="s">
        <v>1374</v>
      </c>
    </row>
    <row r="510" spans="1:2">
      <c r="A510" s="4" t="s">
        <v>1379</v>
      </c>
      <c r="B510" t="s">
        <v>1375</v>
      </c>
    </row>
    <row r="511" spans="1:2">
      <c r="A511" s="4" t="s">
        <v>1379</v>
      </c>
      <c r="B511" t="s">
        <v>1376</v>
      </c>
    </row>
    <row r="512" spans="1:2">
      <c r="A512" s="4" t="s">
        <v>1379</v>
      </c>
      <c r="B512" t="s">
        <v>1377</v>
      </c>
    </row>
    <row r="513" spans="1:2">
      <c r="A513" s="4" t="s">
        <v>1379</v>
      </c>
      <c r="B513" t="s">
        <v>1378</v>
      </c>
    </row>
    <row r="514" spans="1:2">
      <c r="A514" s="4" t="s">
        <v>1402</v>
      </c>
      <c r="B514" t="s">
        <v>1380</v>
      </c>
    </row>
    <row r="515" spans="1:2">
      <c r="A515" s="4" t="s">
        <v>1402</v>
      </c>
      <c r="B515" t="s">
        <v>1381</v>
      </c>
    </row>
    <row r="516" spans="1:2">
      <c r="A516" s="4" t="s">
        <v>1402</v>
      </c>
      <c r="B516" t="s">
        <v>1382</v>
      </c>
    </row>
    <row r="517" spans="1:2">
      <c r="A517" s="4" t="s">
        <v>1402</v>
      </c>
      <c r="B517" t="s">
        <v>1383</v>
      </c>
    </row>
    <row r="518" spans="1:2">
      <c r="A518" s="4" t="s">
        <v>1402</v>
      </c>
      <c r="B518" t="s">
        <v>1384</v>
      </c>
    </row>
    <row r="519" spans="1:2">
      <c r="A519" s="4" t="s">
        <v>1402</v>
      </c>
      <c r="B519" t="s">
        <v>1385</v>
      </c>
    </row>
    <row r="520" spans="1:2">
      <c r="A520" s="4" t="s">
        <v>1402</v>
      </c>
      <c r="B520" t="s">
        <v>1386</v>
      </c>
    </row>
    <row r="521" spans="1:2">
      <c r="A521" s="4" t="s">
        <v>1402</v>
      </c>
      <c r="B521" t="s">
        <v>1387</v>
      </c>
    </row>
    <row r="522" spans="1:2">
      <c r="A522" s="4" t="s">
        <v>1402</v>
      </c>
      <c r="B522" t="s">
        <v>1388</v>
      </c>
    </row>
    <row r="523" spans="1:2">
      <c r="A523" s="4" t="s">
        <v>1402</v>
      </c>
      <c r="B523" t="s">
        <v>1389</v>
      </c>
    </row>
    <row r="524" spans="1:2">
      <c r="A524" s="4" t="s">
        <v>1402</v>
      </c>
      <c r="B524" t="s">
        <v>1390</v>
      </c>
    </row>
    <row r="525" spans="1:2">
      <c r="A525" s="4" t="s">
        <v>1402</v>
      </c>
      <c r="B525" t="s">
        <v>1391</v>
      </c>
    </row>
    <row r="526" spans="1:2">
      <c r="A526" s="4" t="s">
        <v>1402</v>
      </c>
      <c r="B526" t="s">
        <v>1392</v>
      </c>
    </row>
    <row r="527" spans="1:2">
      <c r="A527" s="4" t="s">
        <v>1402</v>
      </c>
      <c r="B527" t="s">
        <v>1393</v>
      </c>
    </row>
    <row r="528" spans="1:2">
      <c r="A528" s="4" t="s">
        <v>1402</v>
      </c>
      <c r="B528" t="s">
        <v>1394</v>
      </c>
    </row>
    <row r="529" spans="1:2">
      <c r="A529" s="4" t="s">
        <v>1402</v>
      </c>
      <c r="B529" t="s">
        <v>1395</v>
      </c>
    </row>
    <row r="530" spans="1:2">
      <c r="A530" s="4" t="s">
        <v>1402</v>
      </c>
      <c r="B530" t="s">
        <v>1396</v>
      </c>
    </row>
    <row r="531" spans="1:2">
      <c r="A531" s="4" t="s">
        <v>1402</v>
      </c>
      <c r="B531" t="s">
        <v>1397</v>
      </c>
    </row>
    <row r="532" spans="1:2">
      <c r="A532" s="4" t="s">
        <v>1402</v>
      </c>
      <c r="B532" t="s">
        <v>1398</v>
      </c>
    </row>
    <row r="533" spans="1:2">
      <c r="A533" s="4" t="s">
        <v>1402</v>
      </c>
      <c r="B533" t="s">
        <v>1399</v>
      </c>
    </row>
    <row r="534" spans="1:2">
      <c r="A534" s="4" t="s">
        <v>1402</v>
      </c>
      <c r="B534" t="s">
        <v>1400</v>
      </c>
    </row>
    <row r="535" spans="1:2">
      <c r="A535" s="4" t="s">
        <v>1402</v>
      </c>
      <c r="B535" t="s">
        <v>1401</v>
      </c>
    </row>
    <row r="536" spans="1:2">
      <c r="A536" s="4" t="s">
        <v>1447</v>
      </c>
      <c r="B536" t="s">
        <v>1407</v>
      </c>
    </row>
    <row r="537" spans="1:2">
      <c r="A537" s="4" t="s">
        <v>1447</v>
      </c>
      <c r="B537" t="s">
        <v>1408</v>
      </c>
    </row>
    <row r="538" spans="1:2">
      <c r="A538" s="4" t="s">
        <v>1447</v>
      </c>
      <c r="B538" t="s">
        <v>1409</v>
      </c>
    </row>
    <row r="539" spans="1:2">
      <c r="A539" s="4" t="s">
        <v>1447</v>
      </c>
      <c r="B539" t="s">
        <v>1410</v>
      </c>
    </row>
    <row r="540" spans="1:2">
      <c r="A540" s="4" t="s">
        <v>1447</v>
      </c>
      <c r="B540" t="s">
        <v>1411</v>
      </c>
    </row>
    <row r="541" spans="1:2">
      <c r="A541" s="4" t="s">
        <v>1447</v>
      </c>
      <c r="B541" t="s">
        <v>1412</v>
      </c>
    </row>
    <row r="542" spans="1:2">
      <c r="A542" s="4" t="s">
        <v>1447</v>
      </c>
      <c r="B542" t="s">
        <v>1413</v>
      </c>
    </row>
    <row r="543" spans="1:2">
      <c r="A543" s="4" t="s">
        <v>1447</v>
      </c>
      <c r="B543" t="s">
        <v>1414</v>
      </c>
    </row>
    <row r="544" spans="1:2">
      <c r="A544" s="4" t="s">
        <v>1447</v>
      </c>
      <c r="B544" t="s">
        <v>1415</v>
      </c>
    </row>
    <row r="545" spans="1:2">
      <c r="A545" s="4" t="s">
        <v>1447</v>
      </c>
      <c r="B545" t="s">
        <v>1403</v>
      </c>
    </row>
    <row r="546" spans="1:2">
      <c r="A546" s="4" t="s">
        <v>1447</v>
      </c>
      <c r="B546" t="s">
        <v>1404</v>
      </c>
    </row>
    <row r="547" spans="1:2">
      <c r="A547" s="4" t="s">
        <v>1447</v>
      </c>
      <c r="B547" t="s">
        <v>1405</v>
      </c>
    </row>
    <row r="548" spans="1:2">
      <c r="A548" s="4" t="s">
        <v>1447</v>
      </c>
      <c r="B548" t="s">
        <v>1406</v>
      </c>
    </row>
    <row r="549" spans="1:2">
      <c r="A549" s="4" t="s">
        <v>1447</v>
      </c>
      <c r="B549" t="s">
        <v>1416</v>
      </c>
    </row>
    <row r="550" spans="1:2">
      <c r="A550" s="4" t="s">
        <v>1447</v>
      </c>
      <c r="B550" t="s">
        <v>1417</v>
      </c>
    </row>
    <row r="551" spans="1:2">
      <c r="A551" s="4" t="s">
        <v>1447</v>
      </c>
      <c r="B551" t="s">
        <v>1418</v>
      </c>
    </row>
    <row r="552" spans="1:2">
      <c r="A552" s="4" t="s">
        <v>1447</v>
      </c>
      <c r="B552" t="s">
        <v>1419</v>
      </c>
    </row>
    <row r="553" spans="1:2">
      <c r="A553" s="4" t="s">
        <v>1447</v>
      </c>
      <c r="B553" t="s">
        <v>1420</v>
      </c>
    </row>
    <row r="554" spans="1:2">
      <c r="A554" s="4" t="s">
        <v>1447</v>
      </c>
      <c r="B554" t="s">
        <v>1421</v>
      </c>
    </row>
    <row r="555" spans="1:2">
      <c r="A555" s="4" t="s">
        <v>1447</v>
      </c>
      <c r="B555" t="s">
        <v>1422</v>
      </c>
    </row>
    <row r="556" spans="1:2">
      <c r="A556" s="4" t="s">
        <v>1447</v>
      </c>
      <c r="B556" t="s">
        <v>1423</v>
      </c>
    </row>
    <row r="557" spans="1:2">
      <c r="A557" s="4" t="s">
        <v>1447</v>
      </c>
      <c r="B557" t="s">
        <v>1424</v>
      </c>
    </row>
    <row r="558" spans="1:2">
      <c r="A558" s="4" t="s">
        <v>1447</v>
      </c>
      <c r="B558" t="s">
        <v>1425</v>
      </c>
    </row>
    <row r="559" spans="1:2">
      <c r="A559" s="4" t="s">
        <v>1447</v>
      </c>
      <c r="B559" t="s">
        <v>1426</v>
      </c>
    </row>
    <row r="560" spans="1:2">
      <c r="A560" s="4" t="s">
        <v>1447</v>
      </c>
      <c r="B560" t="s">
        <v>1427</v>
      </c>
    </row>
    <row r="561" spans="1:2">
      <c r="A561" s="4" t="s">
        <v>1447</v>
      </c>
      <c r="B561" t="s">
        <v>1428</v>
      </c>
    </row>
    <row r="562" spans="1:2">
      <c r="A562" s="4" t="s">
        <v>1447</v>
      </c>
      <c r="B562" t="s">
        <v>1429</v>
      </c>
    </row>
    <row r="563" spans="1:2">
      <c r="A563" s="4" t="s">
        <v>1447</v>
      </c>
      <c r="B563" t="s">
        <v>1430</v>
      </c>
    </row>
    <row r="564" spans="1:2">
      <c r="A564" s="4" t="s">
        <v>1447</v>
      </c>
      <c r="B564" t="s">
        <v>1431</v>
      </c>
    </row>
    <row r="565" spans="1:2">
      <c r="A565" s="4" t="s">
        <v>1447</v>
      </c>
      <c r="B565" t="s">
        <v>1412</v>
      </c>
    </row>
    <row r="566" spans="1:2">
      <c r="A566" s="4" t="s">
        <v>1447</v>
      </c>
      <c r="B566" t="s">
        <v>1432</v>
      </c>
    </row>
    <row r="567" spans="1:2">
      <c r="A567" s="4" t="s">
        <v>1447</v>
      </c>
      <c r="B567" t="s">
        <v>1433</v>
      </c>
    </row>
    <row r="568" spans="1:2">
      <c r="A568" s="4" t="s">
        <v>1447</v>
      </c>
      <c r="B568" t="s">
        <v>1434</v>
      </c>
    </row>
    <row r="569" spans="1:2">
      <c r="A569" s="4" t="s">
        <v>1447</v>
      </c>
      <c r="B569" t="s">
        <v>1435</v>
      </c>
    </row>
    <row r="570" spans="1:2">
      <c r="A570" s="4" t="s">
        <v>1447</v>
      </c>
      <c r="B570" t="s">
        <v>1436</v>
      </c>
    </row>
    <row r="571" spans="1:2">
      <c r="A571" s="4" t="s">
        <v>1447</v>
      </c>
      <c r="B571" t="s">
        <v>1437</v>
      </c>
    </row>
    <row r="572" spans="1:2">
      <c r="A572" s="4" t="s">
        <v>1447</v>
      </c>
      <c r="B572" t="s">
        <v>1438</v>
      </c>
    </row>
    <row r="573" spans="1:2">
      <c r="A573" s="4" t="s">
        <v>1447</v>
      </c>
      <c r="B573" t="s">
        <v>1439</v>
      </c>
    </row>
    <row r="574" spans="1:2">
      <c r="A574" s="4" t="s">
        <v>1447</v>
      </c>
      <c r="B574" t="s">
        <v>1438</v>
      </c>
    </row>
    <row r="575" spans="1:2">
      <c r="A575" s="4" t="s">
        <v>1447</v>
      </c>
      <c r="B575" t="s">
        <v>1440</v>
      </c>
    </row>
    <row r="576" spans="1:2">
      <c r="A576" s="4" t="s">
        <v>1447</v>
      </c>
      <c r="B576" t="s">
        <v>1441</v>
      </c>
    </row>
    <row r="577" spans="1:2">
      <c r="A577" s="4" t="s">
        <v>1447</v>
      </c>
      <c r="B577" t="s">
        <v>1442</v>
      </c>
    </row>
    <row r="578" spans="1:2">
      <c r="A578" s="4" t="s">
        <v>1447</v>
      </c>
      <c r="B578" t="s">
        <v>1443</v>
      </c>
    </row>
    <row r="579" spans="1:2">
      <c r="A579" s="4" t="s">
        <v>1447</v>
      </c>
      <c r="B579" t="s">
        <v>1444</v>
      </c>
    </row>
    <row r="580" spans="1:2">
      <c r="A580" s="4" t="s">
        <v>1447</v>
      </c>
      <c r="B580" t="s">
        <v>1445</v>
      </c>
    </row>
    <row r="581" spans="1:2">
      <c r="A581" s="4" t="s">
        <v>1447</v>
      </c>
      <c r="B581" t="s">
        <v>1446</v>
      </c>
    </row>
    <row r="582" spans="1:2">
      <c r="A582" s="4" t="s">
        <v>1473</v>
      </c>
      <c r="B582" t="s">
        <v>1448</v>
      </c>
    </row>
    <row r="583" spans="1:2">
      <c r="A583" s="4" t="s">
        <v>1473</v>
      </c>
      <c r="B583" t="s">
        <v>1449</v>
      </c>
    </row>
    <row r="584" spans="1:2">
      <c r="A584" s="4" t="s">
        <v>1473</v>
      </c>
      <c r="B584" t="s">
        <v>1450</v>
      </c>
    </row>
    <row r="585" spans="1:2">
      <c r="A585" s="4" t="s">
        <v>1473</v>
      </c>
      <c r="B585" t="s">
        <v>1474</v>
      </c>
    </row>
    <row r="586" spans="1:2">
      <c r="A586" s="4" t="s">
        <v>1473</v>
      </c>
      <c r="B586" t="s">
        <v>1451</v>
      </c>
    </row>
    <row r="587" spans="1:2">
      <c r="A587" s="4" t="s">
        <v>1473</v>
      </c>
      <c r="B587" t="s">
        <v>1475</v>
      </c>
    </row>
    <row r="588" spans="1:2">
      <c r="A588" s="4" t="s">
        <v>1473</v>
      </c>
      <c r="B588" t="s">
        <v>1452</v>
      </c>
    </row>
    <row r="589" spans="1:2">
      <c r="A589" s="4" t="s">
        <v>1473</v>
      </c>
      <c r="B589" t="s">
        <v>1476</v>
      </c>
    </row>
    <row r="590" spans="1:2">
      <c r="A590" s="4" t="s">
        <v>1473</v>
      </c>
      <c r="B590" t="s">
        <v>1477</v>
      </c>
    </row>
    <row r="591" spans="1:2">
      <c r="A591" s="4" t="s">
        <v>1473</v>
      </c>
      <c r="B591" t="s">
        <v>1453</v>
      </c>
    </row>
    <row r="592" spans="1:2">
      <c r="A592" s="4" t="s">
        <v>1473</v>
      </c>
      <c r="B592" t="s">
        <v>1454</v>
      </c>
    </row>
    <row r="593" spans="1:2">
      <c r="A593" s="4" t="s">
        <v>1473</v>
      </c>
      <c r="B593" t="s">
        <v>1455</v>
      </c>
    </row>
    <row r="594" spans="1:2">
      <c r="A594" s="4" t="s">
        <v>1473</v>
      </c>
      <c r="B594" t="s">
        <v>1456</v>
      </c>
    </row>
    <row r="595" spans="1:2">
      <c r="A595" s="4" t="s">
        <v>1473</v>
      </c>
      <c r="B595" t="s">
        <v>1457</v>
      </c>
    </row>
    <row r="596" spans="1:2">
      <c r="A596" s="4" t="s">
        <v>1473</v>
      </c>
      <c r="B596" t="s">
        <v>1458</v>
      </c>
    </row>
    <row r="597" spans="1:2">
      <c r="A597" s="4" t="s">
        <v>1473</v>
      </c>
      <c r="B597" t="s">
        <v>1459</v>
      </c>
    </row>
    <row r="598" spans="1:2">
      <c r="A598" s="4" t="s">
        <v>1473</v>
      </c>
      <c r="B598" t="s">
        <v>1460</v>
      </c>
    </row>
    <row r="599" spans="1:2">
      <c r="A599" s="4" t="s">
        <v>1473</v>
      </c>
      <c r="B599" t="s">
        <v>1461</v>
      </c>
    </row>
    <row r="600" spans="1:2">
      <c r="A600" s="4" t="s">
        <v>1473</v>
      </c>
      <c r="B600" t="s">
        <v>1462</v>
      </c>
    </row>
    <row r="601" spans="1:2">
      <c r="A601" s="4" t="s">
        <v>1473</v>
      </c>
      <c r="B601" t="s">
        <v>1463</v>
      </c>
    </row>
    <row r="602" spans="1:2">
      <c r="A602" s="4" t="s">
        <v>1473</v>
      </c>
      <c r="B602" t="s">
        <v>1464</v>
      </c>
    </row>
    <row r="603" spans="1:2">
      <c r="A603" s="4" t="s">
        <v>1473</v>
      </c>
      <c r="B603" t="s">
        <v>1465</v>
      </c>
    </row>
    <row r="604" spans="1:2">
      <c r="A604" s="4" t="s">
        <v>1473</v>
      </c>
      <c r="B604" t="s">
        <v>1466</v>
      </c>
    </row>
    <row r="605" spans="1:2">
      <c r="A605" s="4" t="s">
        <v>1473</v>
      </c>
      <c r="B605" t="s">
        <v>1467</v>
      </c>
    </row>
    <row r="606" spans="1:2">
      <c r="A606" s="4" t="s">
        <v>1473</v>
      </c>
      <c r="B606" t="s">
        <v>1468</v>
      </c>
    </row>
    <row r="607" spans="1:2">
      <c r="A607" s="4" t="s">
        <v>1473</v>
      </c>
      <c r="B607" t="s">
        <v>1469</v>
      </c>
    </row>
    <row r="608" spans="1:2">
      <c r="A608" s="4" t="s">
        <v>1473</v>
      </c>
      <c r="B608" t="s">
        <v>1470</v>
      </c>
    </row>
    <row r="609" spans="1:2">
      <c r="A609" s="4" t="s">
        <v>1473</v>
      </c>
      <c r="B609" t="s">
        <v>1471</v>
      </c>
    </row>
    <row r="610" spans="1:2">
      <c r="A610" s="4" t="s">
        <v>1473</v>
      </c>
      <c r="B610" t="s">
        <v>1472</v>
      </c>
    </row>
    <row r="611" spans="1:2">
      <c r="A611" s="4" t="s">
        <v>1501</v>
      </c>
      <c r="B611" t="s">
        <v>1478</v>
      </c>
    </row>
    <row r="612" spans="1:2">
      <c r="A612" s="4" t="s">
        <v>1501</v>
      </c>
      <c r="B612" t="s">
        <v>1479</v>
      </c>
    </row>
    <row r="613" spans="1:2">
      <c r="A613" s="4" t="s">
        <v>1501</v>
      </c>
      <c r="B613" t="s">
        <v>1480</v>
      </c>
    </row>
    <row r="614" spans="1:2">
      <c r="A614" s="4" t="s">
        <v>1501</v>
      </c>
      <c r="B614" t="s">
        <v>1481</v>
      </c>
    </row>
    <row r="615" spans="1:2">
      <c r="A615" s="4" t="s">
        <v>1501</v>
      </c>
      <c r="B615" t="s">
        <v>1372</v>
      </c>
    </row>
    <row r="616" spans="1:2">
      <c r="A616" s="4" t="s">
        <v>1501</v>
      </c>
      <c r="B616" t="s">
        <v>1482</v>
      </c>
    </row>
    <row r="617" spans="1:2">
      <c r="A617" s="4" t="s">
        <v>1501</v>
      </c>
      <c r="B617" t="s">
        <v>1483</v>
      </c>
    </row>
    <row r="618" spans="1:2">
      <c r="A618" s="4" t="s">
        <v>1501</v>
      </c>
      <c r="B618" t="s">
        <v>1484</v>
      </c>
    </row>
    <row r="619" spans="1:2">
      <c r="A619" s="4" t="s">
        <v>1501</v>
      </c>
      <c r="B619" t="s">
        <v>1485</v>
      </c>
    </row>
    <row r="620" spans="1:2">
      <c r="A620" s="4" t="s">
        <v>1501</v>
      </c>
      <c r="B620" t="s">
        <v>1486</v>
      </c>
    </row>
    <row r="621" spans="1:2">
      <c r="A621" s="4" t="s">
        <v>1501</v>
      </c>
      <c r="B621" t="s">
        <v>1487</v>
      </c>
    </row>
    <row r="622" spans="1:2">
      <c r="A622" s="4" t="s">
        <v>1501</v>
      </c>
      <c r="B622" t="s">
        <v>1488</v>
      </c>
    </row>
    <row r="623" spans="1:2">
      <c r="A623" s="4" t="s">
        <v>1501</v>
      </c>
      <c r="B623" t="s">
        <v>1489</v>
      </c>
    </row>
    <row r="624" spans="1:2">
      <c r="A624" s="4" t="s">
        <v>1501</v>
      </c>
      <c r="B624" t="s">
        <v>1490</v>
      </c>
    </row>
    <row r="625" spans="1:2">
      <c r="A625" s="4" t="s">
        <v>1501</v>
      </c>
      <c r="B625" t="s">
        <v>1491</v>
      </c>
    </row>
    <row r="626" spans="1:2">
      <c r="A626" s="4" t="s">
        <v>1501</v>
      </c>
      <c r="B626" t="s">
        <v>1492</v>
      </c>
    </row>
    <row r="627" spans="1:2">
      <c r="A627" s="4" t="s">
        <v>1501</v>
      </c>
      <c r="B627" t="s">
        <v>1493</v>
      </c>
    </row>
    <row r="628" spans="1:2">
      <c r="A628" s="4" t="s">
        <v>1501</v>
      </c>
      <c r="B628" t="s">
        <v>1494</v>
      </c>
    </row>
    <row r="629" spans="1:2">
      <c r="A629" s="4" t="s">
        <v>1501</v>
      </c>
      <c r="B629" t="s">
        <v>1495</v>
      </c>
    </row>
    <row r="630" spans="1:2">
      <c r="A630" s="4" t="s">
        <v>1501</v>
      </c>
      <c r="B630" t="s">
        <v>1496</v>
      </c>
    </row>
    <row r="631" spans="1:2">
      <c r="A631" s="4" t="s">
        <v>1501</v>
      </c>
      <c r="B631" t="s">
        <v>1497</v>
      </c>
    </row>
    <row r="632" spans="1:2">
      <c r="A632" s="4" t="s">
        <v>1501</v>
      </c>
      <c r="B632" t="s">
        <v>1498</v>
      </c>
    </row>
    <row r="633" spans="1:2">
      <c r="A633" s="4" t="s">
        <v>1501</v>
      </c>
      <c r="B633" t="s">
        <v>1499</v>
      </c>
    </row>
    <row r="634" spans="1:2">
      <c r="A634" s="4" t="s">
        <v>1501</v>
      </c>
      <c r="B634" t="s">
        <v>1500</v>
      </c>
    </row>
    <row r="635" spans="1:2">
      <c r="A635" s="4" t="s">
        <v>1526</v>
      </c>
      <c r="B635" t="s">
        <v>1502</v>
      </c>
    </row>
    <row r="636" spans="1:2">
      <c r="A636" s="4" t="s">
        <v>1526</v>
      </c>
      <c r="B636" t="s">
        <v>1503</v>
      </c>
    </row>
    <row r="637" spans="1:2">
      <c r="A637" s="4" t="s">
        <v>1526</v>
      </c>
      <c r="B637" t="s">
        <v>1504</v>
      </c>
    </row>
    <row r="638" spans="1:2">
      <c r="A638" s="4" t="s">
        <v>1526</v>
      </c>
      <c r="B638" t="s">
        <v>1505</v>
      </c>
    </row>
    <row r="639" spans="1:2">
      <c r="A639" s="4" t="s">
        <v>1526</v>
      </c>
      <c r="B639" t="s">
        <v>1506</v>
      </c>
    </row>
    <row r="640" spans="1:2">
      <c r="A640" s="4" t="s">
        <v>1526</v>
      </c>
      <c r="B640" t="s">
        <v>1507</v>
      </c>
    </row>
    <row r="641" spans="1:2">
      <c r="A641" s="4" t="s">
        <v>1526</v>
      </c>
      <c r="B641" t="s">
        <v>1508</v>
      </c>
    </row>
    <row r="642" spans="1:2">
      <c r="A642" s="4" t="s">
        <v>1526</v>
      </c>
      <c r="B642" t="s">
        <v>1509</v>
      </c>
    </row>
    <row r="643" spans="1:2">
      <c r="A643" s="4" t="s">
        <v>1526</v>
      </c>
      <c r="B643" t="s">
        <v>1510</v>
      </c>
    </row>
    <row r="644" spans="1:2">
      <c r="A644" s="4" t="s">
        <v>1526</v>
      </c>
      <c r="B644" t="s">
        <v>1511</v>
      </c>
    </row>
    <row r="645" spans="1:2">
      <c r="A645" s="4" t="s">
        <v>1526</v>
      </c>
      <c r="B645" t="s">
        <v>1512</v>
      </c>
    </row>
    <row r="646" spans="1:2">
      <c r="A646" s="4" t="s">
        <v>1526</v>
      </c>
      <c r="B646" t="s">
        <v>1513</v>
      </c>
    </row>
    <row r="647" spans="1:2">
      <c r="A647" s="4" t="s">
        <v>1526</v>
      </c>
      <c r="B647" t="s">
        <v>1514</v>
      </c>
    </row>
    <row r="648" spans="1:2">
      <c r="A648" s="4" t="s">
        <v>1526</v>
      </c>
      <c r="B648" t="s">
        <v>1515</v>
      </c>
    </row>
    <row r="649" spans="1:2">
      <c r="A649" s="4" t="s">
        <v>1526</v>
      </c>
      <c r="B649" t="s">
        <v>1516</v>
      </c>
    </row>
    <row r="650" spans="1:2">
      <c r="A650" s="4" t="s">
        <v>1526</v>
      </c>
      <c r="B650" t="s">
        <v>1517</v>
      </c>
    </row>
    <row r="651" spans="1:2">
      <c r="A651" s="4" t="s">
        <v>1526</v>
      </c>
      <c r="B651" t="s">
        <v>1518</v>
      </c>
    </row>
    <row r="652" spans="1:2">
      <c r="A652" s="4" t="s">
        <v>1526</v>
      </c>
      <c r="B652" t="s">
        <v>1519</v>
      </c>
    </row>
    <row r="653" spans="1:2">
      <c r="A653" s="4" t="s">
        <v>1526</v>
      </c>
      <c r="B653" t="s">
        <v>1520</v>
      </c>
    </row>
    <row r="654" spans="1:2">
      <c r="A654" s="4" t="s">
        <v>1526</v>
      </c>
      <c r="B654" t="s">
        <v>1521</v>
      </c>
    </row>
    <row r="655" spans="1:2">
      <c r="A655" s="4" t="s">
        <v>1526</v>
      </c>
      <c r="B655" t="s">
        <v>1522</v>
      </c>
    </row>
    <row r="656" spans="1:2">
      <c r="A656" s="4" t="s">
        <v>1526</v>
      </c>
      <c r="B656" t="s">
        <v>1523</v>
      </c>
    </row>
    <row r="657" spans="1:2">
      <c r="A657" s="4" t="s">
        <v>1526</v>
      </c>
      <c r="B657" t="s">
        <v>1524</v>
      </c>
    </row>
    <row r="658" spans="1:2">
      <c r="A658" s="4" t="s">
        <v>1526</v>
      </c>
      <c r="B658" t="s">
        <v>1525</v>
      </c>
    </row>
    <row r="659" spans="1:2">
      <c r="A659" s="4" t="s">
        <v>1576</v>
      </c>
      <c r="B659" t="s">
        <v>1529</v>
      </c>
    </row>
    <row r="660" spans="1:2">
      <c r="A660" s="4" t="s">
        <v>1576</v>
      </c>
      <c r="B660" t="s">
        <v>1530</v>
      </c>
    </row>
    <row r="661" spans="1:2">
      <c r="A661" s="4" t="s">
        <v>1576</v>
      </c>
      <c r="B661" t="s">
        <v>1531</v>
      </c>
    </row>
    <row r="662" spans="1:2">
      <c r="A662" s="4" t="s">
        <v>1576</v>
      </c>
      <c r="B662" t="s">
        <v>1532</v>
      </c>
    </row>
    <row r="663" spans="1:2">
      <c r="A663" s="4" t="s">
        <v>1576</v>
      </c>
      <c r="B663" t="s">
        <v>1533</v>
      </c>
    </row>
    <row r="664" spans="1:2">
      <c r="A664" s="4" t="s">
        <v>1576</v>
      </c>
      <c r="B664" t="s">
        <v>1534</v>
      </c>
    </row>
    <row r="665" spans="1:2">
      <c r="A665" s="4" t="s">
        <v>1576</v>
      </c>
      <c r="B665" t="s">
        <v>1535</v>
      </c>
    </row>
    <row r="666" spans="1:2">
      <c r="A666" s="4" t="s">
        <v>1576</v>
      </c>
      <c r="B666" t="s">
        <v>1536</v>
      </c>
    </row>
    <row r="667" spans="1:2">
      <c r="A667" s="4" t="s">
        <v>1576</v>
      </c>
      <c r="B667" t="s">
        <v>1537</v>
      </c>
    </row>
    <row r="668" spans="1:2">
      <c r="A668" s="4" t="s">
        <v>1576</v>
      </c>
      <c r="B668" t="s">
        <v>1538</v>
      </c>
    </row>
    <row r="669" spans="1:2">
      <c r="A669" s="4" t="s">
        <v>1576</v>
      </c>
      <c r="B669" t="s">
        <v>1539</v>
      </c>
    </row>
    <row r="670" spans="1:2">
      <c r="A670" s="4" t="s">
        <v>1576</v>
      </c>
      <c r="B670" t="s">
        <v>1540</v>
      </c>
    </row>
    <row r="671" spans="1:2">
      <c r="A671" s="4" t="s">
        <v>1576</v>
      </c>
      <c r="B671" t="s">
        <v>1541</v>
      </c>
    </row>
    <row r="672" spans="1:2">
      <c r="A672" s="4" t="s">
        <v>1576</v>
      </c>
      <c r="B672" t="s">
        <v>1542</v>
      </c>
    </row>
    <row r="673" spans="1:2">
      <c r="A673" s="4" t="s">
        <v>1576</v>
      </c>
      <c r="B673" t="s">
        <v>1543</v>
      </c>
    </row>
    <row r="674" spans="1:2">
      <c r="A674" s="4" t="s">
        <v>1576</v>
      </c>
      <c r="B674" t="s">
        <v>1544</v>
      </c>
    </row>
    <row r="675" spans="1:2">
      <c r="A675" s="4" t="s">
        <v>1576</v>
      </c>
      <c r="B675" t="s">
        <v>1545</v>
      </c>
    </row>
    <row r="676" spans="1:2">
      <c r="A676" s="4" t="s">
        <v>1576</v>
      </c>
      <c r="B676" t="s">
        <v>1546</v>
      </c>
    </row>
    <row r="677" spans="1:2">
      <c r="A677" s="4" t="s">
        <v>1576</v>
      </c>
      <c r="B677" t="s">
        <v>1547</v>
      </c>
    </row>
    <row r="678" spans="1:2">
      <c r="A678" s="4" t="s">
        <v>1576</v>
      </c>
      <c r="B678" t="s">
        <v>1548</v>
      </c>
    </row>
    <row r="679" spans="1:2">
      <c r="A679" s="4" t="s">
        <v>1576</v>
      </c>
      <c r="B679" t="s">
        <v>1549</v>
      </c>
    </row>
    <row r="680" spans="1:2">
      <c r="A680" s="4" t="s">
        <v>1576</v>
      </c>
      <c r="B680" t="s">
        <v>1550</v>
      </c>
    </row>
    <row r="681" spans="1:2">
      <c r="A681" s="4" t="s">
        <v>1576</v>
      </c>
      <c r="B681" t="s">
        <v>1551</v>
      </c>
    </row>
    <row r="682" spans="1:2">
      <c r="A682" s="4" t="s">
        <v>1576</v>
      </c>
      <c r="B682" t="s">
        <v>1552</v>
      </c>
    </row>
    <row r="683" spans="1:2">
      <c r="A683" s="4" t="s">
        <v>1576</v>
      </c>
      <c r="B683" t="s">
        <v>1553</v>
      </c>
    </row>
    <row r="684" spans="1:2">
      <c r="A684" s="4" t="s">
        <v>1576</v>
      </c>
      <c r="B684" t="s">
        <v>1554</v>
      </c>
    </row>
    <row r="685" spans="1:2">
      <c r="A685" s="4" t="s">
        <v>1576</v>
      </c>
      <c r="B685" t="s">
        <v>1555</v>
      </c>
    </row>
    <row r="686" spans="1:2">
      <c r="A686" s="4" t="s">
        <v>1576</v>
      </c>
      <c r="B686" t="s">
        <v>1556</v>
      </c>
    </row>
    <row r="687" spans="1:2">
      <c r="A687" s="4" t="s">
        <v>1576</v>
      </c>
      <c r="B687" t="s">
        <v>1557</v>
      </c>
    </row>
    <row r="688" spans="1:2">
      <c r="A688" s="4" t="s">
        <v>1576</v>
      </c>
      <c r="B688" t="s">
        <v>1558</v>
      </c>
    </row>
    <row r="689" spans="1:2">
      <c r="A689" s="4" t="s">
        <v>1576</v>
      </c>
      <c r="B689" t="s">
        <v>1559</v>
      </c>
    </row>
    <row r="690" spans="1:2">
      <c r="A690" s="4" t="s">
        <v>1576</v>
      </c>
      <c r="B690" t="s">
        <v>1560</v>
      </c>
    </row>
    <row r="691" spans="1:2">
      <c r="A691" s="4" t="s">
        <v>1576</v>
      </c>
      <c r="B691" t="s">
        <v>1561</v>
      </c>
    </row>
    <row r="692" spans="1:2">
      <c r="A692" s="4" t="s">
        <v>1576</v>
      </c>
      <c r="B692" t="s">
        <v>1562</v>
      </c>
    </row>
    <row r="693" spans="1:2">
      <c r="A693" s="4" t="s">
        <v>1576</v>
      </c>
      <c r="B693" t="s">
        <v>1563</v>
      </c>
    </row>
    <row r="694" spans="1:2">
      <c r="A694" s="4" t="s">
        <v>1576</v>
      </c>
      <c r="B694" t="s">
        <v>1564</v>
      </c>
    </row>
    <row r="695" spans="1:2">
      <c r="A695" s="4" t="s">
        <v>1576</v>
      </c>
      <c r="B695" t="s">
        <v>1565</v>
      </c>
    </row>
    <row r="696" spans="1:2">
      <c r="A696" s="4" t="s">
        <v>1576</v>
      </c>
      <c r="B696" t="s">
        <v>1566</v>
      </c>
    </row>
    <row r="697" spans="1:2">
      <c r="A697" s="4" t="s">
        <v>1576</v>
      </c>
      <c r="B697" t="s">
        <v>1567</v>
      </c>
    </row>
    <row r="698" spans="1:2">
      <c r="A698" s="4" t="s">
        <v>1576</v>
      </c>
      <c r="B698" t="s">
        <v>1568</v>
      </c>
    </row>
    <row r="699" spans="1:2">
      <c r="A699" s="4" t="s">
        <v>1576</v>
      </c>
      <c r="B699" t="s">
        <v>1569</v>
      </c>
    </row>
    <row r="700" spans="1:2">
      <c r="A700" s="4" t="s">
        <v>1576</v>
      </c>
      <c r="B700" t="s">
        <v>1570</v>
      </c>
    </row>
    <row r="701" spans="1:2">
      <c r="A701" s="4" t="s">
        <v>1576</v>
      </c>
      <c r="B701" t="s">
        <v>1571</v>
      </c>
    </row>
    <row r="702" spans="1:2">
      <c r="A702" s="4" t="s">
        <v>1576</v>
      </c>
      <c r="B702" t="s">
        <v>1572</v>
      </c>
    </row>
    <row r="703" spans="1:2">
      <c r="A703" s="4" t="s">
        <v>1576</v>
      </c>
      <c r="B703" t="s">
        <v>1573</v>
      </c>
    </row>
    <row r="704" spans="1:2">
      <c r="A704" s="4" t="s">
        <v>1576</v>
      </c>
      <c r="B704" t="s">
        <v>1574</v>
      </c>
    </row>
    <row r="705" spans="1:2">
      <c r="A705" s="4" t="s">
        <v>1576</v>
      </c>
      <c r="B705" t="s">
        <v>1575</v>
      </c>
    </row>
    <row r="706" spans="1:2">
      <c r="A706" s="4" t="s">
        <v>1599</v>
      </c>
      <c r="B706" t="s">
        <v>1577</v>
      </c>
    </row>
    <row r="707" spans="1:2">
      <c r="A707" s="4" t="s">
        <v>1599</v>
      </c>
      <c r="B707" t="s">
        <v>1578</v>
      </c>
    </row>
    <row r="708" spans="1:2">
      <c r="A708" s="4" t="s">
        <v>1599</v>
      </c>
      <c r="B708" t="s">
        <v>1579</v>
      </c>
    </row>
    <row r="709" spans="1:2">
      <c r="A709" s="4" t="s">
        <v>1599</v>
      </c>
      <c r="B709" t="s">
        <v>1580</v>
      </c>
    </row>
    <row r="710" spans="1:2">
      <c r="A710" s="4" t="s">
        <v>1599</v>
      </c>
      <c r="B710" t="s">
        <v>1581</v>
      </c>
    </row>
    <row r="711" spans="1:2">
      <c r="A711" s="4" t="s">
        <v>1599</v>
      </c>
      <c r="B711" t="s">
        <v>1582</v>
      </c>
    </row>
    <row r="712" spans="1:2">
      <c r="A712" s="4" t="s">
        <v>1599</v>
      </c>
      <c r="B712" t="s">
        <v>1583</v>
      </c>
    </row>
    <row r="713" spans="1:2">
      <c r="A713" s="4" t="s">
        <v>1599</v>
      </c>
      <c r="B713" t="s">
        <v>1584</v>
      </c>
    </row>
    <row r="714" spans="1:2">
      <c r="A714" s="4" t="s">
        <v>1599</v>
      </c>
      <c r="B714" t="s">
        <v>1585</v>
      </c>
    </row>
    <row r="715" spans="1:2">
      <c r="A715" s="4" t="s">
        <v>1599</v>
      </c>
      <c r="B715" t="s">
        <v>1586</v>
      </c>
    </row>
    <row r="716" spans="1:2">
      <c r="A716" s="4" t="s">
        <v>1599</v>
      </c>
      <c r="B716" t="s">
        <v>1587</v>
      </c>
    </row>
    <row r="717" spans="1:2">
      <c r="A717" s="4" t="s">
        <v>1599</v>
      </c>
      <c r="B717" t="s">
        <v>1588</v>
      </c>
    </row>
    <row r="718" spans="1:2">
      <c r="A718" s="4" t="s">
        <v>1599</v>
      </c>
      <c r="B718" t="s">
        <v>1589</v>
      </c>
    </row>
    <row r="719" spans="1:2">
      <c r="A719" s="4" t="s">
        <v>1599</v>
      </c>
      <c r="B719" t="s">
        <v>1590</v>
      </c>
    </row>
    <row r="720" spans="1:2">
      <c r="A720" s="4" t="s">
        <v>1599</v>
      </c>
      <c r="B720" t="s">
        <v>1591</v>
      </c>
    </row>
    <row r="721" spans="1:2">
      <c r="A721" s="4" t="s">
        <v>1599</v>
      </c>
      <c r="B721" t="s">
        <v>1592</v>
      </c>
    </row>
    <row r="722" spans="1:2">
      <c r="A722" s="4" t="s">
        <v>1599</v>
      </c>
      <c r="B722" t="s">
        <v>1593</v>
      </c>
    </row>
    <row r="723" spans="1:2">
      <c r="A723" s="4" t="s">
        <v>1599</v>
      </c>
      <c r="B723" t="s">
        <v>1594</v>
      </c>
    </row>
    <row r="724" spans="1:2">
      <c r="A724" s="4" t="s">
        <v>1599</v>
      </c>
      <c r="B724" t="s">
        <v>1595</v>
      </c>
    </row>
    <row r="725" spans="1:2">
      <c r="A725" s="4" t="s">
        <v>1599</v>
      </c>
      <c r="B725" t="s">
        <v>1596</v>
      </c>
    </row>
    <row r="726" spans="1:2">
      <c r="A726" s="4" t="s">
        <v>1599</v>
      </c>
      <c r="B726" t="s">
        <v>1597</v>
      </c>
    </row>
    <row r="727" spans="1:2">
      <c r="A727" s="4" t="s">
        <v>1599</v>
      </c>
      <c r="B727" t="s">
        <v>1598</v>
      </c>
    </row>
    <row r="728" spans="1:2">
      <c r="A728" s="4" t="s">
        <v>1634</v>
      </c>
      <c r="B728" t="s">
        <v>1604</v>
      </c>
    </row>
    <row r="729" spans="1:2">
      <c r="A729" s="4" t="s">
        <v>1634</v>
      </c>
      <c r="B729" t="s">
        <v>1605</v>
      </c>
    </row>
    <row r="730" spans="1:2">
      <c r="A730" s="4" t="s">
        <v>1634</v>
      </c>
      <c r="B730" t="s">
        <v>1606</v>
      </c>
    </row>
    <row r="731" spans="1:2">
      <c r="A731" s="4" t="s">
        <v>1634</v>
      </c>
      <c r="B731" t="s">
        <v>1607</v>
      </c>
    </row>
    <row r="732" spans="1:2">
      <c r="A732" s="4" t="s">
        <v>1634</v>
      </c>
      <c r="B732" t="s">
        <v>1608</v>
      </c>
    </row>
    <row r="733" spans="1:2">
      <c r="A733" s="4" t="s">
        <v>1634</v>
      </c>
      <c r="B733" t="s">
        <v>1609</v>
      </c>
    </row>
    <row r="734" spans="1:2">
      <c r="A734" s="4" t="s">
        <v>1634</v>
      </c>
      <c r="B734" t="s">
        <v>1610</v>
      </c>
    </row>
    <row r="735" spans="1:2">
      <c r="A735" s="4" t="s">
        <v>1634</v>
      </c>
      <c r="B735" t="s">
        <v>1611</v>
      </c>
    </row>
    <row r="736" spans="1:2">
      <c r="A736" s="4" t="s">
        <v>1634</v>
      </c>
      <c r="B736" t="s">
        <v>1612</v>
      </c>
    </row>
    <row r="737" spans="1:2">
      <c r="A737" s="4" t="s">
        <v>1634</v>
      </c>
      <c r="B737" t="s">
        <v>1613</v>
      </c>
    </row>
    <row r="738" spans="1:2">
      <c r="A738" s="4" t="s">
        <v>1634</v>
      </c>
      <c r="B738" t="s">
        <v>1614</v>
      </c>
    </row>
    <row r="739" spans="1:2">
      <c r="A739" s="4" t="s">
        <v>1634</v>
      </c>
      <c r="B739" t="s">
        <v>1615</v>
      </c>
    </row>
    <row r="740" spans="1:2">
      <c r="A740" s="4" t="s">
        <v>1634</v>
      </c>
      <c r="B740" t="s">
        <v>1616</v>
      </c>
    </row>
    <row r="741" spans="1:2">
      <c r="A741" s="4" t="s">
        <v>1634</v>
      </c>
      <c r="B741" t="s">
        <v>1617</v>
      </c>
    </row>
    <row r="742" spans="1:2">
      <c r="A742" s="4" t="s">
        <v>1634</v>
      </c>
      <c r="B742" t="s">
        <v>1618</v>
      </c>
    </row>
    <row r="743" spans="1:2">
      <c r="A743" s="4" t="s">
        <v>1634</v>
      </c>
      <c r="B743" t="s">
        <v>1619</v>
      </c>
    </row>
    <row r="744" spans="1:2">
      <c r="A744" s="4" t="s">
        <v>1634</v>
      </c>
      <c r="B744" t="s">
        <v>1620</v>
      </c>
    </row>
    <row r="745" spans="1:2">
      <c r="A745" s="4" t="s">
        <v>1634</v>
      </c>
      <c r="B745" t="s">
        <v>1621</v>
      </c>
    </row>
    <row r="746" spans="1:2">
      <c r="A746" s="4" t="s">
        <v>1634</v>
      </c>
      <c r="B746" t="s">
        <v>1622</v>
      </c>
    </row>
    <row r="747" spans="1:2">
      <c r="A747" s="4" t="s">
        <v>1634</v>
      </c>
      <c r="B747" t="s">
        <v>1623</v>
      </c>
    </row>
    <row r="748" spans="1:2">
      <c r="A748" s="4" t="s">
        <v>1634</v>
      </c>
      <c r="B748" t="s">
        <v>1624</v>
      </c>
    </row>
    <row r="749" spans="1:2">
      <c r="A749" s="4" t="s">
        <v>1634</v>
      </c>
      <c r="B749" t="s">
        <v>1625</v>
      </c>
    </row>
    <row r="750" spans="1:2">
      <c r="A750" s="4" t="s">
        <v>1634</v>
      </c>
      <c r="B750" t="s">
        <v>1626</v>
      </c>
    </row>
    <row r="751" spans="1:2">
      <c r="A751" s="4" t="s">
        <v>1634</v>
      </c>
      <c r="B751" t="s">
        <v>1627</v>
      </c>
    </row>
    <row r="752" spans="1:2">
      <c r="A752" s="4" t="s">
        <v>1634</v>
      </c>
      <c r="B752" t="s">
        <v>1628</v>
      </c>
    </row>
    <row r="753" spans="1:2">
      <c r="A753" s="4" t="s">
        <v>1634</v>
      </c>
      <c r="B753" t="s">
        <v>1600</v>
      </c>
    </row>
    <row r="754" spans="1:2">
      <c r="A754" s="4" t="s">
        <v>1634</v>
      </c>
      <c r="B754" t="s">
        <v>1601</v>
      </c>
    </row>
    <row r="755" spans="1:2">
      <c r="A755" s="4" t="s">
        <v>1634</v>
      </c>
      <c r="B755" t="s">
        <v>1602</v>
      </c>
    </row>
    <row r="756" spans="1:2">
      <c r="A756" s="4" t="s">
        <v>1634</v>
      </c>
      <c r="B756" t="s">
        <v>1603</v>
      </c>
    </row>
    <row r="757" spans="1:2">
      <c r="A757" s="4" t="s">
        <v>1634</v>
      </c>
      <c r="B757" t="s">
        <v>1629</v>
      </c>
    </row>
    <row r="758" spans="1:2">
      <c r="A758" s="4" t="s">
        <v>1634</v>
      </c>
      <c r="B758" t="s">
        <v>1630</v>
      </c>
    </row>
    <row r="759" spans="1:2">
      <c r="A759" s="4" t="s">
        <v>1634</v>
      </c>
      <c r="B759" t="s">
        <v>1631</v>
      </c>
    </row>
    <row r="760" spans="1:2">
      <c r="A760" s="4" t="s">
        <v>1634</v>
      </c>
      <c r="B760" t="s">
        <v>1632</v>
      </c>
    </row>
    <row r="761" spans="1:2">
      <c r="A761" s="4" t="s">
        <v>1634</v>
      </c>
      <c r="B761" t="s">
        <v>1633</v>
      </c>
    </row>
    <row r="762" spans="1:2">
      <c r="A762" s="4" t="s">
        <v>1689</v>
      </c>
      <c r="B762" t="s">
        <v>1635</v>
      </c>
    </row>
    <row r="763" spans="1:2">
      <c r="A763" s="4" t="s">
        <v>1689</v>
      </c>
      <c r="B763" t="s">
        <v>1636</v>
      </c>
    </row>
    <row r="764" spans="1:2">
      <c r="A764" s="4" t="s">
        <v>1689</v>
      </c>
      <c r="B764" t="s">
        <v>1637</v>
      </c>
    </row>
    <row r="765" spans="1:2">
      <c r="A765" s="4" t="s">
        <v>1689</v>
      </c>
      <c r="B765" t="s">
        <v>1638</v>
      </c>
    </row>
    <row r="766" spans="1:2">
      <c r="A766" s="4" t="s">
        <v>1689</v>
      </c>
      <c r="B766" t="s">
        <v>1639</v>
      </c>
    </row>
    <row r="767" spans="1:2">
      <c r="A767" s="4" t="s">
        <v>1689</v>
      </c>
      <c r="B767" t="s">
        <v>1640</v>
      </c>
    </row>
    <row r="768" spans="1:2">
      <c r="A768" s="4" t="s">
        <v>1689</v>
      </c>
      <c r="B768" t="s">
        <v>1641</v>
      </c>
    </row>
    <row r="769" spans="1:2">
      <c r="A769" s="4" t="s">
        <v>1689</v>
      </c>
      <c r="B769" t="s">
        <v>1642</v>
      </c>
    </row>
    <row r="770" spans="1:2">
      <c r="A770" s="4" t="s">
        <v>1689</v>
      </c>
      <c r="B770" t="s">
        <v>1643</v>
      </c>
    </row>
    <row r="771" spans="1:2">
      <c r="A771" s="4" t="s">
        <v>1689</v>
      </c>
      <c r="B771" t="s">
        <v>1644</v>
      </c>
    </row>
    <row r="772" spans="1:2">
      <c r="A772" s="4" t="s">
        <v>1689</v>
      </c>
      <c r="B772" t="s">
        <v>1645</v>
      </c>
    </row>
    <row r="773" spans="1:2">
      <c r="A773" s="4" t="s">
        <v>1689</v>
      </c>
      <c r="B773" t="s">
        <v>1646</v>
      </c>
    </row>
    <row r="774" spans="1:2">
      <c r="A774" s="4" t="s">
        <v>1689</v>
      </c>
      <c r="B774" t="s">
        <v>1647</v>
      </c>
    </row>
    <row r="775" spans="1:2">
      <c r="A775" s="4" t="s">
        <v>1689</v>
      </c>
      <c r="B775" t="s">
        <v>1648</v>
      </c>
    </row>
    <row r="776" spans="1:2">
      <c r="A776" s="4" t="s">
        <v>1689</v>
      </c>
      <c r="B776" t="s">
        <v>1649</v>
      </c>
    </row>
    <row r="777" spans="1:2">
      <c r="A777" s="4" t="s">
        <v>1689</v>
      </c>
      <c r="B777" t="s">
        <v>1650</v>
      </c>
    </row>
    <row r="778" spans="1:2">
      <c r="A778" s="4" t="s">
        <v>1689</v>
      </c>
      <c r="B778" t="s">
        <v>1651</v>
      </c>
    </row>
    <row r="779" spans="1:2">
      <c r="A779" s="4" t="s">
        <v>1689</v>
      </c>
      <c r="B779" t="s">
        <v>1652</v>
      </c>
    </row>
    <row r="780" spans="1:2">
      <c r="A780" s="4" t="s">
        <v>1689</v>
      </c>
      <c r="B780" t="s">
        <v>1653</v>
      </c>
    </row>
    <row r="781" spans="1:2">
      <c r="A781" s="4" t="s">
        <v>1689</v>
      </c>
      <c r="B781" t="s">
        <v>1654</v>
      </c>
    </row>
    <row r="782" spans="1:2">
      <c r="A782" s="4" t="s">
        <v>1689</v>
      </c>
      <c r="B782" t="s">
        <v>1655</v>
      </c>
    </row>
    <row r="783" spans="1:2">
      <c r="A783" s="4" t="s">
        <v>1689</v>
      </c>
      <c r="B783" t="s">
        <v>1656</v>
      </c>
    </row>
    <row r="784" spans="1:2">
      <c r="A784" s="4" t="s">
        <v>1689</v>
      </c>
      <c r="B784" t="s">
        <v>1657</v>
      </c>
    </row>
    <row r="785" spans="1:2">
      <c r="A785" s="4" t="s">
        <v>1689</v>
      </c>
      <c r="B785" t="s">
        <v>1658</v>
      </c>
    </row>
    <row r="786" spans="1:2">
      <c r="A786" s="4" t="s">
        <v>1689</v>
      </c>
      <c r="B786" t="s">
        <v>1659</v>
      </c>
    </row>
    <row r="787" spans="1:2">
      <c r="A787" s="4" t="s">
        <v>1689</v>
      </c>
      <c r="B787" t="s">
        <v>1660</v>
      </c>
    </row>
    <row r="788" spans="1:2">
      <c r="A788" s="4" t="s">
        <v>1689</v>
      </c>
      <c r="B788" t="s">
        <v>1661</v>
      </c>
    </row>
    <row r="789" spans="1:2">
      <c r="A789" s="4" t="s">
        <v>1689</v>
      </c>
      <c r="B789" t="s">
        <v>1662</v>
      </c>
    </row>
    <row r="790" spans="1:2">
      <c r="A790" s="4" t="s">
        <v>1689</v>
      </c>
      <c r="B790" t="s">
        <v>1663</v>
      </c>
    </row>
    <row r="791" spans="1:2">
      <c r="A791" s="4" t="s">
        <v>1689</v>
      </c>
      <c r="B791" t="s">
        <v>1664</v>
      </c>
    </row>
    <row r="792" spans="1:2">
      <c r="A792" s="4" t="s">
        <v>1689</v>
      </c>
      <c r="B792" t="s">
        <v>1665</v>
      </c>
    </row>
    <row r="793" spans="1:2">
      <c r="A793" s="4" t="s">
        <v>1689</v>
      </c>
      <c r="B793" t="s">
        <v>1638</v>
      </c>
    </row>
    <row r="794" spans="1:2">
      <c r="A794" s="4" t="s">
        <v>1689</v>
      </c>
      <c r="B794" t="s">
        <v>1666</v>
      </c>
    </row>
    <row r="795" spans="1:2">
      <c r="A795" s="4" t="s">
        <v>1689</v>
      </c>
      <c r="B795" t="s">
        <v>1667</v>
      </c>
    </row>
    <row r="796" spans="1:2">
      <c r="A796" s="4" t="s">
        <v>1689</v>
      </c>
      <c r="B796" t="s">
        <v>1668</v>
      </c>
    </row>
    <row r="797" spans="1:2">
      <c r="A797" s="4" t="s">
        <v>1689</v>
      </c>
      <c r="B797" t="s">
        <v>1669</v>
      </c>
    </row>
    <row r="798" spans="1:2">
      <c r="A798" s="4" t="s">
        <v>1689</v>
      </c>
      <c r="B798" t="s">
        <v>1670</v>
      </c>
    </row>
    <row r="799" spans="1:2">
      <c r="A799" s="4" t="s">
        <v>1689</v>
      </c>
      <c r="B799" t="s">
        <v>1671</v>
      </c>
    </row>
    <row r="800" spans="1:2">
      <c r="A800" s="4" t="s">
        <v>1689</v>
      </c>
      <c r="B800" t="s">
        <v>1672</v>
      </c>
    </row>
    <row r="801" spans="1:2">
      <c r="A801" s="4" t="s">
        <v>1689</v>
      </c>
      <c r="B801" t="s">
        <v>1673</v>
      </c>
    </row>
    <row r="802" spans="1:2">
      <c r="A802" s="4" t="s">
        <v>1689</v>
      </c>
      <c r="B802" t="s">
        <v>1674</v>
      </c>
    </row>
    <row r="803" spans="1:2">
      <c r="A803" s="4" t="s">
        <v>1689</v>
      </c>
      <c r="B803" t="s">
        <v>1675</v>
      </c>
    </row>
    <row r="804" spans="1:2">
      <c r="A804" s="4" t="s">
        <v>1689</v>
      </c>
      <c r="B804" t="s">
        <v>1676</v>
      </c>
    </row>
    <row r="805" spans="1:2">
      <c r="A805" s="4" t="s">
        <v>1689</v>
      </c>
      <c r="B805" t="s">
        <v>1677</v>
      </c>
    </row>
    <row r="806" spans="1:2">
      <c r="A806" s="4" t="s">
        <v>1689</v>
      </c>
      <c r="B806" t="s">
        <v>1678</v>
      </c>
    </row>
    <row r="807" spans="1:2">
      <c r="A807" s="4" t="s">
        <v>1689</v>
      </c>
      <c r="B807" t="s">
        <v>1679</v>
      </c>
    </row>
    <row r="808" spans="1:2">
      <c r="A808" s="4" t="s">
        <v>1689</v>
      </c>
      <c r="B808" t="s">
        <v>1680</v>
      </c>
    </row>
    <row r="809" spans="1:2">
      <c r="A809" s="4" t="s">
        <v>1689</v>
      </c>
      <c r="B809" t="s">
        <v>1681</v>
      </c>
    </row>
    <row r="810" spans="1:2">
      <c r="A810" s="4" t="s">
        <v>1689</v>
      </c>
      <c r="B810" t="s">
        <v>1682</v>
      </c>
    </row>
    <row r="811" spans="1:2">
      <c r="A811" s="4" t="s">
        <v>1689</v>
      </c>
      <c r="B811" t="s">
        <v>1683</v>
      </c>
    </row>
    <row r="812" spans="1:2">
      <c r="A812" s="4" t="s">
        <v>1689</v>
      </c>
      <c r="B812" t="s">
        <v>1684</v>
      </c>
    </row>
    <row r="813" spans="1:2">
      <c r="A813" s="4" t="s">
        <v>1689</v>
      </c>
      <c r="B813" t="s">
        <v>1685</v>
      </c>
    </row>
    <row r="814" spans="1:2">
      <c r="A814" s="4" t="s">
        <v>1689</v>
      </c>
      <c r="B814" t="s">
        <v>1686</v>
      </c>
    </row>
    <row r="815" spans="1:2">
      <c r="A815" s="4" t="s">
        <v>1689</v>
      </c>
      <c r="B815" t="s">
        <v>1687</v>
      </c>
    </row>
    <row r="816" spans="1:2">
      <c r="A816" s="4" t="s">
        <v>1689</v>
      </c>
      <c r="B816" t="s">
        <v>1688</v>
      </c>
    </row>
    <row r="817" spans="1:2">
      <c r="A817" s="4" t="s">
        <v>1712</v>
      </c>
      <c r="B817" t="s">
        <v>1694</v>
      </c>
    </row>
    <row r="818" spans="1:2">
      <c r="A818" s="4" t="s">
        <v>1712</v>
      </c>
      <c r="B818" t="s">
        <v>1695</v>
      </c>
    </row>
    <row r="819" spans="1:2">
      <c r="A819" s="4" t="s">
        <v>1712</v>
      </c>
      <c r="B819" t="s">
        <v>1696</v>
      </c>
    </row>
    <row r="820" spans="1:2">
      <c r="A820" s="4" t="s">
        <v>1712</v>
      </c>
      <c r="B820" t="s">
        <v>1697</v>
      </c>
    </row>
    <row r="821" spans="1:2">
      <c r="A821" s="4" t="s">
        <v>1712</v>
      </c>
      <c r="B821" t="s">
        <v>1698</v>
      </c>
    </row>
    <row r="822" spans="1:2">
      <c r="A822" s="4" t="s">
        <v>1712</v>
      </c>
      <c r="B822" t="s">
        <v>1699</v>
      </c>
    </row>
    <row r="823" spans="1:2">
      <c r="A823" s="4" t="s">
        <v>1712</v>
      </c>
      <c r="B823" t="s">
        <v>1700</v>
      </c>
    </row>
    <row r="824" spans="1:2">
      <c r="A824" s="4" t="s">
        <v>1712</v>
      </c>
      <c r="B824" t="s">
        <v>1701</v>
      </c>
    </row>
    <row r="825" spans="1:2">
      <c r="A825" s="4" t="s">
        <v>1712</v>
      </c>
      <c r="B825" t="s">
        <v>1702</v>
      </c>
    </row>
    <row r="826" spans="1:2">
      <c r="A826" s="4" t="s">
        <v>1712</v>
      </c>
      <c r="B826" t="s">
        <v>1703</v>
      </c>
    </row>
    <row r="827" spans="1:2">
      <c r="A827" s="4" t="s">
        <v>1712</v>
      </c>
      <c r="B827" t="s">
        <v>1704</v>
      </c>
    </row>
    <row r="828" spans="1:2">
      <c r="A828" s="4" t="s">
        <v>1712</v>
      </c>
      <c r="B828" t="s">
        <v>1705</v>
      </c>
    </row>
    <row r="829" spans="1:2">
      <c r="A829" s="4" t="s">
        <v>1712</v>
      </c>
      <c r="B829" t="s">
        <v>1706</v>
      </c>
    </row>
    <row r="830" spans="1:2">
      <c r="A830" s="4" t="s">
        <v>1712</v>
      </c>
      <c r="B830" t="s">
        <v>1707</v>
      </c>
    </row>
    <row r="831" spans="1:2">
      <c r="A831" s="4" t="s">
        <v>1712</v>
      </c>
      <c r="B831" t="s">
        <v>1690</v>
      </c>
    </row>
    <row r="832" spans="1:2">
      <c r="A832" s="4" t="s">
        <v>1712</v>
      </c>
      <c r="B832" t="s">
        <v>1691</v>
      </c>
    </row>
    <row r="833" spans="1:2">
      <c r="A833" s="4" t="s">
        <v>1712</v>
      </c>
      <c r="B833" t="s">
        <v>1692</v>
      </c>
    </row>
    <row r="834" spans="1:2">
      <c r="A834" s="4" t="s">
        <v>1712</v>
      </c>
      <c r="B834" t="s">
        <v>1693</v>
      </c>
    </row>
    <row r="835" spans="1:2">
      <c r="A835" s="4" t="s">
        <v>1712</v>
      </c>
      <c r="B835" t="s">
        <v>1708</v>
      </c>
    </row>
    <row r="836" spans="1:2">
      <c r="A836" s="4" t="s">
        <v>1712</v>
      </c>
      <c r="B836" t="s">
        <v>1709</v>
      </c>
    </row>
    <row r="837" spans="1:2">
      <c r="A837" s="4" t="s">
        <v>1712</v>
      </c>
      <c r="B837" t="s">
        <v>1710</v>
      </c>
    </row>
    <row r="838" spans="1:2">
      <c r="A838" s="4" t="s">
        <v>1712</v>
      </c>
      <c r="B838" t="s">
        <v>1711</v>
      </c>
    </row>
    <row r="839" spans="1:2">
      <c r="A839" s="4" t="s">
        <v>1732</v>
      </c>
      <c r="B839" t="s">
        <v>1713</v>
      </c>
    </row>
    <row r="840" spans="1:2">
      <c r="A840" s="4" t="s">
        <v>1732</v>
      </c>
      <c r="B840" t="s">
        <v>1714</v>
      </c>
    </row>
    <row r="841" spans="1:2">
      <c r="A841" s="4" t="s">
        <v>1732</v>
      </c>
      <c r="B841" t="s">
        <v>1715</v>
      </c>
    </row>
    <row r="842" spans="1:2">
      <c r="A842" s="4" t="s">
        <v>1732</v>
      </c>
      <c r="B842" t="s">
        <v>1716</v>
      </c>
    </row>
    <row r="843" spans="1:2">
      <c r="A843" s="4" t="s">
        <v>1732</v>
      </c>
      <c r="B843" t="s">
        <v>1717</v>
      </c>
    </row>
    <row r="844" spans="1:2">
      <c r="A844" s="4" t="s">
        <v>1732</v>
      </c>
      <c r="B844" t="s">
        <v>1718</v>
      </c>
    </row>
    <row r="845" spans="1:2">
      <c r="A845" s="4" t="s">
        <v>1732</v>
      </c>
      <c r="B845" t="s">
        <v>1719</v>
      </c>
    </row>
    <row r="846" spans="1:2">
      <c r="A846" s="4" t="s">
        <v>1732</v>
      </c>
      <c r="B846" t="s">
        <v>1720</v>
      </c>
    </row>
    <row r="847" spans="1:2">
      <c r="A847" s="4" t="s">
        <v>1732</v>
      </c>
      <c r="B847" t="s">
        <v>1721</v>
      </c>
    </row>
    <row r="848" spans="1:2">
      <c r="A848" s="4" t="s">
        <v>1732</v>
      </c>
      <c r="B848" t="s">
        <v>1722</v>
      </c>
    </row>
    <row r="849" spans="1:2">
      <c r="A849" s="4" t="s">
        <v>1732</v>
      </c>
      <c r="B849" t="s">
        <v>1723</v>
      </c>
    </row>
    <row r="850" spans="1:2">
      <c r="A850" s="4" t="s">
        <v>1732</v>
      </c>
      <c r="B850" t="s">
        <v>1724</v>
      </c>
    </row>
    <row r="851" spans="1:2">
      <c r="A851" s="4" t="s">
        <v>1732</v>
      </c>
      <c r="B851" t="s">
        <v>1725</v>
      </c>
    </row>
    <row r="852" spans="1:2">
      <c r="A852" s="4" t="s">
        <v>1732</v>
      </c>
      <c r="B852" t="s">
        <v>1726</v>
      </c>
    </row>
    <row r="853" spans="1:2">
      <c r="A853" s="4" t="s">
        <v>1732</v>
      </c>
      <c r="B853" t="s">
        <v>1727</v>
      </c>
    </row>
    <row r="854" spans="1:2">
      <c r="A854" s="4" t="s">
        <v>1732</v>
      </c>
      <c r="B854" t="s">
        <v>1728</v>
      </c>
    </row>
    <row r="855" spans="1:2">
      <c r="A855" s="4" t="s">
        <v>1732</v>
      </c>
      <c r="B855" t="s">
        <v>1729</v>
      </c>
    </row>
    <row r="856" spans="1:2">
      <c r="A856" s="4" t="s">
        <v>1732</v>
      </c>
      <c r="B856" t="s">
        <v>1730</v>
      </c>
    </row>
    <row r="857" spans="1:2">
      <c r="A857" s="4" t="s">
        <v>1732</v>
      </c>
      <c r="B857" t="s">
        <v>1731</v>
      </c>
    </row>
    <row r="858" spans="1:2">
      <c r="A858" s="4" t="s">
        <v>1753</v>
      </c>
      <c r="B858" t="s">
        <v>1733</v>
      </c>
    </row>
    <row r="859" spans="1:2">
      <c r="A859" s="4" t="s">
        <v>1753</v>
      </c>
      <c r="B859" t="s">
        <v>1734</v>
      </c>
    </row>
    <row r="860" spans="1:2">
      <c r="A860" s="4" t="s">
        <v>1753</v>
      </c>
      <c r="B860" t="s">
        <v>1735</v>
      </c>
    </row>
    <row r="861" spans="1:2">
      <c r="A861" s="4" t="s">
        <v>1753</v>
      </c>
      <c r="B861" t="s">
        <v>1736</v>
      </c>
    </row>
    <row r="862" spans="1:2">
      <c r="A862" s="4" t="s">
        <v>1753</v>
      </c>
      <c r="B862" t="s">
        <v>1737</v>
      </c>
    </row>
    <row r="863" spans="1:2">
      <c r="A863" s="4" t="s">
        <v>1753</v>
      </c>
      <c r="B863" t="s">
        <v>1738</v>
      </c>
    </row>
    <row r="864" spans="1:2">
      <c r="A864" s="4" t="s">
        <v>1753</v>
      </c>
      <c r="B864" t="s">
        <v>1739</v>
      </c>
    </row>
    <row r="865" spans="1:2">
      <c r="A865" s="4" t="s">
        <v>1753</v>
      </c>
      <c r="B865" t="s">
        <v>1740</v>
      </c>
    </row>
    <row r="866" spans="1:2">
      <c r="A866" s="4" t="s">
        <v>1753</v>
      </c>
      <c r="B866" t="s">
        <v>1741</v>
      </c>
    </row>
    <row r="867" spans="1:2">
      <c r="A867" s="4" t="s">
        <v>1753</v>
      </c>
      <c r="B867" t="s">
        <v>1742</v>
      </c>
    </row>
    <row r="868" spans="1:2">
      <c r="A868" s="4" t="s">
        <v>1753</v>
      </c>
      <c r="B868" t="s">
        <v>1743</v>
      </c>
    </row>
    <row r="869" spans="1:2">
      <c r="A869" s="4" t="s">
        <v>1753</v>
      </c>
      <c r="B869" t="s">
        <v>1744</v>
      </c>
    </row>
    <row r="870" spans="1:2">
      <c r="A870" s="4" t="s">
        <v>1753</v>
      </c>
      <c r="B870" t="s">
        <v>1745</v>
      </c>
    </row>
    <row r="871" spans="1:2">
      <c r="A871" s="4" t="s">
        <v>1753</v>
      </c>
      <c r="B871" t="s">
        <v>1746</v>
      </c>
    </row>
    <row r="872" spans="1:2">
      <c r="A872" s="4" t="s">
        <v>1753</v>
      </c>
      <c r="B872" t="s">
        <v>1747</v>
      </c>
    </row>
    <row r="873" spans="1:2">
      <c r="A873" s="4" t="s">
        <v>1753</v>
      </c>
      <c r="B873" t="s">
        <v>1748</v>
      </c>
    </row>
    <row r="874" spans="1:2">
      <c r="A874" s="4" t="s">
        <v>1753</v>
      </c>
      <c r="B874" t="s">
        <v>1749</v>
      </c>
    </row>
    <row r="875" spans="1:2">
      <c r="A875" s="4" t="s">
        <v>1753</v>
      </c>
      <c r="B875" t="s">
        <v>1750</v>
      </c>
    </row>
    <row r="876" spans="1:2">
      <c r="A876" s="4" t="s">
        <v>1753</v>
      </c>
      <c r="B876" t="s">
        <v>1751</v>
      </c>
    </row>
    <row r="877" spans="1:2">
      <c r="A877" s="4" t="s">
        <v>1753</v>
      </c>
      <c r="B877" t="s">
        <v>1752</v>
      </c>
    </row>
    <row r="878" spans="1:2">
      <c r="A878" s="4" t="s">
        <v>1769</v>
      </c>
      <c r="B878" t="s">
        <v>1754</v>
      </c>
    </row>
    <row r="879" spans="1:2">
      <c r="A879" s="4" t="s">
        <v>1769</v>
      </c>
      <c r="B879" t="s">
        <v>1755</v>
      </c>
    </row>
    <row r="880" spans="1:2">
      <c r="A880" s="4" t="s">
        <v>1769</v>
      </c>
      <c r="B880" t="s">
        <v>1756</v>
      </c>
    </row>
    <row r="881" spans="1:2">
      <c r="A881" s="4" t="s">
        <v>1769</v>
      </c>
      <c r="B881" t="s">
        <v>1757</v>
      </c>
    </row>
    <row r="882" spans="1:2">
      <c r="A882" s="4" t="s">
        <v>1769</v>
      </c>
      <c r="B882" t="s">
        <v>1758</v>
      </c>
    </row>
    <row r="883" spans="1:2">
      <c r="A883" s="4" t="s">
        <v>1769</v>
      </c>
      <c r="B883" t="s">
        <v>1759</v>
      </c>
    </row>
    <row r="884" spans="1:2">
      <c r="A884" s="4" t="s">
        <v>1769</v>
      </c>
      <c r="B884" t="s">
        <v>1760</v>
      </c>
    </row>
    <row r="885" spans="1:2">
      <c r="A885" s="4" t="s">
        <v>1769</v>
      </c>
      <c r="B885" t="s">
        <v>1761</v>
      </c>
    </row>
    <row r="886" spans="1:2">
      <c r="A886" s="4" t="s">
        <v>1769</v>
      </c>
      <c r="B886" t="s">
        <v>1762</v>
      </c>
    </row>
    <row r="887" spans="1:2">
      <c r="A887" s="4" t="s">
        <v>1769</v>
      </c>
      <c r="B887" t="s">
        <v>1763</v>
      </c>
    </row>
    <row r="888" spans="1:2">
      <c r="A888" s="4" t="s">
        <v>1769</v>
      </c>
      <c r="B888" t="s">
        <v>1764</v>
      </c>
    </row>
    <row r="889" spans="1:2">
      <c r="A889" s="4" t="s">
        <v>1769</v>
      </c>
      <c r="B889" t="s">
        <v>1765</v>
      </c>
    </row>
    <row r="890" spans="1:2">
      <c r="A890" s="4" t="s">
        <v>1769</v>
      </c>
      <c r="B890" t="s">
        <v>1766</v>
      </c>
    </row>
    <row r="891" spans="1:2">
      <c r="A891" s="4" t="s">
        <v>1769</v>
      </c>
      <c r="B891" t="s">
        <v>1767</v>
      </c>
    </row>
    <row r="892" spans="1:2">
      <c r="A892" s="4" t="s">
        <v>1769</v>
      </c>
      <c r="B892" t="s">
        <v>1768</v>
      </c>
    </row>
    <row r="893" spans="1:2">
      <c r="A893" s="4" t="s">
        <v>1812</v>
      </c>
      <c r="B893" t="s">
        <v>1770</v>
      </c>
    </row>
    <row r="894" spans="1:2">
      <c r="A894" s="4" t="s">
        <v>1812</v>
      </c>
      <c r="B894" t="s">
        <v>1771</v>
      </c>
    </row>
    <row r="895" spans="1:2">
      <c r="A895" s="4" t="s">
        <v>1812</v>
      </c>
      <c r="B895" t="s">
        <v>1772</v>
      </c>
    </row>
    <row r="896" spans="1:2">
      <c r="A896" s="4" t="s">
        <v>1812</v>
      </c>
      <c r="B896" t="s">
        <v>1773</v>
      </c>
    </row>
    <row r="897" spans="1:2">
      <c r="A897" s="4" t="s">
        <v>1812</v>
      </c>
      <c r="B897" t="s">
        <v>1774</v>
      </c>
    </row>
    <row r="898" spans="1:2">
      <c r="A898" s="4" t="s">
        <v>1812</v>
      </c>
      <c r="B898" t="s">
        <v>1775</v>
      </c>
    </row>
    <row r="899" spans="1:2">
      <c r="A899" s="4" t="s">
        <v>1812</v>
      </c>
      <c r="B899" t="s">
        <v>1776</v>
      </c>
    </row>
    <row r="900" spans="1:2">
      <c r="A900" s="4" t="s">
        <v>1812</v>
      </c>
      <c r="B900" t="s">
        <v>1777</v>
      </c>
    </row>
    <row r="901" spans="1:2">
      <c r="A901" s="4" t="s">
        <v>1812</v>
      </c>
      <c r="B901" t="s">
        <v>1778</v>
      </c>
    </row>
    <row r="902" spans="1:2">
      <c r="A902" s="4" t="s">
        <v>1812</v>
      </c>
      <c r="B902" t="s">
        <v>1779</v>
      </c>
    </row>
    <row r="903" spans="1:2">
      <c r="A903" s="4" t="s">
        <v>1812</v>
      </c>
      <c r="B903" t="s">
        <v>1780</v>
      </c>
    </row>
    <row r="904" spans="1:2">
      <c r="A904" s="4" t="s">
        <v>1812</v>
      </c>
      <c r="B904" t="s">
        <v>1781</v>
      </c>
    </row>
    <row r="905" spans="1:2">
      <c r="A905" s="4" t="s">
        <v>1812</v>
      </c>
      <c r="B905" t="s">
        <v>1782</v>
      </c>
    </row>
    <row r="906" spans="1:2">
      <c r="A906" s="4" t="s">
        <v>1812</v>
      </c>
      <c r="B906" t="s">
        <v>1783</v>
      </c>
    </row>
    <row r="907" spans="1:2">
      <c r="A907" s="4" t="s">
        <v>1812</v>
      </c>
      <c r="B907" t="s">
        <v>1784</v>
      </c>
    </row>
    <row r="908" spans="1:2">
      <c r="A908" s="4" t="s">
        <v>1812</v>
      </c>
      <c r="B908" t="s">
        <v>1785</v>
      </c>
    </row>
    <row r="909" spans="1:2">
      <c r="A909" s="4" t="s">
        <v>1812</v>
      </c>
      <c r="B909" t="s">
        <v>1786</v>
      </c>
    </row>
    <row r="910" spans="1:2">
      <c r="A910" s="4" t="s">
        <v>1812</v>
      </c>
      <c r="B910" t="s">
        <v>1787</v>
      </c>
    </row>
    <row r="911" spans="1:2">
      <c r="A911" s="4" t="s">
        <v>1812</v>
      </c>
      <c r="B911" t="s">
        <v>1785</v>
      </c>
    </row>
    <row r="912" spans="1:2">
      <c r="A912" s="4" t="s">
        <v>1812</v>
      </c>
      <c r="B912" t="s">
        <v>1788</v>
      </c>
    </row>
    <row r="913" spans="1:2">
      <c r="A913" s="4" t="s">
        <v>1812</v>
      </c>
      <c r="B913" t="s">
        <v>1789</v>
      </c>
    </row>
    <row r="914" spans="1:2">
      <c r="A914" s="4" t="s">
        <v>1812</v>
      </c>
      <c r="B914" t="s">
        <v>1790</v>
      </c>
    </row>
    <row r="915" spans="1:2">
      <c r="A915" s="4" t="s">
        <v>1812</v>
      </c>
      <c r="B915" t="s">
        <v>1791</v>
      </c>
    </row>
    <row r="916" spans="1:2">
      <c r="A916" s="4" t="s">
        <v>1812</v>
      </c>
      <c r="B916" t="s">
        <v>1792</v>
      </c>
    </row>
    <row r="917" spans="1:2">
      <c r="A917" s="4" t="s">
        <v>1812</v>
      </c>
      <c r="B917" t="s">
        <v>1793</v>
      </c>
    </row>
    <row r="918" spans="1:2">
      <c r="A918" s="4" t="s">
        <v>1812</v>
      </c>
      <c r="B918" t="s">
        <v>1794</v>
      </c>
    </row>
    <row r="919" spans="1:2">
      <c r="A919" s="4" t="s">
        <v>1812</v>
      </c>
      <c r="B919" t="s">
        <v>1795</v>
      </c>
    </row>
    <row r="920" spans="1:2">
      <c r="A920" s="4" t="s">
        <v>1812</v>
      </c>
      <c r="B920" t="s">
        <v>1796</v>
      </c>
    </row>
    <row r="921" spans="1:2">
      <c r="A921" s="4" t="s">
        <v>1812</v>
      </c>
      <c r="B921" t="s">
        <v>1797</v>
      </c>
    </row>
    <row r="922" spans="1:2">
      <c r="A922" s="4" t="s">
        <v>1812</v>
      </c>
      <c r="B922" t="s">
        <v>1798</v>
      </c>
    </row>
    <row r="923" spans="1:2">
      <c r="A923" s="4" t="s">
        <v>1812</v>
      </c>
      <c r="B923" t="s">
        <v>1799</v>
      </c>
    </row>
    <row r="924" spans="1:2">
      <c r="A924" s="4" t="s">
        <v>1812</v>
      </c>
      <c r="B924" t="s">
        <v>1800</v>
      </c>
    </row>
    <row r="925" spans="1:2">
      <c r="A925" s="4" t="s">
        <v>1812</v>
      </c>
      <c r="B925" t="s">
        <v>1801</v>
      </c>
    </row>
    <row r="926" spans="1:2">
      <c r="A926" s="4" t="s">
        <v>1812</v>
      </c>
      <c r="B926" t="s">
        <v>1802</v>
      </c>
    </row>
    <row r="927" spans="1:2">
      <c r="A927" s="4" t="s">
        <v>1812</v>
      </c>
      <c r="B927" t="s">
        <v>1803</v>
      </c>
    </row>
    <row r="928" spans="1:2">
      <c r="A928" s="4" t="s">
        <v>1812</v>
      </c>
      <c r="B928" t="s">
        <v>1804</v>
      </c>
    </row>
    <row r="929" spans="1:2">
      <c r="A929" s="4" t="s">
        <v>1812</v>
      </c>
      <c r="B929" t="s">
        <v>1799</v>
      </c>
    </row>
    <row r="930" spans="1:2">
      <c r="A930" s="4" t="s">
        <v>1812</v>
      </c>
      <c r="B930" t="s">
        <v>1805</v>
      </c>
    </row>
    <row r="931" spans="1:2">
      <c r="A931" s="4" t="s">
        <v>1812</v>
      </c>
      <c r="B931" t="s">
        <v>1806</v>
      </c>
    </row>
    <row r="932" spans="1:2">
      <c r="A932" s="4" t="s">
        <v>1812</v>
      </c>
      <c r="B932" t="s">
        <v>1807</v>
      </c>
    </row>
    <row r="933" spans="1:2">
      <c r="A933" s="4" t="s">
        <v>1812</v>
      </c>
      <c r="B933" t="s">
        <v>1808</v>
      </c>
    </row>
    <row r="934" spans="1:2">
      <c r="A934" s="4" t="s">
        <v>1812</v>
      </c>
      <c r="B934" t="s">
        <v>1809</v>
      </c>
    </row>
    <row r="935" spans="1:2">
      <c r="A935" s="4" t="s">
        <v>1812</v>
      </c>
      <c r="B935" t="s">
        <v>1810</v>
      </c>
    </row>
    <row r="936" spans="1:2">
      <c r="A936" s="4" t="s">
        <v>1812</v>
      </c>
      <c r="B936" t="s">
        <v>1811</v>
      </c>
    </row>
    <row r="937" spans="1:2">
      <c r="A937" s="4" t="s">
        <v>1843</v>
      </c>
      <c r="B937" t="s">
        <v>1813</v>
      </c>
    </row>
    <row r="938" spans="1:2">
      <c r="A938" s="4" t="s">
        <v>1843</v>
      </c>
      <c r="B938" t="s">
        <v>1814</v>
      </c>
    </row>
    <row r="939" spans="1:2">
      <c r="A939" s="4" t="s">
        <v>1843</v>
      </c>
      <c r="B939" t="s">
        <v>1815</v>
      </c>
    </row>
    <row r="940" spans="1:2">
      <c r="A940" s="4" t="s">
        <v>1843</v>
      </c>
      <c r="B940" t="s">
        <v>1816</v>
      </c>
    </row>
    <row r="941" spans="1:2">
      <c r="A941" s="4" t="s">
        <v>1843</v>
      </c>
      <c r="B941" t="s">
        <v>1817</v>
      </c>
    </row>
    <row r="942" spans="1:2">
      <c r="A942" s="4" t="s">
        <v>1843</v>
      </c>
      <c r="B942" t="s">
        <v>1818</v>
      </c>
    </row>
    <row r="943" spans="1:2">
      <c r="A943" s="4" t="s">
        <v>1843</v>
      </c>
      <c r="B943" t="s">
        <v>1819</v>
      </c>
    </row>
    <row r="944" spans="1:2">
      <c r="A944" s="4" t="s">
        <v>1843</v>
      </c>
      <c r="B944" t="s">
        <v>1820</v>
      </c>
    </row>
    <row r="945" spans="1:2">
      <c r="A945" s="4" t="s">
        <v>1843</v>
      </c>
      <c r="B945" t="s">
        <v>1821</v>
      </c>
    </row>
    <row r="946" spans="1:2">
      <c r="A946" s="4" t="s">
        <v>1843</v>
      </c>
      <c r="B946" t="s">
        <v>1822</v>
      </c>
    </row>
    <row r="947" spans="1:2">
      <c r="A947" s="4" t="s">
        <v>1843</v>
      </c>
      <c r="B947" t="s">
        <v>1823</v>
      </c>
    </row>
    <row r="948" spans="1:2">
      <c r="A948" s="4" t="s">
        <v>1843</v>
      </c>
      <c r="B948" t="s">
        <v>1824</v>
      </c>
    </row>
    <row r="949" spans="1:2">
      <c r="A949" s="4" t="s">
        <v>1843</v>
      </c>
      <c r="B949" t="s">
        <v>1825</v>
      </c>
    </row>
    <row r="950" spans="1:2">
      <c r="A950" s="4" t="s">
        <v>1843</v>
      </c>
      <c r="B950" t="s">
        <v>1826</v>
      </c>
    </row>
    <row r="951" spans="1:2">
      <c r="A951" s="4" t="s">
        <v>1843</v>
      </c>
      <c r="B951" t="s">
        <v>1827</v>
      </c>
    </row>
    <row r="952" spans="1:2">
      <c r="A952" s="4" t="s">
        <v>1843</v>
      </c>
      <c r="B952" t="s">
        <v>1828</v>
      </c>
    </row>
    <row r="953" spans="1:2">
      <c r="A953" s="4" t="s">
        <v>1843</v>
      </c>
      <c r="B953" t="s">
        <v>1829</v>
      </c>
    </row>
    <row r="954" spans="1:2">
      <c r="A954" s="4" t="s">
        <v>1843</v>
      </c>
      <c r="B954" t="s">
        <v>1830</v>
      </c>
    </row>
    <row r="955" spans="1:2">
      <c r="A955" s="4" t="s">
        <v>1843</v>
      </c>
      <c r="B955" t="s">
        <v>1831</v>
      </c>
    </row>
    <row r="956" spans="1:2">
      <c r="A956" s="4" t="s">
        <v>1843</v>
      </c>
      <c r="B956" t="s">
        <v>1832</v>
      </c>
    </row>
    <row r="957" spans="1:2">
      <c r="A957" s="4" t="s">
        <v>1843</v>
      </c>
      <c r="B957" t="s">
        <v>1833</v>
      </c>
    </row>
    <row r="958" spans="1:2">
      <c r="A958" s="4" t="s">
        <v>1843</v>
      </c>
      <c r="B958" t="s">
        <v>1834</v>
      </c>
    </row>
    <row r="959" spans="1:2">
      <c r="A959" s="4" t="s">
        <v>1843</v>
      </c>
      <c r="B959" t="s">
        <v>1835</v>
      </c>
    </row>
    <row r="960" spans="1:2">
      <c r="A960" s="4" t="s">
        <v>1843</v>
      </c>
      <c r="B960" t="s">
        <v>1836</v>
      </c>
    </row>
    <row r="961" spans="1:2">
      <c r="A961" s="4" t="s">
        <v>1843</v>
      </c>
      <c r="B961" t="s">
        <v>1837</v>
      </c>
    </row>
    <row r="962" spans="1:2">
      <c r="A962" s="4" t="s">
        <v>1843</v>
      </c>
      <c r="B962" t="s">
        <v>1838</v>
      </c>
    </row>
    <row r="963" spans="1:2">
      <c r="A963" s="4" t="s">
        <v>1843</v>
      </c>
      <c r="B963" t="s">
        <v>1839</v>
      </c>
    </row>
    <row r="964" spans="1:2">
      <c r="A964" s="4" t="s">
        <v>1843</v>
      </c>
      <c r="B964" t="s">
        <v>1840</v>
      </c>
    </row>
    <row r="965" spans="1:2">
      <c r="A965" s="4" t="s">
        <v>1843</v>
      </c>
      <c r="B965" t="s">
        <v>1841</v>
      </c>
    </row>
    <row r="966" spans="1:2">
      <c r="A966" s="4" t="s">
        <v>1843</v>
      </c>
      <c r="B966" t="s">
        <v>1842</v>
      </c>
    </row>
    <row r="967" spans="1:2">
      <c r="A967" s="4" t="s">
        <v>1948</v>
      </c>
      <c r="B967" t="s">
        <v>1895</v>
      </c>
    </row>
    <row r="968" spans="1:2">
      <c r="A968" s="4" t="s">
        <v>1948</v>
      </c>
      <c r="B968" t="s">
        <v>1896</v>
      </c>
    </row>
    <row r="969" spans="1:2">
      <c r="A969" s="4" t="s">
        <v>1948</v>
      </c>
      <c r="B969" t="s">
        <v>1897</v>
      </c>
    </row>
    <row r="970" spans="1:2">
      <c r="A970" s="4" t="s">
        <v>1948</v>
      </c>
      <c r="B970" t="s">
        <v>1898</v>
      </c>
    </row>
    <row r="971" spans="1:2">
      <c r="A971" s="4" t="s">
        <v>1948</v>
      </c>
      <c r="B971" t="s">
        <v>1899</v>
      </c>
    </row>
    <row r="972" spans="1:2">
      <c r="A972" s="4" t="s">
        <v>1948</v>
      </c>
      <c r="B972" t="s">
        <v>1900</v>
      </c>
    </row>
    <row r="973" spans="1:2">
      <c r="A973" s="4" t="s">
        <v>1948</v>
      </c>
      <c r="B973" t="s">
        <v>1901</v>
      </c>
    </row>
    <row r="974" spans="1:2">
      <c r="A974" s="4" t="s">
        <v>1948</v>
      </c>
      <c r="B974" t="s">
        <v>1902</v>
      </c>
    </row>
    <row r="975" spans="1:2">
      <c r="A975" s="4" t="s">
        <v>1948</v>
      </c>
      <c r="B975" t="s">
        <v>1903</v>
      </c>
    </row>
    <row r="976" spans="1:2">
      <c r="A976" s="4" t="s">
        <v>1948</v>
      </c>
      <c r="B976" t="s">
        <v>1904</v>
      </c>
    </row>
    <row r="977" spans="1:2">
      <c r="A977" s="4" t="s">
        <v>1948</v>
      </c>
      <c r="B977" t="s">
        <v>1905</v>
      </c>
    </row>
    <row r="978" spans="1:2">
      <c r="A978" s="4" t="s">
        <v>1948</v>
      </c>
      <c r="B978" t="s">
        <v>1906</v>
      </c>
    </row>
    <row r="979" spans="1:2">
      <c r="A979" s="4" t="s">
        <v>1948</v>
      </c>
      <c r="B979" t="s">
        <v>1907</v>
      </c>
    </row>
    <row r="980" spans="1:2">
      <c r="A980" s="4" t="s">
        <v>1948</v>
      </c>
      <c r="B980" t="s">
        <v>1908</v>
      </c>
    </row>
    <row r="981" spans="1:2">
      <c r="A981" s="4" t="s">
        <v>1948</v>
      </c>
      <c r="B981" t="s">
        <v>1909</v>
      </c>
    </row>
    <row r="982" spans="1:2">
      <c r="A982" s="4" t="s">
        <v>1948</v>
      </c>
      <c r="B982" t="s">
        <v>1910</v>
      </c>
    </row>
    <row r="983" spans="1:2">
      <c r="A983" s="4" t="s">
        <v>1948</v>
      </c>
      <c r="B983" t="s">
        <v>1911</v>
      </c>
    </row>
    <row r="984" spans="1:2">
      <c r="A984" s="4" t="s">
        <v>1948</v>
      </c>
      <c r="B984" t="s">
        <v>1912</v>
      </c>
    </row>
    <row r="985" spans="1:2">
      <c r="A985" s="4" t="s">
        <v>1948</v>
      </c>
      <c r="B985" t="s">
        <v>1541</v>
      </c>
    </row>
    <row r="986" spans="1:2">
      <c r="A986" s="4" t="s">
        <v>1948</v>
      </c>
      <c r="B986" t="s">
        <v>1913</v>
      </c>
    </row>
    <row r="987" spans="1:2">
      <c r="A987" s="4" t="s">
        <v>1948</v>
      </c>
      <c r="B987" t="s">
        <v>1914</v>
      </c>
    </row>
    <row r="988" spans="1:2">
      <c r="A988" s="4" t="s">
        <v>1948</v>
      </c>
      <c r="B988" t="s">
        <v>1915</v>
      </c>
    </row>
    <row r="989" spans="1:2">
      <c r="A989" s="4" t="s">
        <v>1948</v>
      </c>
      <c r="B989" t="s">
        <v>1916</v>
      </c>
    </row>
    <row r="990" spans="1:2">
      <c r="A990" s="4" t="s">
        <v>1948</v>
      </c>
      <c r="B990" t="s">
        <v>1917</v>
      </c>
    </row>
    <row r="991" spans="1:2">
      <c r="A991" s="4" t="s">
        <v>1948</v>
      </c>
      <c r="B991" t="s">
        <v>1918</v>
      </c>
    </row>
    <row r="992" spans="1:2">
      <c r="A992" s="4" t="s">
        <v>1948</v>
      </c>
      <c r="B992" t="s">
        <v>1919</v>
      </c>
    </row>
    <row r="993" spans="1:2">
      <c r="A993" s="4" t="s">
        <v>1948</v>
      </c>
      <c r="B993" t="s">
        <v>1920</v>
      </c>
    </row>
    <row r="994" spans="1:2">
      <c r="A994" s="4" t="s">
        <v>1948</v>
      </c>
      <c r="B994" t="s">
        <v>1921</v>
      </c>
    </row>
    <row r="995" spans="1:2">
      <c r="A995" s="4" t="s">
        <v>1948</v>
      </c>
      <c r="B995" t="s">
        <v>1922</v>
      </c>
    </row>
    <row r="996" spans="1:2">
      <c r="A996" s="4" t="s">
        <v>1948</v>
      </c>
      <c r="B996" t="s">
        <v>1545</v>
      </c>
    </row>
    <row r="997" spans="1:2">
      <c r="A997" s="4" t="s">
        <v>1948</v>
      </c>
      <c r="B997" t="s">
        <v>1923</v>
      </c>
    </row>
    <row r="998" spans="1:2">
      <c r="A998" s="4" t="s">
        <v>1948</v>
      </c>
      <c r="B998" t="s">
        <v>1924</v>
      </c>
    </row>
    <row r="999" spans="1:2">
      <c r="A999" s="4" t="s">
        <v>1948</v>
      </c>
      <c r="B999" t="s">
        <v>1925</v>
      </c>
    </row>
    <row r="1000" spans="1:2">
      <c r="A1000" s="4" t="s">
        <v>1948</v>
      </c>
      <c r="B1000" t="s">
        <v>1926</v>
      </c>
    </row>
    <row r="1001" spans="1:2">
      <c r="A1001" s="4" t="s">
        <v>1948</v>
      </c>
      <c r="B1001" t="s">
        <v>1927</v>
      </c>
    </row>
    <row r="1002" spans="1:2">
      <c r="A1002" s="4" t="s">
        <v>1948</v>
      </c>
      <c r="B1002" t="s">
        <v>1928</v>
      </c>
    </row>
    <row r="1003" spans="1:2">
      <c r="A1003" s="4" t="s">
        <v>1948</v>
      </c>
      <c r="B1003" t="s">
        <v>1929</v>
      </c>
    </row>
    <row r="1004" spans="1:2">
      <c r="A1004" s="4" t="s">
        <v>1948</v>
      </c>
      <c r="B1004" t="s">
        <v>1930</v>
      </c>
    </row>
    <row r="1005" spans="1:2">
      <c r="A1005" s="4" t="s">
        <v>1948</v>
      </c>
      <c r="B1005" t="s">
        <v>1931</v>
      </c>
    </row>
    <row r="1006" spans="1:2">
      <c r="A1006" s="4" t="s">
        <v>1948</v>
      </c>
      <c r="B1006" t="s">
        <v>1932</v>
      </c>
    </row>
    <row r="1007" spans="1:2">
      <c r="A1007" s="4" t="s">
        <v>1948</v>
      </c>
      <c r="B1007" t="s">
        <v>1933</v>
      </c>
    </row>
    <row r="1008" spans="1:2">
      <c r="A1008" s="4" t="s">
        <v>1948</v>
      </c>
      <c r="B1008" t="s">
        <v>1934</v>
      </c>
    </row>
    <row r="1009" spans="1:2">
      <c r="A1009" s="4" t="s">
        <v>1948</v>
      </c>
      <c r="B1009" t="s">
        <v>1935</v>
      </c>
    </row>
    <row r="1010" spans="1:2">
      <c r="A1010" s="4" t="s">
        <v>1948</v>
      </c>
      <c r="B1010" t="s">
        <v>1936</v>
      </c>
    </row>
    <row r="1011" spans="1:2">
      <c r="A1011" s="4" t="s">
        <v>1948</v>
      </c>
      <c r="B1011" t="s">
        <v>1937</v>
      </c>
    </row>
    <row r="1012" spans="1:2">
      <c r="A1012" s="4" t="s">
        <v>1948</v>
      </c>
      <c r="B1012" t="s">
        <v>1938</v>
      </c>
    </row>
    <row r="1013" spans="1:2">
      <c r="A1013" s="4" t="s">
        <v>1948</v>
      </c>
      <c r="B1013" t="s">
        <v>1939</v>
      </c>
    </row>
    <row r="1014" spans="1:2">
      <c r="A1014" s="4" t="s">
        <v>1948</v>
      </c>
      <c r="B1014" t="s">
        <v>1940</v>
      </c>
    </row>
    <row r="1015" spans="1:2">
      <c r="A1015" s="4" t="s">
        <v>1948</v>
      </c>
      <c r="B1015" t="s">
        <v>1932</v>
      </c>
    </row>
    <row r="1016" spans="1:2">
      <c r="A1016" s="4" t="s">
        <v>1948</v>
      </c>
      <c r="B1016" t="s">
        <v>1941</v>
      </c>
    </row>
    <row r="1017" spans="1:2">
      <c r="A1017" s="4" t="s">
        <v>1948</v>
      </c>
      <c r="B1017" t="s">
        <v>1942</v>
      </c>
    </row>
    <row r="1018" spans="1:2">
      <c r="A1018" s="4" t="s">
        <v>1948</v>
      </c>
      <c r="B1018" t="s">
        <v>1943</v>
      </c>
    </row>
    <row r="1019" spans="1:2">
      <c r="A1019" s="4" t="s">
        <v>1948</v>
      </c>
      <c r="B1019" t="s">
        <v>1944</v>
      </c>
    </row>
    <row r="1020" spans="1:2">
      <c r="A1020" s="4" t="s">
        <v>1948</v>
      </c>
      <c r="B1020" t="s">
        <v>1945</v>
      </c>
    </row>
    <row r="1021" spans="1:2">
      <c r="A1021" s="4" t="s">
        <v>1948</v>
      </c>
      <c r="B1021" t="s">
        <v>1946</v>
      </c>
    </row>
    <row r="1022" spans="1:2">
      <c r="A1022" s="4" t="s">
        <v>1948</v>
      </c>
      <c r="B1022" t="s">
        <v>1947</v>
      </c>
    </row>
    <row r="1023" spans="1:2">
      <c r="A1023" s="4" t="s">
        <v>2001</v>
      </c>
      <c r="B1023" t="s">
        <v>1951</v>
      </c>
    </row>
    <row r="1024" spans="1:2">
      <c r="A1024" s="4" t="s">
        <v>2001</v>
      </c>
      <c r="B1024" t="s">
        <v>1952</v>
      </c>
    </row>
    <row r="1025" spans="1:2">
      <c r="A1025" s="4" t="s">
        <v>2001</v>
      </c>
      <c r="B1025" t="s">
        <v>1953</v>
      </c>
    </row>
    <row r="1026" spans="1:2">
      <c r="A1026" s="4" t="s">
        <v>2001</v>
      </c>
      <c r="B1026" t="s">
        <v>1954</v>
      </c>
    </row>
    <row r="1027" spans="1:2">
      <c r="A1027" s="4" t="s">
        <v>2001</v>
      </c>
      <c r="B1027" t="s">
        <v>1955</v>
      </c>
    </row>
    <row r="1028" spans="1:2">
      <c r="A1028" s="4" t="s">
        <v>2001</v>
      </c>
      <c r="B1028" t="s">
        <v>1956</v>
      </c>
    </row>
    <row r="1029" spans="1:2">
      <c r="A1029" s="4" t="s">
        <v>2001</v>
      </c>
      <c r="B1029" t="s">
        <v>1957</v>
      </c>
    </row>
    <row r="1030" spans="1:2">
      <c r="A1030" s="4" t="s">
        <v>2001</v>
      </c>
      <c r="B1030" t="s">
        <v>1958</v>
      </c>
    </row>
    <row r="1031" spans="1:2">
      <c r="A1031" s="4" t="s">
        <v>2001</v>
      </c>
      <c r="B1031" t="s">
        <v>1959</v>
      </c>
    </row>
    <row r="1032" spans="1:2">
      <c r="A1032" s="4" t="s">
        <v>2001</v>
      </c>
      <c r="B1032" t="s">
        <v>1960</v>
      </c>
    </row>
    <row r="1033" spans="1:2">
      <c r="A1033" s="4" t="s">
        <v>2001</v>
      </c>
      <c r="B1033" t="s">
        <v>1961</v>
      </c>
    </row>
    <row r="1034" spans="1:2">
      <c r="A1034" s="4" t="s">
        <v>2001</v>
      </c>
      <c r="B1034" t="s">
        <v>1962</v>
      </c>
    </row>
    <row r="1035" spans="1:2">
      <c r="A1035" s="4" t="s">
        <v>2001</v>
      </c>
      <c r="B1035" t="s">
        <v>1963</v>
      </c>
    </row>
    <row r="1036" spans="1:2">
      <c r="A1036" s="4" t="s">
        <v>2001</v>
      </c>
      <c r="B1036" t="s">
        <v>1964</v>
      </c>
    </row>
    <row r="1037" spans="1:2">
      <c r="A1037" s="4" t="s">
        <v>2001</v>
      </c>
      <c r="B1037" t="s">
        <v>1965</v>
      </c>
    </row>
    <row r="1038" spans="1:2">
      <c r="A1038" s="4" t="s">
        <v>2001</v>
      </c>
      <c r="B1038" t="s">
        <v>1966</v>
      </c>
    </row>
    <row r="1039" spans="1:2">
      <c r="A1039" s="4" t="s">
        <v>2001</v>
      </c>
      <c r="B1039" t="s">
        <v>1967</v>
      </c>
    </row>
    <row r="1040" spans="1:2">
      <c r="A1040" s="4" t="s">
        <v>2001</v>
      </c>
      <c r="B1040" t="s">
        <v>1968</v>
      </c>
    </row>
    <row r="1041" spans="1:2">
      <c r="A1041" s="4" t="s">
        <v>2001</v>
      </c>
      <c r="B1041" t="s">
        <v>1969</v>
      </c>
    </row>
    <row r="1042" spans="1:2">
      <c r="A1042" s="4" t="s">
        <v>2001</v>
      </c>
      <c r="B1042" t="s">
        <v>1970</v>
      </c>
    </row>
    <row r="1043" spans="1:2">
      <c r="A1043" s="4" t="s">
        <v>2001</v>
      </c>
      <c r="B1043" t="s">
        <v>1971</v>
      </c>
    </row>
    <row r="1044" spans="1:2">
      <c r="A1044" s="4" t="s">
        <v>2001</v>
      </c>
      <c r="B1044" t="s">
        <v>1972</v>
      </c>
    </row>
    <row r="1045" spans="1:2">
      <c r="A1045" s="4" t="s">
        <v>2001</v>
      </c>
      <c r="B1045" t="s">
        <v>1973</v>
      </c>
    </row>
    <row r="1046" spans="1:2">
      <c r="A1046" s="4" t="s">
        <v>2001</v>
      </c>
      <c r="B1046" t="s">
        <v>1974</v>
      </c>
    </row>
    <row r="1047" spans="1:2">
      <c r="A1047" s="4" t="s">
        <v>2001</v>
      </c>
      <c r="B1047" t="s">
        <v>1975</v>
      </c>
    </row>
    <row r="1048" spans="1:2">
      <c r="A1048" s="4" t="s">
        <v>2001</v>
      </c>
      <c r="B1048" t="s">
        <v>1976</v>
      </c>
    </row>
    <row r="1049" spans="1:2">
      <c r="A1049" s="4" t="s">
        <v>2001</v>
      </c>
      <c r="B1049" t="s">
        <v>1977</v>
      </c>
    </row>
    <row r="1050" spans="1:2">
      <c r="A1050" s="4" t="s">
        <v>2001</v>
      </c>
      <c r="B1050" t="s">
        <v>1978</v>
      </c>
    </row>
    <row r="1051" spans="1:2">
      <c r="A1051" s="4" t="s">
        <v>2001</v>
      </c>
      <c r="B1051" t="s">
        <v>1950</v>
      </c>
    </row>
    <row r="1052" spans="1:2">
      <c r="A1052" s="4" t="s">
        <v>2001</v>
      </c>
      <c r="B1052" t="s">
        <v>1979</v>
      </c>
    </row>
    <row r="1053" spans="1:2">
      <c r="A1053" s="4" t="s">
        <v>2001</v>
      </c>
      <c r="B1053" t="s">
        <v>1980</v>
      </c>
    </row>
    <row r="1054" spans="1:2">
      <c r="A1054" s="4" t="s">
        <v>2001</v>
      </c>
      <c r="B1054" t="s">
        <v>1981</v>
      </c>
    </row>
    <row r="1055" spans="1:2">
      <c r="A1055" s="4" t="s">
        <v>2001</v>
      </c>
      <c r="B1055" t="s">
        <v>1982</v>
      </c>
    </row>
    <row r="1056" spans="1:2">
      <c r="A1056" s="4" t="s">
        <v>2001</v>
      </c>
      <c r="B1056" t="s">
        <v>1983</v>
      </c>
    </row>
    <row r="1057" spans="1:2">
      <c r="A1057" s="4" t="s">
        <v>2001</v>
      </c>
      <c r="B1057" t="s">
        <v>1984</v>
      </c>
    </row>
    <row r="1058" spans="1:2">
      <c r="A1058" s="4" t="s">
        <v>2001</v>
      </c>
      <c r="B1058" t="s">
        <v>1985</v>
      </c>
    </row>
    <row r="1059" spans="1:2">
      <c r="A1059" s="4" t="s">
        <v>2001</v>
      </c>
      <c r="B1059" t="s">
        <v>1986</v>
      </c>
    </row>
    <row r="1060" spans="1:2">
      <c r="A1060" s="4" t="s">
        <v>2001</v>
      </c>
      <c r="B1060" t="s">
        <v>1987</v>
      </c>
    </row>
    <row r="1061" spans="1:2">
      <c r="A1061" s="4" t="s">
        <v>2001</v>
      </c>
      <c r="B1061" t="s">
        <v>1988</v>
      </c>
    </row>
    <row r="1062" spans="1:2">
      <c r="A1062" s="4" t="s">
        <v>2001</v>
      </c>
      <c r="B1062" t="s">
        <v>1989</v>
      </c>
    </row>
    <row r="1063" spans="1:2">
      <c r="A1063" s="4" t="s">
        <v>2001</v>
      </c>
      <c r="B1063" t="s">
        <v>1990</v>
      </c>
    </row>
    <row r="1064" spans="1:2">
      <c r="A1064" s="4" t="s">
        <v>2001</v>
      </c>
      <c r="B1064" t="s">
        <v>1991</v>
      </c>
    </row>
    <row r="1065" spans="1:2">
      <c r="A1065" s="4" t="s">
        <v>2001</v>
      </c>
      <c r="B1065" t="s">
        <v>1992</v>
      </c>
    </row>
    <row r="1066" spans="1:2">
      <c r="A1066" s="4" t="s">
        <v>2001</v>
      </c>
      <c r="B1066" t="s">
        <v>1993</v>
      </c>
    </row>
    <row r="1067" spans="1:2">
      <c r="A1067" s="4" t="s">
        <v>2001</v>
      </c>
      <c r="B1067" t="s">
        <v>1994</v>
      </c>
    </row>
    <row r="1068" spans="1:2">
      <c r="A1068" s="4" t="s">
        <v>2001</v>
      </c>
      <c r="B1068" t="s">
        <v>1995</v>
      </c>
    </row>
    <row r="1069" spans="1:2">
      <c r="A1069" s="4" t="s">
        <v>2001</v>
      </c>
      <c r="B1069" t="s">
        <v>1996</v>
      </c>
    </row>
    <row r="1070" spans="1:2">
      <c r="A1070" s="4" t="s">
        <v>2001</v>
      </c>
      <c r="B1070" t="s">
        <v>1997</v>
      </c>
    </row>
    <row r="1071" spans="1:2">
      <c r="A1071" s="4" t="s">
        <v>2001</v>
      </c>
      <c r="B1071" t="s">
        <v>1998</v>
      </c>
    </row>
    <row r="1072" spans="1:2">
      <c r="A1072" s="4" t="s">
        <v>2001</v>
      </c>
      <c r="B1072" t="s">
        <v>1999</v>
      </c>
    </row>
    <row r="1073" spans="1:2">
      <c r="A1073" s="4" t="s">
        <v>2001</v>
      </c>
      <c r="B1073" t="s">
        <v>2000</v>
      </c>
    </row>
    <row r="1074" spans="1:2">
      <c r="A1074" s="4" t="s">
        <v>2058</v>
      </c>
      <c r="B1074" t="s">
        <v>2006</v>
      </c>
    </row>
    <row r="1075" spans="1:2">
      <c r="A1075" s="4" t="s">
        <v>2058</v>
      </c>
      <c r="B1075" t="s">
        <v>2007</v>
      </c>
    </row>
    <row r="1076" spans="1:2">
      <c r="A1076" s="4" t="s">
        <v>2058</v>
      </c>
      <c r="B1076" t="s">
        <v>2008</v>
      </c>
    </row>
    <row r="1077" spans="1:2">
      <c r="A1077" s="4" t="s">
        <v>2058</v>
      </c>
      <c r="B1077" t="s">
        <v>2009</v>
      </c>
    </row>
    <row r="1078" spans="1:2">
      <c r="A1078" s="4" t="s">
        <v>2058</v>
      </c>
      <c r="B1078" t="s">
        <v>2010</v>
      </c>
    </row>
    <row r="1079" spans="1:2">
      <c r="A1079" s="4" t="s">
        <v>2058</v>
      </c>
      <c r="B1079" t="s">
        <v>2011</v>
      </c>
    </row>
    <row r="1080" spans="1:2">
      <c r="A1080" s="4" t="s">
        <v>2058</v>
      </c>
      <c r="B1080" t="s">
        <v>2002</v>
      </c>
    </row>
    <row r="1081" spans="1:2">
      <c r="A1081" s="4" t="s">
        <v>2058</v>
      </c>
      <c r="B1081" t="s">
        <v>2012</v>
      </c>
    </row>
    <row r="1082" spans="1:2">
      <c r="A1082" s="4" t="s">
        <v>2058</v>
      </c>
      <c r="B1082" t="s">
        <v>2004</v>
      </c>
    </row>
    <row r="1083" spans="1:2">
      <c r="A1083" s="4" t="s">
        <v>2058</v>
      </c>
      <c r="B1083" t="s">
        <v>2005</v>
      </c>
    </row>
    <row r="1084" spans="1:2">
      <c r="A1084" s="4" t="s">
        <v>2058</v>
      </c>
      <c r="B1084" t="s">
        <v>2013</v>
      </c>
    </row>
    <row r="1085" spans="1:2">
      <c r="A1085" s="4" t="s">
        <v>2058</v>
      </c>
      <c r="B1085" t="s">
        <v>2014</v>
      </c>
    </row>
    <row r="1086" spans="1:2">
      <c r="A1086" s="4" t="s">
        <v>2058</v>
      </c>
      <c r="B1086" t="s">
        <v>2015</v>
      </c>
    </row>
    <row r="1087" spans="1:2">
      <c r="A1087" s="4" t="s">
        <v>2058</v>
      </c>
      <c r="B1087" t="s">
        <v>2016</v>
      </c>
    </row>
    <row r="1088" spans="1:2">
      <c r="A1088" s="4" t="s">
        <v>2058</v>
      </c>
      <c r="B1088" t="s">
        <v>2017</v>
      </c>
    </row>
    <row r="1089" spans="1:2">
      <c r="A1089" s="4" t="s">
        <v>2058</v>
      </c>
      <c r="B1089" t="s">
        <v>2018</v>
      </c>
    </row>
    <row r="1090" spans="1:2">
      <c r="A1090" s="4" t="s">
        <v>2058</v>
      </c>
      <c r="B1090" t="s">
        <v>2019</v>
      </c>
    </row>
    <row r="1091" spans="1:2">
      <c r="A1091" s="4" t="s">
        <v>2058</v>
      </c>
      <c r="B1091" t="s">
        <v>2020</v>
      </c>
    </row>
    <row r="1092" spans="1:2">
      <c r="A1092" s="4" t="s">
        <v>2058</v>
      </c>
      <c r="B1092" t="s">
        <v>2021</v>
      </c>
    </row>
    <row r="1093" spans="1:2">
      <c r="A1093" s="4" t="s">
        <v>2058</v>
      </c>
      <c r="B1093" t="s">
        <v>2022</v>
      </c>
    </row>
    <row r="1094" spans="1:2">
      <c r="A1094" s="4" t="s">
        <v>2058</v>
      </c>
      <c r="B1094" t="s">
        <v>2023</v>
      </c>
    </row>
    <row r="1095" spans="1:2">
      <c r="A1095" s="4" t="s">
        <v>2058</v>
      </c>
      <c r="B1095" t="s">
        <v>2024</v>
      </c>
    </row>
    <row r="1096" spans="1:2">
      <c r="A1096" s="4" t="s">
        <v>2058</v>
      </c>
      <c r="B1096" t="s">
        <v>2025</v>
      </c>
    </row>
    <row r="1097" spans="1:2">
      <c r="A1097" s="4" t="s">
        <v>2058</v>
      </c>
      <c r="B1097" t="s">
        <v>2026</v>
      </c>
    </row>
    <row r="1098" spans="1:2">
      <c r="A1098" s="4" t="s">
        <v>2058</v>
      </c>
      <c r="B1098" t="s">
        <v>2027</v>
      </c>
    </row>
    <row r="1099" spans="1:2">
      <c r="A1099" s="4" t="s">
        <v>2058</v>
      </c>
      <c r="B1099" t="s">
        <v>2028</v>
      </c>
    </row>
    <row r="1100" spans="1:2">
      <c r="A1100" s="4" t="s">
        <v>2058</v>
      </c>
      <c r="B1100" t="s">
        <v>2029</v>
      </c>
    </row>
    <row r="1101" spans="1:2">
      <c r="A1101" s="4" t="s">
        <v>2058</v>
      </c>
      <c r="B1101" t="s">
        <v>2030</v>
      </c>
    </row>
    <row r="1102" spans="1:2">
      <c r="A1102" s="4" t="s">
        <v>2058</v>
      </c>
      <c r="B1102" t="s">
        <v>2031</v>
      </c>
    </row>
    <row r="1103" spans="1:2">
      <c r="A1103" s="4" t="s">
        <v>2058</v>
      </c>
      <c r="B1103" t="s">
        <v>2032</v>
      </c>
    </row>
    <row r="1104" spans="1:2">
      <c r="A1104" s="4" t="s">
        <v>2058</v>
      </c>
      <c r="B1104" t="s">
        <v>2033</v>
      </c>
    </row>
    <row r="1105" spans="1:2">
      <c r="A1105" s="4" t="s">
        <v>2058</v>
      </c>
      <c r="B1105" t="s">
        <v>2034</v>
      </c>
    </row>
    <row r="1106" spans="1:2">
      <c r="A1106" s="4" t="s">
        <v>2058</v>
      </c>
      <c r="B1106" t="s">
        <v>2035</v>
      </c>
    </row>
    <row r="1107" spans="1:2">
      <c r="A1107" s="4" t="s">
        <v>2058</v>
      </c>
      <c r="B1107" t="s">
        <v>2036</v>
      </c>
    </row>
    <row r="1108" spans="1:2">
      <c r="A1108" s="4" t="s">
        <v>2058</v>
      </c>
      <c r="B1108" t="s">
        <v>2037</v>
      </c>
    </row>
    <row r="1109" spans="1:2">
      <c r="A1109" s="4" t="s">
        <v>2058</v>
      </c>
      <c r="B1109" t="s">
        <v>2038</v>
      </c>
    </row>
    <row r="1110" spans="1:2">
      <c r="A1110" s="4" t="s">
        <v>2058</v>
      </c>
      <c r="B1110" t="s">
        <v>2039</v>
      </c>
    </row>
    <row r="1111" spans="1:2">
      <c r="A1111" s="4" t="s">
        <v>2058</v>
      </c>
      <c r="B1111" t="s">
        <v>2040</v>
      </c>
    </row>
    <row r="1112" spans="1:2">
      <c r="A1112" s="4" t="s">
        <v>2058</v>
      </c>
      <c r="B1112" t="s">
        <v>2041</v>
      </c>
    </row>
    <row r="1113" spans="1:2">
      <c r="A1113" s="4" t="s">
        <v>2058</v>
      </c>
      <c r="B1113" t="s">
        <v>2042</v>
      </c>
    </row>
    <row r="1114" spans="1:2">
      <c r="A1114" s="4" t="s">
        <v>2058</v>
      </c>
      <c r="B1114" t="s">
        <v>2043</v>
      </c>
    </row>
    <row r="1115" spans="1:2">
      <c r="A1115" s="4" t="s">
        <v>2058</v>
      </c>
      <c r="B1115" t="s">
        <v>2044</v>
      </c>
    </row>
    <row r="1116" spans="1:2">
      <c r="A1116" s="4" t="s">
        <v>2058</v>
      </c>
      <c r="B1116" t="s">
        <v>2045</v>
      </c>
    </row>
    <row r="1117" spans="1:2">
      <c r="A1117" s="4" t="s">
        <v>2058</v>
      </c>
      <c r="B1117" t="s">
        <v>2046</v>
      </c>
    </row>
    <row r="1118" spans="1:2">
      <c r="A1118" s="4" t="s">
        <v>2058</v>
      </c>
      <c r="B1118" t="s">
        <v>2047</v>
      </c>
    </row>
    <row r="1119" spans="1:2">
      <c r="A1119" s="4" t="s">
        <v>2058</v>
      </c>
      <c r="B1119" t="s">
        <v>2048</v>
      </c>
    </row>
    <row r="1120" spans="1:2">
      <c r="A1120" s="4" t="s">
        <v>2058</v>
      </c>
      <c r="B1120" t="s">
        <v>2049</v>
      </c>
    </row>
    <row r="1121" spans="1:2">
      <c r="A1121" s="4" t="s">
        <v>2058</v>
      </c>
      <c r="B1121" t="s">
        <v>2050</v>
      </c>
    </row>
    <row r="1122" spans="1:2">
      <c r="A1122" s="4" t="s">
        <v>2058</v>
      </c>
      <c r="B1122" t="s">
        <v>2051</v>
      </c>
    </row>
    <row r="1123" spans="1:2">
      <c r="A1123" s="4" t="s">
        <v>2058</v>
      </c>
      <c r="B1123" t="s">
        <v>2052</v>
      </c>
    </row>
    <row r="1124" spans="1:2">
      <c r="A1124" s="4" t="s">
        <v>2058</v>
      </c>
      <c r="B1124" t="s">
        <v>2053</v>
      </c>
    </row>
    <row r="1125" spans="1:2">
      <c r="A1125" s="4" t="s">
        <v>2058</v>
      </c>
      <c r="B1125" t="s">
        <v>2054</v>
      </c>
    </row>
    <row r="1126" spans="1:2">
      <c r="A1126" s="4" t="s">
        <v>2058</v>
      </c>
      <c r="B1126" t="s">
        <v>2055</v>
      </c>
    </row>
    <row r="1127" spans="1:2">
      <c r="A1127" s="4" t="s">
        <v>2058</v>
      </c>
      <c r="B1127" t="s">
        <v>2056</v>
      </c>
    </row>
    <row r="1128" spans="1:2">
      <c r="A1128" s="4" t="s">
        <v>2058</v>
      </c>
      <c r="B1128" t="s">
        <v>2057</v>
      </c>
    </row>
  </sheetData>
  <phoneticPr fontId="17" type="noConversion"/>
  <pageMargins left="0" right="0" top="0.39370078740157483" bottom="0.39370078740157483" header="0" footer="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2B352-7D7F-4A3F-B535-22CD1CC9854A}">
  <dimension ref="A1:D16"/>
  <sheetViews>
    <sheetView tabSelected="1" workbookViewId="0">
      <selection activeCell="C9" sqref="C9"/>
    </sheetView>
  </sheetViews>
  <sheetFormatPr defaultRowHeight="13"/>
  <cols>
    <col min="1" max="1" width="76.5" bestFit="1" customWidth="1"/>
    <col min="3" max="3" width="80.7265625" bestFit="1" customWidth="1"/>
    <col min="4" max="6" width="11.08984375" bestFit="1" customWidth="1"/>
    <col min="7" max="7" width="75.31640625" bestFit="1" customWidth="1"/>
    <col min="8" max="8" width="10.08984375" bestFit="1" customWidth="1"/>
  </cols>
  <sheetData>
    <row r="1" spans="1:4">
      <c r="A1" t="s">
        <v>1058</v>
      </c>
      <c r="C1" t="s">
        <v>1262</v>
      </c>
      <c r="D1" t="s">
        <v>1266</v>
      </c>
    </row>
    <row r="2" spans="1:4">
      <c r="C2" t="s">
        <v>2069</v>
      </c>
      <c r="D2" t="s">
        <v>1949</v>
      </c>
    </row>
    <row r="3" spans="1:4">
      <c r="A3" t="s">
        <v>1056</v>
      </c>
      <c r="C3" t="s">
        <v>2070</v>
      </c>
      <c r="D3" t="s">
        <v>1181</v>
      </c>
    </row>
    <row r="4" spans="1:4">
      <c r="A4" t="s">
        <v>2059</v>
      </c>
      <c r="C4" t="s">
        <v>2071</v>
      </c>
      <c r="D4" t="s">
        <v>2003</v>
      </c>
    </row>
    <row r="5" spans="1:4">
      <c r="A5" t="s">
        <v>1056</v>
      </c>
      <c r="C5" t="s">
        <v>2072</v>
      </c>
      <c r="D5" t="s">
        <v>1181</v>
      </c>
    </row>
    <row r="6" spans="1:4">
      <c r="A6" t="s">
        <v>2060</v>
      </c>
    </row>
    <row r="7" spans="1:4">
      <c r="A7" t="s">
        <v>2061</v>
      </c>
    </row>
    <row r="8" spans="1:4">
      <c r="A8" t="s">
        <v>2062</v>
      </c>
    </row>
    <row r="9" spans="1:4">
      <c r="A9" t="s">
        <v>2063</v>
      </c>
    </row>
    <row r="10" spans="1:4">
      <c r="A10" t="s">
        <v>2064</v>
      </c>
    </row>
    <row r="11" spans="1:4">
      <c r="A11" t="s">
        <v>1057</v>
      </c>
    </row>
    <row r="12" spans="1:4">
      <c r="A12" t="s">
        <v>2065</v>
      </c>
    </row>
    <row r="13" spans="1:4">
      <c r="A13" t="s">
        <v>2066</v>
      </c>
    </row>
    <row r="14" spans="1:4">
      <c r="A14" t="s">
        <v>2067</v>
      </c>
    </row>
    <row r="15" spans="1:4">
      <c r="A15" t="s">
        <v>2068</v>
      </c>
    </row>
    <row r="16" spans="1:4">
      <c r="A16" t="s">
        <v>1302</v>
      </c>
    </row>
  </sheetData>
  <phoneticPr fontId="17" type="noConversion"/>
  <pageMargins left="0.7" right="0.7" top="0.75" bottom="0.75" header="0.3" footer="0.3"/>
  <pageSetup orientation="portrait" horizontalDpi="360" verticalDpi="36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E6060-9553-42B8-B3A8-6310270349B9}">
  <dimension ref="A1"/>
  <sheetViews>
    <sheetView workbookViewId="0">
      <selection sqref="A1:A29"/>
    </sheetView>
  </sheetViews>
  <sheetFormatPr defaultRowHeight="13"/>
  <cols>
    <col min="1" max="1" width="34.31640625" bestFit="1"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87640-FA1F-402B-8D7F-953B6602F5E8}">
  <dimension ref="A1:D36"/>
  <sheetViews>
    <sheetView topLeftCell="A19" workbookViewId="0">
      <selection activeCell="D3" sqref="D3:D36"/>
    </sheetView>
  </sheetViews>
  <sheetFormatPr defaultRowHeight="13"/>
  <cols>
    <col min="1" max="1" width="80.5" bestFit="1" customWidth="1"/>
    <col min="4" max="4" width="27.81640625" bestFit="1" customWidth="1"/>
  </cols>
  <sheetData>
    <row r="1" spans="1:4">
      <c r="A1" t="s">
        <v>1164</v>
      </c>
      <c r="D1" t="s">
        <v>1164</v>
      </c>
    </row>
    <row r="2" spans="1:4">
      <c r="A2" s="4"/>
      <c r="D2" s="6" t="s">
        <v>1863</v>
      </c>
    </row>
    <row r="3" spans="1:4">
      <c r="A3" s="4" t="s">
        <v>1163</v>
      </c>
      <c r="D3" s="6" t="s">
        <v>1864</v>
      </c>
    </row>
    <row r="4" spans="1:4">
      <c r="A4" s="5">
        <v>74640</v>
      </c>
      <c r="D4" s="6" t="s">
        <v>1167</v>
      </c>
    </row>
    <row r="5" spans="1:4">
      <c r="A5" s="4" t="s">
        <v>1844</v>
      </c>
      <c r="D5" s="6" t="s">
        <v>1865</v>
      </c>
    </row>
    <row r="6" spans="1:4">
      <c r="A6" s="4" t="s">
        <v>1845</v>
      </c>
      <c r="D6" s="6" t="s">
        <v>1866</v>
      </c>
    </row>
    <row r="7" spans="1:4">
      <c r="A7" s="4" t="s">
        <v>1846</v>
      </c>
      <c r="D7" s="6" t="s">
        <v>1867</v>
      </c>
    </row>
    <row r="8" spans="1:4">
      <c r="A8" s="4" t="s">
        <v>1847</v>
      </c>
      <c r="D8" s="6" t="s">
        <v>1868</v>
      </c>
    </row>
    <row r="9" spans="1:4">
      <c r="A9" s="4" t="s">
        <v>1848</v>
      </c>
      <c r="D9" s="6" t="s">
        <v>1869</v>
      </c>
    </row>
    <row r="10" spans="1:4">
      <c r="A10" s="4" t="s">
        <v>1849</v>
      </c>
      <c r="D10" s="6" t="s">
        <v>1527</v>
      </c>
    </row>
    <row r="11" spans="1:4">
      <c r="A11" s="4" t="s">
        <v>1850</v>
      </c>
      <c r="D11" s="6" t="s">
        <v>1870</v>
      </c>
    </row>
    <row r="12" spans="1:4">
      <c r="A12" s="4" t="s">
        <v>1851</v>
      </c>
      <c r="D12" s="6" t="s">
        <v>1871</v>
      </c>
    </row>
    <row r="13" spans="1:4">
      <c r="A13" s="4" t="s">
        <v>1852</v>
      </c>
      <c r="D13" s="6" t="s">
        <v>1872</v>
      </c>
    </row>
    <row r="14" spans="1:4">
      <c r="A14" s="4" t="s">
        <v>1853</v>
      </c>
      <c r="D14" s="6" t="s">
        <v>1873</v>
      </c>
    </row>
    <row r="15" spans="1:4">
      <c r="A15" s="4" t="s">
        <v>1854</v>
      </c>
      <c r="D15" s="6" t="s">
        <v>1874</v>
      </c>
    </row>
    <row r="16" spans="1:4">
      <c r="A16" s="4" t="s">
        <v>1855</v>
      </c>
      <c r="D16" s="6" t="s">
        <v>1875</v>
      </c>
    </row>
    <row r="17" spans="1:4">
      <c r="A17" s="4" t="s">
        <v>1856</v>
      </c>
      <c r="D17" s="6" t="s">
        <v>1876</v>
      </c>
    </row>
    <row r="18" spans="1:4">
      <c r="A18" s="4" t="s">
        <v>1857</v>
      </c>
      <c r="D18" s="6" t="s">
        <v>1528</v>
      </c>
    </row>
    <row r="19" spans="1:4">
      <c r="A19" s="4" t="s">
        <v>1858</v>
      </c>
      <c r="D19" s="6" t="s">
        <v>1877</v>
      </c>
    </row>
    <row r="20" spans="1:4">
      <c r="A20" s="4" t="s">
        <v>1859</v>
      </c>
      <c r="D20" s="6" t="s">
        <v>1878</v>
      </c>
    </row>
    <row r="21" spans="1:4">
      <c r="A21" s="4" t="s">
        <v>1860</v>
      </c>
      <c r="D21" s="6" t="s">
        <v>1879</v>
      </c>
    </row>
    <row r="22" spans="1:4">
      <c r="A22" s="4" t="s">
        <v>1861</v>
      </c>
      <c r="D22" s="6" t="s">
        <v>1880</v>
      </c>
    </row>
    <row r="23" spans="1:4">
      <c r="A23" s="4" t="s">
        <v>1844</v>
      </c>
      <c r="D23" s="6" t="s">
        <v>1881</v>
      </c>
    </row>
    <row r="24" spans="1:4">
      <c r="A24" s="5">
        <v>391775</v>
      </c>
      <c r="D24" s="6" t="s">
        <v>1882</v>
      </c>
    </row>
    <row r="25" spans="1:4">
      <c r="A25" s="5" t="s">
        <v>1862</v>
      </c>
      <c r="D25" s="6" t="s">
        <v>1883</v>
      </c>
    </row>
    <row r="26" spans="1:4">
      <c r="A26" s="4" t="s">
        <v>1163</v>
      </c>
      <c r="D26" s="6" t="s">
        <v>1884</v>
      </c>
    </row>
    <row r="27" spans="1:4">
      <c r="D27" s="6" t="s">
        <v>1885</v>
      </c>
    </row>
    <row r="28" spans="1:4">
      <c r="D28" s="6" t="s">
        <v>1886</v>
      </c>
    </row>
    <row r="29" spans="1:4">
      <c r="D29" s="6" t="s">
        <v>1887</v>
      </c>
    </row>
    <row r="30" spans="1:4">
      <c r="D30" s="6" t="s">
        <v>1888</v>
      </c>
    </row>
    <row r="31" spans="1:4">
      <c r="D31" s="6" t="s">
        <v>1889</v>
      </c>
    </row>
    <row r="32" spans="1:4">
      <c r="D32" s="6" t="s">
        <v>1890</v>
      </c>
    </row>
    <row r="33" spans="4:4">
      <c r="D33" s="6" t="s">
        <v>1891</v>
      </c>
    </row>
    <row r="34" spans="4:4">
      <c r="D34" s="6" t="s">
        <v>1892</v>
      </c>
    </row>
    <row r="35" spans="4:4">
      <c r="D35" s="6" t="s">
        <v>1893</v>
      </c>
    </row>
    <row r="36" spans="4:4">
      <c r="D36" s="6" t="s">
        <v>1894</v>
      </c>
    </row>
  </sheetData>
  <pageMargins left="0.7" right="0.7" top="0.75" bottom="0.75" header="0.3" footer="0.3"/>
  <pageSetup orientation="portrait" horizontalDpi="360" verticalDpi="360"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1 8 8 b f b 8 - 5 1 a 5 - 4 6 c f - 8 3 4 a - 2 f 6 0 e b a 9 3 3 6 0 "   x m l n s = " h t t p : / / s c h e m a s . m i c r o s o f t . c o m / D a t a M a s h u p " > A A A A A B c G A A B Q S w M E F A A C A A g A S J b 0 W P Y S c a i m A A A A 9 g A A A B I A H A B D b 2 5 m a W c v U G F j a 2 F n Z S 5 4 b W w g o h g A K K A U A A A A A A A A A A A A A A A A A A A A A A A A A A A A h Y 8 x D o I w G I W v Q r r T l h K j I T 8 l 0 c F F E h M T 4 9 q U C o 1 Q D C 2 W u z l 4 J K 8 g R l E 3 x / e 9 b 3 j v f r 1 B N j R 1 c F G d 1 a 1 J U Y Q p C p S R b a F N m a L e H c M F y j h s h T y J U g W j b G w y 2 C J F l X P n h B D v P f Y x b r u S M E o j c s g 3 O 1 m p R q C P r P / L o T b W C S M V 4 r B / j e E M R z H F M z b H F M g E I d f m K 7 B x 7 7 P 9 g b D q a 9 d 3 i i s T r p d A p g j k / Y E / A F B L A w Q U A A I A C A B I l v 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J b 0 W H x E D n M P A w A A J x A A A B M A H A B G b 3 J t d W x h c y 9 T Z W N 0 a W 9 u M S 5 t I K I Y A C i g F A A A A A A A A A A A A A A A A A A A A A A A A A A A A O 1 V 3 2 / a M B B + R + J / s L y X R H K R E q D 7 0 T G p o 5 u 0 h 3 V q Q d s D 4 i G A V 6 I m d u S Y r i j r / z 4 7 z g / b J I B Q K + 2 h e e G 4 n L / 7 / N 3 l L s V L H l I C J u r X u + h 2 u p 1 0 H T C 8 A t N g E W E f j E C E e b c D x D O h G 7 b E w v P l c Y m j 3 n j D G C b 8 F 2 X 3 C 0 r v H T e b X Q c x H k F 1 E s 6 f Z m N K u A i Z I w X w B o 7 X A b m T 4 N s E Q 4 G U h / a m L C D p b 8 r i M Y 0 2 M Z E v U 0 d l Q 1 k G r w I e Q A S 4 c A O O H / n T k 1 s B T p I o 5 E C d A 4 s t u M J R G I c c s x o 9 D 1 E R j s U A g R I 8 D x L H V P R U Z P m 8 r b A c + F e E 3 G w o x x O + F Z D j 9 M F F Q D H r e S V M z 6 + s f m U N K m t Y W e d Q u 4 F O y D u g y b 7 7 l k r l f G q t K p p + s 7 v f 7 B 4 0 u 4 f N 7 v O 2 8 t z i m D 6 I y / 3 g a 8 w K 2 q l W G h y J z i v c j q 0 F y o 6 T V c v 3 j a S Y c Y H w H T M J p K D r h J e r V d U J z d w E r D o r L B w s 1 0 D 2 Q m 9 M 4 0 V I s J P N F K M 5 A s r q V 9 a g s o Z z o Q y E r q Z J z f B r G I l q i b S 3 9 E / q 2 V J I p 9 N 6 j Y L R T H n n 4 O M n Q D Z R B A K y M p w y t 1 2 B H e 3 V i 1 p 7 i 5 g Q v 9 B B k 3 f K w j i W 9 R F X a m 3 V 1 N n N W j W n b K B c U Q n V 2 n n 7 I / o H I / y 2 C O M u g n V C 0 3 L U W f e R b x z r x r q q S R Q s h f 9 n E G 2 w L m r u z 7 1 O Q w 4 E z y C S N U N F J D O O C N G V Y m 9 1 1 Y 0 m 0 C p Y N K W u u s G q Q s s / I G X 2 a 3 N Q m 8 P a F L M J F c C s z L A z D k W 0 M Q + v K c E u K h u m j b m / h 7 p 1 R 0 2 I i t m 7 2 n x / F M k 9 H M W Q b G P p H c 3 S r 2 l 6 + t y o c x z B 8 s M + K U U j u 9 1 O S N q Y 7 u z r w c n 7 e v B 8 + z p d 0 y Q J y d 2 L 7 W w t w W l 7 u w R Q u 7 v 6 5 7 / U X j b y m f N K S 9 4 6 q I 4 c u v b 2 t M B b R 6 b B 7 t D Y P H q f G L R R 1 q L y L S Z B 3 A w n X + z f K M 1 l h D r d y y T B Z C X O 3 W w w 2 + 5 8 2 k 6 2 S w F J z d X H 5 P i u T t Z Y k S 2 r 2 0 p Y r G x n V r K z t r b h h r D J e X b w O f H Y y e e k G u B E + N H B 5 8 R j I + g a s 9 I s l j 4 p j f K + D s z X g f m f D 0 z v + Q e m b w 9 M / c u x U 1 z 8 A 1 B L A Q I t A B Q A A g A I A E i W 9 F j 2 E n G o p g A A A P Y A A A A S A A A A A A A A A A A A A A A A A A A A A A B D b 2 5 m a W c v U G F j a 2 F n Z S 5 4 b W x Q S w E C L Q A U A A I A C A B I l v R Y D 8 r p q 6 Q A A A D p A A A A E w A A A A A A A A A A A A A A A A D y A A A A W 0 N v b n R l b n R f V H l w Z X N d L n h t b F B L A Q I t A B Q A A g A I A E i W 9 F h 8 R A 5 z D w M A A C c Q A A A T A A A A A A A A A A A A A A A A A O M B A A B G b 3 J t d W x h c y 9 T Z W N 0 a W 9 u M S 5 t U E s F B g A A A A A D A A M A w g A A A D 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k k A A A A A A A A d y 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R d W V y e U l E I i B W Y W x 1 Z T 0 i c z h h Z j h k M m M 0 L T Q x N z E t N D U z M C 0 5 N T A 1 L T M 4 M G R l Y z Y 5 M j V l Z 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U y X z E 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Q t M D c t M j B U M T c 6 N T A 6 M T Y u M T E 3 N z Q 4 M V o i I C 8 + P E V u d H J 5 I F R 5 c G U 9 I k Z p b G x D b 2 x 1 b W 5 U e X B l c y I g V m F s d W U 9 I n N C Z 0 E 9 I i A v P j x F b n R y e S B U e X B l P S J G a W x s Q 2 9 s d W 1 u T m F t Z X M i I F Z h b H V l P S J z W y Z x d W 9 0 O 0 1 l c m d l Z C 4 y J n F 1 b 3 Q 7 L C Z x d W 9 0 O 0 N v b H V t b j E w 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y L 0 F 1 d G 9 S Z W 1 v d m V k Q 2 9 s d W 1 u c z E u e 0 1 l c m d l Z C 4 y L D B 9 J n F 1 b 3 Q 7 L C Z x d W 9 0 O 1 N l Y 3 R p b 2 4 x L 1 R h Y m x l M i 9 B d X R v U m V t b 3 Z l Z E N v b H V t b n M x L n t D b 2 x 1 b W 4 x M C w x f S Z x d W 9 0 O 1 0 s J n F 1 b 3 Q 7 Q 2 9 s d W 1 u Q 2 9 1 b n Q m c X V v d D s 6 M i w m c X V v d D t L Z X l D b 2 x 1 b W 5 O Y W 1 l c y Z x d W 9 0 O z p b X S w m c X V v d D t D b 2 x 1 b W 5 J Z G V u d G l 0 a W V z J n F 1 b 3 Q 7 O l s m c X V v d D t T Z W N 0 a W 9 u M S 9 U Y W J s Z T I v Q X V 0 b 1 J l b W 9 2 Z W R D b 2 x 1 b W 5 z M S 5 7 T W V y Z 2 V k L j I s M H 0 m c X V v d D s s J n F 1 b 3 Q 7 U 2 V j d G l v b j E v V G F i b G U y L 0 F 1 d G 9 S Z W 1 v d m V k Q 2 9 s d W 1 u c z E u e 0 N v b H V t b j E w L D F 9 J n F 1 b 3 Q 7 X S w m c X V v d D t S Z W x h d G l v b n N o a X B J b m Z v J n F 1 b 3 Q 7 O l t d f S I g L z 4 8 R W 5 0 c n k g V H l w Z T 0 i Q W R k Z W R U b 0 R h d G F N b 2 R l b C I g V m F s d W U 9 I m w w 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3 B s a X Q l M j B D b 2 x 1 b W 4 l M j B i e S U y M E R l b G l t a X R l c j w v S X R l b V B h d G g + P C 9 J d G V t T G 9 j Y X R p b 2 4 + P F N 0 Y W J s Z U V u d H J p Z X M g L z 4 8 L 0 l 0 Z W 0 + P E l 0 Z W 0 + P E l 0 Z W 1 M b 2 N h d G l v b j 4 8 S X R l b V R 5 c G U + R m 9 y b X V s Y T w v S X R l b V R 5 c G U + P E l 0 Z W 1 Q Y X R o P l N l Y 3 R p b 2 4 x L 1 R h Y m x l M i 9 D a G F u Z 2 V k J T I w V H l w Z T E 8 L 0 l 0 Z W 1 Q Y X R o P j w v S X R l b U x v Y 2 F 0 a W 9 u P j x T d G F i b G V F b n R y a W V z I C 8 + P C 9 J d G V t P j x J d G V t P j x J d G V t T G 9 j Y X R p b 2 4 + P E l 0 Z W 1 U e X B l P k Z v c m 1 1 b G E 8 L 0 l 0 Z W 1 U e X B l P j x J d G V t U G F 0 a D 5 T Z W N 0 a W 9 u M S 9 U Y W J s Z T I v U m V t b 3 Z l Z C U y M E 9 0 a G V y J T I w Q 2 9 s d W 1 u c z w v S X R l b V B h d G g + P C 9 J d G V t T G 9 j Y X R p b 2 4 + P F N 0 Y W J s Z U V u d H J p Z X M g L z 4 8 L 0 l 0 Z W 0 + P E l 0 Z W 0 + P E l 0 Z W 1 M b 2 N h d G l v b j 4 8 S X R l b V R 5 c G U + R m 9 y b X V s Y T w v S X R l b V R 5 c G U + P E l 0 Z W 1 Q Y X R o P l N l Y 3 R p b 2 4 x L 1 R h Y m x l M i 9 U c m F u c 3 B v c 2 V k J T I w V G F i b G U 8 L 0 l 0 Z W 1 Q Y X R o P j w v S X R l b U x v Y 2 F 0 a W 9 u P j x T d G F i b G V F b n R y a W V z I C 8 + P C 9 J d G V t P j x J d G V t P j x J d G V t T G 9 j Y X R p b 2 4 + P E l 0 Z W 1 U e X B l P k Z v c m 1 1 b G E 8 L 0 l 0 Z W 1 U e X B l P j x J d G V t U G F 0 a D 5 T Z W N 0 a W 9 u M S 9 U Y W J s Z T I v T W V y Z 2 V k J T I w Q 2 9 s d W 1 u c z w v S X R l b V B h d G g + P C 9 J d G V t T G 9 j Y X R p b 2 4 + P F N 0 Y W J s Z U V u d H J p Z X M g L z 4 8 L 0 l 0 Z W 0 + P E l 0 Z W 0 + P E l 0 Z W 1 M b 2 N h d G l v b j 4 8 S X R l b V R 5 c G U + R m 9 y b X V s Y T w v S X R l b V R 5 c G U + P E l 0 Z W 1 Q Y X R o P l N l Y 3 R p b 2 4 x L 1 R h Y m x l M i 9 N Z X J n Z W Q l M j B D b 2 x 1 b W 5 z M T w v S X R l b V B h d G g + P C 9 J d G V t T G 9 j Y X R p b 2 4 + P F N 0 Y W J s Z U V u d H J p Z X M g L z 4 8 L 0 l 0 Z W 0 + P E l 0 Z W 0 + P E l 0 Z W 1 M b 2 N h d G l v b j 4 8 S X R l b V R 5 c G U + R m 9 y b X V s Y T w v S X R l b V R 5 c G U + P E l 0 Z W 1 Q Y X R o P l N l Y 3 R p b 2 4 x L 1 R h Y m x l M i 9 J b n N l c n R l Z C U y M E 1 l c m d l Z C U y M E N v b H V t b j w v S X R l b V B h d G g + P C 9 J d G V t T G 9 j Y X R p b 2 4 + P F N 0 Y W J s Z U V u d H J p Z X M g L z 4 8 L 0 l 0 Z W 0 + P E l 0 Z W 0 + P E l 0 Z W 1 M b 2 N h d G l v b j 4 8 S X R l b V R 5 c G U + R m 9 y b X V s Y T w v S X R l b V R 5 c G U + P E l 0 Z W 1 Q Y X R o P l N l Y 3 R p b 2 4 x L 1 R h Y m x l M i 9 G a W x 0 Z X J l Z C U y M F J v d 3 M x P C 9 J d G V t U G F 0 a D 4 8 L 0 l 0 Z W 1 M b 2 N h d G l v b j 4 8 U 3 R h Y m x l R W 5 0 c m l l c y A v P j w v S X R l b T 4 8 S X R l b T 4 8 S X R l b U x v Y 2 F 0 a W 9 u P j x J d G V t V H l w Z T 5 G b 3 J t d W x h P C 9 J d G V t V H l w Z T 4 8 S X R l b V B h d G g + U 2 V j d G l v b j E v V G F i b G U y L 1 J l b W 9 2 Z W Q l M j B D b 2 x 1 b W 5 z P C 9 J d G V t U G F 0 a D 4 8 L 0 l 0 Z W 1 M b 2 N h d G l v b j 4 8 U 3 R h Y m x l R W 5 0 c m l l c y A v P j w v S X R l b T 4 8 S X R l b T 4 8 S X R l b U x v Y 2 F 0 a W 9 u P j x J d G V t V H l w Z T 5 G b 3 J t d W x h P C 9 J d G V t V H l w Z T 4 8 S X R l b V B h d G g + U 2 V j d G l v b j E v V G F i b G U y L 1 R y a W 1 t Z W Q l M j B U Z X h 0 P C 9 J d G V t U G F 0 a D 4 8 L 0 l 0 Z W 1 M b 2 N h d G l v b j 4 8 U 3 R h Y m x l R W 5 0 c m l l c y A v P j w v S X R l b T 4 8 S X R l b T 4 8 S X R l b U x v Y 2 F 0 a W 9 u P j x J d G V t V H l w Z T 5 G b 3 J t d W x h P C 9 J d G V t V H l w Z T 4 8 S X R l b V B h d G g + U 2 V j d G l v b j E v V G F i b G U y L 1 J l c G x h Y 2 V k J T I w V m F s d W U 8 L 0 l 0 Z W 1 Q Y X R o P j w v S X R l b U x v Y 2 F 0 a W 9 u P j x T d G F i b G V F b n R y a W V z I C 8 + P C 9 J d G V t P j x J d G V t P j x J d G V t T G 9 j Y X R p b 2 4 + P E l 0 Z W 1 U e X B l P k Z v c m 1 1 b G E 8 L 0 l 0 Z W 1 U e X B l P j x J d G V t U G F 0 a D 5 T Z W N 0 a W 9 u M S 9 U Y W J s Z T Q 8 L 0 l 0 Z W 1 Q Y X R o P j w v S X R l b U x v Y 2 F 0 a W 9 u P j x T d G F i b G V F b n R y a W V z P j x F b n R y e S B U e X B l P S J J c 1 B y a X Z h d G U i I F Z h b H V l P S J s M C I g L z 4 8 R W 5 0 c n k g V H l w Z T 0 i U X V l c n l J R C I g V m F s d W U 9 I n N k Y j l j N z U 0 Z i 1 l Z m J h L T R l Y m Y t Y j c 3 M C 1 l N T M y Z D A 2 Y 2 V l O D 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N F 8 x I i A v P j x F b n R y e S B U e X B l P S J G a W x s Z W R D b 2 1 w b G V 0 Z V J l c 3 V s d F R v V 2 9 y a 3 N o Z W V 0 I i B W Y W x 1 Z T 0 i b D E i I C 8 + P E V u d H J 5 I F R 5 c G U 9 I k Z p b G x T d G F 0 d X M i I F Z h b H V l P S J z Q 2 9 t c G x l d G U i I C 8 + P E V u d H J 5 I F R 5 c G U 9 I k Z p b G x D b 2 x 1 b W 5 O Y W 1 l c y I g V m F s d W U 9 I n N b J n F 1 b 3 Q 7 c 2 h v c H B p b m c m c X V v d D t d I i A v P j x F b n R y e S B U e X B l P S J G a W x s Q 2 9 s d W 1 u V H l w Z X M i I F Z h b H V l P S J z Q m c 9 P S I g L z 4 8 R W 5 0 c n k g V H l w Z T 0 i R m l s b E x h c 3 R V c G R h d G V k I i B W Y W x 1 Z T 0 i Z D I w M j Q t M D c t M j B U M T c 6 M D U 6 M D M u N z g y M z Y 1 N l o i I C 8 + P E V u d H J 5 I F R 5 c G U 9 I k Z p b G x F c n J v c k N v d W 5 0 I i B W Y W x 1 Z T 0 i b D A i I C 8 + P E V u d H J 5 I F R 5 c G U 9 I k Z p b G x F c n J v c k N v Z G U i I F Z h b H V l P S J z V W 5 r b m 9 3 b i I g L z 4 8 R W 5 0 c n k g V H l w Z T 0 i R m l s b E N v d W 5 0 I i B W Y W x 1 Z T 0 i b D M 1 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1 R h Y m x l N C 9 B d X R v U m V t b 3 Z l Z E N v b H V t b n M x L n t z a G 9 w c G l u Z y w w f S Z x d W 9 0 O 1 0 s J n F 1 b 3 Q 7 Q 2 9 s d W 1 u Q 2 9 1 b n Q m c X V v d D s 6 M S w m c X V v d D t L Z X l D b 2 x 1 b W 5 O Y W 1 l c y Z x d W 9 0 O z p b X S w m c X V v d D t D b 2 x 1 b W 5 J Z G V u d G l 0 a W V z J n F 1 b 3 Q 7 O l s m c X V v d D t T Z W N 0 a W 9 u M S 9 U Y W J s Z T Q v Q X V 0 b 1 J l b W 9 2 Z W R D b 2 x 1 b W 5 z M S 5 7 c 2 h v c H B p b m c s M H 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U Y W J s Z T Q v U 3 B s a X Q l M j B D b 2 x 1 b W 4 l M j B i e S U y M E R l b G l t a X R l c j w v S X R l b V B h d G g + P C 9 J d G V t T G 9 j Y X R p b 2 4 + P F N 0 Y W J s Z U V u d H J p Z X M g L z 4 8 L 0 l 0 Z W 0 + P E l 0 Z W 0 + P E l 0 Z W 1 M b 2 N h d G l v b j 4 8 S X R l b V R 5 c G U + R m 9 y b X V s Y T w v S X R l b V R 5 c G U + P E l 0 Z W 1 Q Y X R o P l N l Y 3 R p b 2 4 x L 1 R h Y m x l N C 9 D a G F u Z 2 V k J T I w V H l w Z T E 8 L 0 l 0 Z W 1 Q Y X R o P j w v S X R l b U x v Y 2 F 0 a W 9 u P j x T d G F i b G V F b n R y a W V z I C 8 + P C 9 J d G V t P j x J d G V t P j x J d G V t T G 9 j Y X R p b 2 4 + P E l 0 Z W 1 U e X B l P k Z v c m 1 1 b G E 8 L 0 l 0 Z W 1 U e X B l P j x J d G V t U G F 0 a D 5 T Z W N 0 a W 9 u M S 9 U Y W J s Z T Q v V H J p b W 1 l Z C U y M F R l e H Q 8 L 0 l 0 Z W 1 Q Y X R o P j w v S X R l b U x v Y 2 F 0 a W 9 u P j x T d G F i b G V F b n R y a W V z I C 8 + P C 9 J d G V t P j x J d G V t P j x J d G V t T G 9 j Y X R p b 2 4 + P E l 0 Z W 1 U e X B l P k Z v c m 1 1 b G E 8 L 0 l 0 Z W 1 U e X B l P j x J d G V t U G F 0 a D 5 T Z W N 0 a W 9 u M S 9 U Y W J s Z T Q l M j A o M i k 8 L 0 l 0 Z W 1 Q Y X R o P j w v S X R l b U x v Y 2 F 0 a W 9 u P j x T d G F i b G V F b n R y a W V z P j x F b n R y e S B U e X B l P S J J c 1 B y a X Z h d G U i I F Z h b H V l P S J s M C I g L z 4 8 R W 5 0 c n k g V H l w Z T 0 i U X V l c n l J R C I g V m F s d W U 9 I n M z Y j c x O T A 4 Z i 1 j N 2 U 4 L T R i Z T k t O T F m Z S 0 5 M G U 1 N z M 3 Z T N h Y z E i I C 8 + P E V u d H J 5 I F R 5 c G U 9 I l J l Y 2 9 2 Z X J 5 V G F y Z 2 V 0 U m 9 3 I i B W Y W x 1 Z T 0 i b D E i I C 8 + P E V u d H J 5 I F R 5 c G U 9 I l J l Y 2 9 2 Z X J 5 V G F y Z 2 V 0 Q 2 9 s d W 1 u I i B W Y W x 1 Z T 0 i b D E i I C 8 + P E V u d H J 5 I F R 5 c G U 9 I l J l Y 2 9 2 Z X J 5 V G F y Z 2 V 0 U 2 h l Z X Q i I F Z h b H V l P S J z V G F i b G U 0 I C g y K S I g L z 4 8 R W 5 0 c n k g V H l w Z T 0 i T G 9 h Z G V k V G 9 B b m F s e X N p c 1 N l c n Z p Y 2 V z I i B W Y W x 1 Z T 0 i b D A i I C 8 + P E V u d H J 5 I F R 5 c G U 9 I k Z p b G x M Y X N 0 V X B k Y X R l Z C I g V m F s d W U 9 I m Q y M D I 0 L T A 3 L T I w V D E w O j U z O j U 4 L j k 1 N z k x N z B a I i A v P j x F b n R y e S B U e X B l P S J G a W x s R X J y b 3 J D b 2 R l I i B W Y W x 1 Z T 0 i c 1 V u a 2 5 v d 2 4 i I C 8 + P E V u d H J 5 I F R 5 c G U 9 I k F k Z G V k V G 9 E Y X R h T W 9 k Z W w 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l R 5 c G V z I i B W Y W x 1 Z T 0 i c 0 J n P T 0 i I C 8 + P E V u d H J 5 I F R 5 c G U 9 I k Z p b G x D b 2 x 1 b W 5 O Y W 1 l c y I g V m F s d W U 9 I n N b J n F 1 b 3 Q 7 c 2 h v c H B p b m c 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Q g K D I p L 0 F 1 d G 9 S Z W 1 v d m V k Q 2 9 s d W 1 u c z E u e 3 N o b 3 B w a W 5 n L D B 9 J n F 1 b 3 Q 7 X S w m c X V v d D t D b 2 x 1 b W 5 D b 3 V u d C Z x d W 9 0 O z o x L C Z x d W 9 0 O 0 t l e U N v b H V t b k 5 h b W V z J n F 1 b 3 Q 7 O l t d L C Z x d W 9 0 O 0 N v b H V t b k l k Z W 5 0 a X R p Z X M m c X V v d D s 6 W y Z x d W 9 0 O 1 N l Y 3 R p b 2 4 x L 1 R h Y m x l N C A o M i k v Q X V 0 b 1 J l b W 9 2 Z W R D b 2 x 1 b W 5 z M S 5 7 c 2 h v c H B p b m c s M H 0 m c X V v d D t d L C Z x d W 9 0 O 1 J l b G F 0 a W 9 u c 2 h p c E l u Z m 8 m c X V v d D s 6 W 1 1 9 I i A v P j w v U 3 R h Y m x l R W 5 0 c m l l c z 4 8 L 0 l 0 Z W 0 + P E l 0 Z W 0 + P E l 0 Z W 1 M b 2 N h d G l v b j 4 8 S X R l b V R 5 c G U + R m 9 y b X V s Y T w v S X R l b V R 5 c G U + P E l 0 Z W 1 Q Y X R o P l N l Y 3 R p b 2 4 x L 1 R h Y m x l N C U y M C g y K S 9 T b 3 V y Y 2 U 8 L 0 l 0 Z W 1 Q Y X R o P j w v S X R l b U x v Y 2 F 0 a W 9 u P j x T d G F i b G V F b n R y a W V z I C 8 + P C 9 J d G V t P j x J d G V t P j x J d G V t T G 9 j Y X R p b 2 4 + P E l 0 Z W 1 U e X B l P k Z v c m 1 1 b G E 8 L 0 l 0 Z W 1 U e X B l P j x J d G V t U G F 0 a D 5 T Z W N 0 a W 9 u M S 9 U Y W J s Z T Q l M j A o M i k v Q 2 h h b m d l Z C U y M F R 5 c G U 8 L 0 l 0 Z W 1 Q Y X R o P j w v S X R l b U x v Y 2 F 0 a W 9 u P j x T d G F i b G V F b n R y a W V z I C 8 + P C 9 J d G V t P j x J d G V t P j x J d G V t T G 9 j Y X R p b 2 4 + P E l 0 Z W 1 U e X B l P k Z v c m 1 1 b G E 8 L 0 l 0 Z W 1 U e X B l P j x J d G V t U G F 0 a D 5 T Z W N 0 a W 9 u M S 9 U Y W J s Z T Q l M j A o M i k v U 3 B s a X Q l M j B D b 2 x 1 b W 4 l M j B i e S U y M E R l b G l t a X R l c j w v S X R l b V B h d G g + P C 9 J d G V t T G 9 j Y X R p b 2 4 + P F N 0 Y W J s Z U V u d H J p Z X M g L z 4 8 L 0 l 0 Z W 0 + P E l 0 Z W 0 + P E l 0 Z W 1 M b 2 N h d G l v b j 4 8 S X R l b V R 5 c G U + R m 9 y b X V s Y T w v S X R l b V R 5 c G U + P E l 0 Z W 1 Q Y X R o P l N l Y 3 R p b 2 4 x L 1 R h Y m x l N C U y M C g y K S 9 D a G F u Z 2 V k J T I w V H l w Z T E 8 L 0 l 0 Z W 1 Q Y X R o P j w v S X R l b U x v Y 2 F 0 a W 9 u P j x T d G F i b G V F b n R y a W V z I C 8 + P C 9 J d G V t P j x J d G V t P j x J d G V t T G 9 j Y X R p b 2 4 + P E l 0 Z W 1 U e X B l P k Z v c m 1 1 b G E 8 L 0 l 0 Z W 1 U e X B l P j x J d G V t U G F 0 a D 5 T Z W N 0 a W 9 u M S 9 U Y W J s Z T Q l M j A o M i k v V H J p b W 1 l Z C U y M F R l e H Q 8 L 0 l 0 Z W 1 Q Y X R o P j w v S X R l b U x v Y 2 F 0 a W 9 u P j x T d G F i b G V F b n R y a W V z I C 8 + P C 9 J d G V t P j x J d G V t P j x J d G V t T G 9 j Y X R p b 2 4 + P E l 0 Z W 1 U e X B l P k Z v c m 1 1 b G E 8 L 0 l 0 Z W 1 U e X B l P j x J d G V t U G F 0 a D 5 T Z W N 0 a W 9 u M S 9 U Y W J s Z T Q l M j A o M i k v U m V t b 3 Z l Z C U y M E N v b H V t b n M 8 L 0 l 0 Z W 1 Q Y X R o P j w v S X R l b U x v Y 2 F 0 a W 9 u P j x T d G F i b G V F b n R y a W V z I C 8 + P C 9 J d G V t P j x J d G V t P j x J d G V t T G 9 j Y X R p b 2 4 + P E l 0 Z W 1 U e X B l P k Z v c m 1 1 b G E 8 L 0 l 0 Z W 1 U e X B l P j x J d G V t U G F 0 a D 5 T Z W N 0 a W 9 u M S 9 U Y W J s Z T Q l M j A o M i k v U m V u Y W 1 l Z C U y M E N v b H V t b n M 8 L 0 l 0 Z W 1 Q Y X R o P j w v S X R l b U x v Y 2 F 0 a W 9 u P j x T d G F i b G V F b n R y a W V z I C 8 + P C 9 J d G V t P j x J d G V t P j x J d G V t T G 9 j Y X R p b 2 4 + P E l 0 Z W 1 U e X B l P k Z v c m 1 1 b G E 8 L 0 l 0 Z W 1 U e X B l P j x J d G V t U G F 0 a D 5 T Z W N 0 a W 9 u M S 9 U Y W J s Z T Q v U m V t b 3 Z l Z C U y M E N v b H V t b n M 8 L 0 l 0 Z W 1 Q Y X R o P j w v S X R l b U x v Y 2 F 0 a W 9 u P j x T d G F i b G V F b n R y a W V z I C 8 + P C 9 J d G V t P j x J d G V t P j x J d G V t T G 9 j Y X R p b 2 4 + P E l 0 Z W 1 U e X B l P k Z v c m 1 1 b G E 8 L 0 l 0 Z W 1 U e X B l P j x J d G V t U G F 0 a D 5 T Z W N 0 a W 9 u M S 9 U Y W J s Z T Q v U m V u Y W 1 l Z C U y M E N v b H V t b n M 8 L 0 l 0 Z W 1 Q Y X R o P j w v S X R l b U x v Y 2 F 0 a W 9 u P j x T d G F i b G V F b n R y a W V z I C 8 + P C 9 J d G V t P j x J d G V t P j x J d G V t T G 9 j Y X R p b 2 4 + P E l 0 Z W 1 U e X B l P k Z v c m 1 1 b G E 8 L 0 l 0 Z W 1 U e X B l P j x J d G V t U G F 0 a D 5 T Z W N 0 a W 9 u M S 9 U Y W J s Z T Q v Q X B w Z W 5 k Z W Q l M j B R d W V y e T w v S X R l b V B h d G g + P C 9 J d G V t T G 9 j Y X R p b 2 4 + P F N 0 Y W J s Z U V u d H J p Z X M g L z 4 8 L 0 l 0 Z W 0 + P E l 0 Z W 0 + P E l 0 Z W 1 M b 2 N h d G l v b j 4 8 S X R l b V R 5 c G U + R m 9 y b X V s Y T w v S X R l b V R 5 c G U + P E l 0 Z W 1 Q Y X R o P l N l Y 3 R p b 2 4 x L 1 R h Y m x l N C 9 G a W x 0 Z X J l Z C U y M F J v d 3 M 8 L 0 l 0 Z W 1 Q Y X R o P j w v S X R l b U x v Y 2 F 0 a W 9 u P j x T d G F i b G V F b n R y a W V z I C 8 + P C 9 J d G V t P j x J d G V t P j x J d G V t T G 9 j Y X R p b 2 4 + P E l 0 Z W 1 U e X B l P k Z v c m 1 1 b G E 8 L 0 l 0 Z W 1 U e X B l P j x J d G V t U G F 0 a D 5 T Z W N 0 a W 9 u M S 9 U Y W J s Z T I v T W V y Z 2 V k J T I w Q 2 9 s d W 1 u c z I 8 L 0 l 0 Z W 1 Q Y X R o P j w v S X R l b U x v Y 2 F 0 a W 9 u P j x T d G F i b G V F b n R y a W V z I C 8 + P C 9 J d G V t P j w v S X R l b X M + P C 9 M b 2 N h b F B h Y 2 t h Z 2 V N Z X R h Z G F 0 Y U Z p b G U + F g A A A F B L B Q Y A A A A A A A A A A A A A A A A A A A A A A A A m A Q A A A Q A A A N C M n d 8 B F d E R j H o A w E / C l + s B A A A A k 8 2 2 q C s U x U + G z x O R E k 1 1 4 g A A A A A C A A A A A A A Q Z g A A A A E A A C A A A A B 8 R Q f S Q Q T w I P f X n G W e s V j M V 1 7 K 1 n r z q F V W P H 2 K s d c E Q Q A A A A A O g A A A A A I A A C A A A A D q 0 Z b c e 8 f 6 T a z w b h I o C W 2 t J t U x 0 I h X f B j 2 S r R Q 4 p e l v l A A A A A U v V b f R 7 K m 8 b B U D y h f F A P x t L Q 0 L K 4 S A D T T T 9 1 c b Q 3 6 Y z A b q d a o o H q A b Y 8 U H y A J v J T E 0 X a N O y c e + f W s w V g m o c y Z r V Q r v U S H B U p o R q a E e z p y C k A A A A A e x F c J 9 G F P v k x N q J e E F D m 7 w x b F o Y 7 q i / R O V 6 F s z x m J v A m + I o U L K K o e t 4 E k q 6 G t Z 4 7 R W C D z T j K e q n V u F n i Y W d o 8 < / D a t a M a s h u p > 
</file>

<file path=customXml/itemProps1.xml><?xml version="1.0" encoding="utf-8"?>
<ds:datastoreItem xmlns:ds="http://schemas.openxmlformats.org/officeDocument/2006/customXml" ds:itemID="{1FA5E36B-E6FB-44B2-95CB-75363781BC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6037</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singles</vt:lpstr>
      <vt:lpstr>Sheet2</vt:lpstr>
      <vt:lpstr>walkthrough</vt:lpstr>
      <vt:lpstr>tag lookup</vt:lpstr>
      <vt:lpstr>ffix</vt:lpstr>
      <vt:lpstr>equip data</vt:lpstr>
      <vt:lpstr>Table4</vt:lpstr>
      <vt:lpstr>shopping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Standen</dc:creator>
  <cp:lastModifiedBy>Jeff Standen</cp:lastModifiedBy>
  <cp:revision>6</cp:revision>
  <dcterms:created xsi:type="dcterms:W3CDTF">2024-07-07T16:41:47Z</dcterms:created>
  <dcterms:modified xsi:type="dcterms:W3CDTF">2024-07-20T17:55:57Z</dcterms:modified>
</cp:coreProperties>
</file>