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engfui\Documents\Project\LeavesMS\"/>
    </mc:Choice>
  </mc:AlternateContent>
  <bookViews>
    <workbookView xWindow="0" yWindow="0" windowWidth="28800" windowHeight="14175"/>
  </bookViews>
  <sheets>
    <sheet name="user" sheetId="1" r:id="rId1"/>
    <sheet name="Group" sheetId="2" r:id="rId2"/>
  </sheets>
  <definedNames>
    <definedName name="_xlnm._FilterDatabase" localSheetId="0" hidden="1">user!$A$1:$S$56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Q6" i="1" s="1"/>
  <c r="P7" i="1"/>
  <c r="Q7" i="1" s="1"/>
  <c r="P8" i="1"/>
  <c r="P9" i="1"/>
  <c r="P10" i="1"/>
  <c r="P11" i="1"/>
  <c r="Q11" i="1" s="1"/>
  <c r="P12" i="1"/>
  <c r="P13" i="1"/>
  <c r="P14" i="1"/>
  <c r="Q14" i="1" s="1"/>
  <c r="P15" i="1"/>
  <c r="Q15" i="1" s="1"/>
  <c r="P16" i="1"/>
  <c r="P17" i="1"/>
  <c r="P18" i="1"/>
  <c r="Q18" i="1" s="1"/>
  <c r="P19" i="1"/>
  <c r="Q19" i="1" s="1"/>
  <c r="P20" i="1"/>
  <c r="P21" i="1"/>
  <c r="P22" i="1"/>
  <c r="P23" i="1"/>
  <c r="Q23" i="1" s="1"/>
  <c r="P24" i="1"/>
  <c r="P25" i="1"/>
  <c r="P26" i="1"/>
  <c r="Q26" i="1" s="1"/>
  <c r="P27" i="1"/>
  <c r="Q27" i="1" s="1"/>
  <c r="P28" i="1"/>
  <c r="P29" i="1"/>
  <c r="P30" i="1"/>
  <c r="Q30" i="1" s="1"/>
  <c r="P31" i="1"/>
  <c r="Q31" i="1" s="1"/>
  <c r="P32" i="1"/>
  <c r="P33" i="1"/>
  <c r="P34" i="1"/>
  <c r="P35" i="1"/>
  <c r="Q35" i="1" s="1"/>
  <c r="P36" i="1"/>
  <c r="P37" i="1"/>
  <c r="P38" i="1"/>
  <c r="Q38" i="1" s="1"/>
  <c r="P39" i="1"/>
  <c r="Q39" i="1" s="1"/>
  <c r="P40" i="1"/>
  <c r="P41" i="1"/>
  <c r="P42" i="1"/>
  <c r="Q42" i="1" s="1"/>
  <c r="P43" i="1"/>
  <c r="Q43" i="1" s="1"/>
  <c r="P44" i="1"/>
  <c r="P45" i="1"/>
  <c r="P46" i="1"/>
  <c r="P47" i="1"/>
  <c r="Q47" i="1" s="1"/>
  <c r="P48" i="1"/>
  <c r="P49" i="1"/>
  <c r="P50" i="1"/>
  <c r="Q50" i="1" s="1"/>
  <c r="P51" i="1"/>
  <c r="Q51" i="1" s="1"/>
  <c r="P52" i="1"/>
  <c r="P53" i="1"/>
  <c r="P54" i="1"/>
  <c r="Q54" i="1" s="1"/>
  <c r="P55" i="1"/>
  <c r="Q55" i="1" s="1"/>
  <c r="P56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3" i="1"/>
  <c r="Q46" i="1" l="1"/>
  <c r="R46" i="1" s="1"/>
  <c r="S46" i="1" s="1"/>
  <c r="Q34" i="1"/>
  <c r="R34" i="1" s="1"/>
  <c r="S34" i="1" s="1"/>
  <c r="Q22" i="1"/>
  <c r="R22" i="1" s="1"/>
  <c r="S22" i="1" s="1"/>
  <c r="Q10" i="1"/>
  <c r="R10" i="1" s="1"/>
  <c r="S10" i="1" s="1"/>
  <c r="R50" i="1"/>
  <c r="S50" i="1" s="1"/>
  <c r="R38" i="1"/>
  <c r="S38" i="1" s="1"/>
  <c r="R26" i="1"/>
  <c r="S26" i="1" s="1"/>
  <c r="R14" i="1"/>
  <c r="S14" i="1" s="1"/>
  <c r="Q53" i="1"/>
  <c r="R53" i="1" s="1"/>
  <c r="S53" i="1" s="1"/>
  <c r="Q49" i="1"/>
  <c r="R49" i="1" s="1"/>
  <c r="S49" i="1" s="1"/>
  <c r="Q45" i="1"/>
  <c r="R45" i="1" s="1"/>
  <c r="S45" i="1" s="1"/>
  <c r="Q41" i="1"/>
  <c r="R41" i="1" s="1"/>
  <c r="S41" i="1" s="1"/>
  <c r="Q37" i="1"/>
  <c r="R37" i="1" s="1"/>
  <c r="S37" i="1" s="1"/>
  <c r="Q33" i="1"/>
  <c r="R33" i="1" s="1"/>
  <c r="S33" i="1" s="1"/>
  <c r="Q29" i="1"/>
  <c r="R29" i="1" s="1"/>
  <c r="S29" i="1" s="1"/>
  <c r="Q25" i="1"/>
  <c r="R25" i="1" s="1"/>
  <c r="S25" i="1" s="1"/>
  <c r="Q21" i="1"/>
  <c r="R21" i="1" s="1"/>
  <c r="S21" i="1" s="1"/>
  <c r="Q17" i="1"/>
  <c r="R17" i="1" s="1"/>
  <c r="S17" i="1" s="1"/>
  <c r="Q13" i="1"/>
  <c r="R13" i="1" s="1"/>
  <c r="S13" i="1" s="1"/>
  <c r="Q9" i="1"/>
  <c r="R9" i="1" s="1"/>
  <c r="S9" i="1" s="1"/>
  <c r="Q5" i="1"/>
  <c r="R5" i="1" s="1"/>
  <c r="S5" i="1" s="1"/>
  <c r="R54" i="1"/>
  <c r="S54" i="1" s="1"/>
  <c r="R42" i="1"/>
  <c r="S42" i="1" s="1"/>
  <c r="R30" i="1"/>
  <c r="S30" i="1" s="1"/>
  <c r="R18" i="1"/>
  <c r="S18" i="1" s="1"/>
  <c r="R6" i="1"/>
  <c r="S6" i="1" s="1"/>
  <c r="R55" i="1"/>
  <c r="S55" i="1" s="1"/>
  <c r="R51" i="1"/>
  <c r="S51" i="1" s="1"/>
  <c r="R47" i="1"/>
  <c r="S47" i="1" s="1"/>
  <c r="R43" i="1"/>
  <c r="S43" i="1" s="1"/>
  <c r="R39" i="1"/>
  <c r="S39" i="1" s="1"/>
  <c r="R35" i="1"/>
  <c r="S35" i="1" s="1"/>
  <c r="R31" i="1"/>
  <c r="S31" i="1" s="1"/>
  <c r="R27" i="1"/>
  <c r="S27" i="1" s="1"/>
  <c r="R23" i="1"/>
  <c r="S23" i="1" s="1"/>
  <c r="R19" i="1"/>
  <c r="S19" i="1" s="1"/>
  <c r="R15" i="1"/>
  <c r="S15" i="1" s="1"/>
  <c r="R11" i="1"/>
  <c r="S11" i="1" s="1"/>
  <c r="R7" i="1"/>
  <c r="S7" i="1" s="1"/>
  <c r="Q56" i="1"/>
  <c r="R56" i="1" s="1"/>
  <c r="S56" i="1" s="1"/>
  <c r="Q52" i="1"/>
  <c r="R52" i="1" s="1"/>
  <c r="S52" i="1" s="1"/>
  <c r="Q48" i="1"/>
  <c r="R48" i="1" s="1"/>
  <c r="S48" i="1" s="1"/>
  <c r="Q44" i="1"/>
  <c r="R44" i="1" s="1"/>
  <c r="S44" i="1" s="1"/>
  <c r="Q40" i="1"/>
  <c r="R40" i="1" s="1"/>
  <c r="S40" i="1" s="1"/>
  <c r="Q36" i="1"/>
  <c r="R36" i="1" s="1"/>
  <c r="S36" i="1" s="1"/>
  <c r="Q32" i="1"/>
  <c r="R32" i="1" s="1"/>
  <c r="S32" i="1" s="1"/>
  <c r="Q28" i="1"/>
  <c r="R28" i="1" s="1"/>
  <c r="S28" i="1" s="1"/>
  <c r="Q24" i="1"/>
  <c r="R24" i="1" s="1"/>
  <c r="S24" i="1" s="1"/>
  <c r="Q20" i="1"/>
  <c r="R20" i="1" s="1"/>
  <c r="S20" i="1" s="1"/>
  <c r="Q16" i="1"/>
  <c r="R16" i="1" s="1"/>
  <c r="S16" i="1" s="1"/>
  <c r="Q12" i="1"/>
  <c r="R12" i="1" s="1"/>
  <c r="S12" i="1" s="1"/>
  <c r="Q8" i="1"/>
  <c r="R8" i="1" s="1"/>
  <c r="S8" i="1" s="1"/>
  <c r="Q4" i="1"/>
  <c r="R4" i="1" s="1"/>
  <c r="S4" i="1" s="1"/>
  <c r="Q3" i="1"/>
  <c r="R3" i="1" s="1"/>
  <c r="S3" i="1" s="1"/>
</calcChain>
</file>

<file path=xl/sharedStrings.xml><?xml version="1.0" encoding="utf-8"?>
<sst xmlns="http://schemas.openxmlformats.org/spreadsheetml/2006/main" count="557" uniqueCount="286">
  <si>
    <t>Tgl Join</t>
  </si>
  <si>
    <t>Cabang</t>
  </si>
  <si>
    <t>Grade</t>
  </si>
  <si>
    <t>JCI-0010</t>
  </si>
  <si>
    <t>Endang</t>
  </si>
  <si>
    <t>Jakarta</t>
  </si>
  <si>
    <t>Human Resource</t>
  </si>
  <si>
    <t>Office Boy/Messenger</t>
  </si>
  <si>
    <t>JCI-0013</t>
  </si>
  <si>
    <t>Heri Sunarya</t>
  </si>
  <si>
    <t>JCI-0028</t>
  </si>
  <si>
    <t>Ryan Maharyadi</t>
  </si>
  <si>
    <t>JCI-0030</t>
  </si>
  <si>
    <t xml:space="preserve">Ira Setyowati </t>
  </si>
  <si>
    <t>Customer Service</t>
  </si>
  <si>
    <t>JCI-0031</t>
  </si>
  <si>
    <t>Wintoro Santoso</t>
  </si>
  <si>
    <t>HR Manager</t>
  </si>
  <si>
    <t>JCI-0032</t>
  </si>
  <si>
    <t xml:space="preserve">Candra Irawan Wijaya </t>
  </si>
  <si>
    <t>Planner Executive</t>
  </si>
  <si>
    <t>JCI-0034</t>
  </si>
  <si>
    <t>Raka Purbakesuma Wendy</t>
  </si>
  <si>
    <t>Bandung</t>
  </si>
  <si>
    <t>Senior Area Sales Manager</t>
  </si>
  <si>
    <t>JCI-0036</t>
  </si>
  <si>
    <t>Artya Krishnawuri D</t>
  </si>
  <si>
    <t>Yogyakarta</t>
  </si>
  <si>
    <t>Area Sales Manager</t>
  </si>
  <si>
    <t>JCI-0039</t>
  </si>
  <si>
    <t>Natalia Dwi Septirani</t>
  </si>
  <si>
    <t>Finance Accounting Manager</t>
  </si>
  <si>
    <t>JCI-0040</t>
  </si>
  <si>
    <t>Febty Anggraini</t>
  </si>
  <si>
    <t>Customer Service Executive</t>
  </si>
  <si>
    <t>JCI-0041</t>
  </si>
  <si>
    <t>Dinda Triastuti Rakhmadhani</t>
  </si>
  <si>
    <t>Sales Support Executive</t>
  </si>
  <si>
    <t>JCI-0042</t>
  </si>
  <si>
    <t>Fitria</t>
  </si>
  <si>
    <t>JCI-0043</t>
  </si>
  <si>
    <t>Estheria Cellyna</t>
  </si>
  <si>
    <t>Sales Support Manager</t>
  </si>
  <si>
    <t>JCI-0048</t>
  </si>
  <si>
    <t>Soe Natalia</t>
  </si>
  <si>
    <t>Sumatra</t>
  </si>
  <si>
    <t>JCI-0050</t>
  </si>
  <si>
    <t>Field Training Manager</t>
  </si>
  <si>
    <t>JCI-0051</t>
  </si>
  <si>
    <t>Winda Starlet Fiona</t>
  </si>
  <si>
    <t>JCI-0056</t>
  </si>
  <si>
    <t>Koh Saw Choo</t>
  </si>
  <si>
    <t>General Management</t>
  </si>
  <si>
    <t>Managing Director</t>
  </si>
  <si>
    <t>JCI-0067</t>
  </si>
  <si>
    <t>Putri Septiani</t>
  </si>
  <si>
    <t>JCI-0076</t>
  </si>
  <si>
    <t>RR Dina Aryanti Maulida</t>
  </si>
  <si>
    <t>JCI-0077</t>
  </si>
  <si>
    <t>Puji Raharjo</t>
  </si>
  <si>
    <t>IT Technical Assistant</t>
  </si>
  <si>
    <t>JCI-0081</t>
  </si>
  <si>
    <t>Fransisca Carindri Sandag</t>
  </si>
  <si>
    <t>Accounting Officer</t>
  </si>
  <si>
    <t>JCI-0082</t>
  </si>
  <si>
    <t>Nining Afsari</t>
  </si>
  <si>
    <t>Tax Executive</t>
  </si>
  <si>
    <t>JCI-0086</t>
  </si>
  <si>
    <t>Kaniyaska Tamara Batubara</t>
  </si>
  <si>
    <t>JCI-0087</t>
  </si>
  <si>
    <t>Rizki Kusumawardani</t>
  </si>
  <si>
    <t>Beauty Advisor</t>
  </si>
  <si>
    <t>JCI-0088</t>
  </si>
  <si>
    <t>Ayu Dina Milah</t>
  </si>
  <si>
    <t>JCI-0089</t>
  </si>
  <si>
    <t>Veronica Kristiani</t>
  </si>
  <si>
    <t>Surabaya</t>
  </si>
  <si>
    <t>JCI-0093</t>
  </si>
  <si>
    <t>Fredy Laxmono</t>
  </si>
  <si>
    <t>IT Manager</t>
  </si>
  <si>
    <t>JCI-0094</t>
  </si>
  <si>
    <t>Febiolla Young</t>
  </si>
  <si>
    <t>Beauty Training Manager</t>
  </si>
  <si>
    <t>JCI-0096</t>
  </si>
  <si>
    <t>Adeline Agoes</t>
  </si>
  <si>
    <t>JCI-0099</t>
  </si>
  <si>
    <t>Sales Call Center</t>
  </si>
  <si>
    <t>JCI-0101</t>
  </si>
  <si>
    <t>Makasar</t>
  </si>
  <si>
    <t>JCI-0104</t>
  </si>
  <si>
    <t>Mega Rudangta Ginting</t>
  </si>
  <si>
    <t>JCI-0105</t>
  </si>
  <si>
    <t>Fajar Tri Wahyudi</t>
  </si>
  <si>
    <t>JCI-0106</t>
  </si>
  <si>
    <t>Ida Nurul Huda</t>
  </si>
  <si>
    <t>Logistic Officer</t>
  </si>
  <si>
    <t>JCI-0113</t>
  </si>
  <si>
    <t>Wulan Anggiet Purnamasari</t>
  </si>
  <si>
    <t>Legal &amp; Compliance Manager</t>
  </si>
  <si>
    <t>JCI-0115</t>
  </si>
  <si>
    <t>Diah Sangataningtias</t>
  </si>
  <si>
    <t>Personal Assistant and Admind Suport</t>
  </si>
  <si>
    <t>JCI-0116</t>
  </si>
  <si>
    <t>Lia Rahmawati</t>
  </si>
  <si>
    <t>Produk Manager</t>
  </si>
  <si>
    <t>JCI-0117</t>
  </si>
  <si>
    <t>Fransisca Asti Hapsari</t>
  </si>
  <si>
    <t>Design Graphis</t>
  </si>
  <si>
    <t>JCI-0119</t>
  </si>
  <si>
    <t>JCI-0120</t>
  </si>
  <si>
    <t>Kristanto Sutadi</t>
  </si>
  <si>
    <t>Finance Director</t>
  </si>
  <si>
    <t>JCI-0121</t>
  </si>
  <si>
    <t>Rudi Ferdiansyah</t>
  </si>
  <si>
    <t>Purchasing Executive</t>
  </si>
  <si>
    <t>JCI-0122</t>
  </si>
  <si>
    <t>Tang Yong Hwee</t>
  </si>
  <si>
    <t>JCI-0124</t>
  </si>
  <si>
    <t>Pradita windy Hatafi</t>
  </si>
  <si>
    <t>Regulatory Executive</t>
  </si>
  <si>
    <t>JCI-0125</t>
  </si>
  <si>
    <t>Chai Keng Fui</t>
  </si>
  <si>
    <t>JCI-0127</t>
  </si>
  <si>
    <t>Winanda putra</t>
  </si>
  <si>
    <t>Management Accountant</t>
  </si>
  <si>
    <t>JCI-0128</t>
  </si>
  <si>
    <t>Nopia Pangestika</t>
  </si>
  <si>
    <t>JCI-0129</t>
  </si>
  <si>
    <t>Imelda Yunitami</t>
  </si>
  <si>
    <t>JCI-0130</t>
  </si>
  <si>
    <t>L Chometa Halley E</t>
  </si>
  <si>
    <t>Marketing Executive</t>
  </si>
  <si>
    <t>JCI-0133</t>
  </si>
  <si>
    <t>Teguh Prasetyo</t>
  </si>
  <si>
    <t>Accounting Supervisor</t>
  </si>
  <si>
    <t>JCI-0134</t>
  </si>
  <si>
    <t>Septi Wulandari</t>
  </si>
  <si>
    <t>JCI-0135</t>
  </si>
  <si>
    <t>Ardiansyah Mahmud Pratama</t>
  </si>
  <si>
    <t>JCI-0136</t>
  </si>
  <si>
    <t>Ade Herawan</t>
  </si>
  <si>
    <t>JCI-0137</t>
  </si>
  <si>
    <t>Denny</t>
  </si>
  <si>
    <t>JCI-0138</t>
  </si>
  <si>
    <t>Sarah Rizqi Amaliah</t>
  </si>
  <si>
    <t xml:space="preserve">Report to </t>
  </si>
  <si>
    <t>Gender</t>
  </si>
  <si>
    <t>Sales Marketing director</t>
  </si>
  <si>
    <t>Order Fullfilment Manager</t>
  </si>
  <si>
    <t>Regional Sales Manager</t>
  </si>
  <si>
    <t>Comision &amp; AR Analyst</t>
  </si>
  <si>
    <t xml:space="preserve">CS Senior Officer </t>
  </si>
  <si>
    <t>Cahyani Prajaningrum</t>
  </si>
  <si>
    <t>Leave Taken 2019</t>
  </si>
  <si>
    <t>Legal Admin</t>
  </si>
  <si>
    <t>IT Network Administrator</t>
  </si>
  <si>
    <t>H3</t>
  </si>
  <si>
    <t>G3</t>
  </si>
  <si>
    <t>G2</t>
  </si>
  <si>
    <t>H2</t>
  </si>
  <si>
    <t>H1</t>
  </si>
  <si>
    <t>D</t>
  </si>
  <si>
    <t>F3</t>
  </si>
  <si>
    <t>G1</t>
  </si>
  <si>
    <t>Finance</t>
  </si>
  <si>
    <t>manager</t>
  </si>
  <si>
    <t>Sales and Marketing</t>
  </si>
  <si>
    <t>Order Fulfilment</t>
  </si>
  <si>
    <t>Information Tecknology</t>
  </si>
  <si>
    <t>Legal and Regulatory</t>
  </si>
  <si>
    <t>identifier</t>
  </si>
  <si>
    <t>position</t>
  </si>
  <si>
    <t>Head of Analytics</t>
  </si>
  <si>
    <t>Analyst</t>
  </si>
  <si>
    <t>Education and Training Manager - Beauty</t>
  </si>
  <si>
    <t>Regina Sri Rejeki</t>
  </si>
  <si>
    <t>Herlin Maya Sari Lombantoruan</t>
  </si>
  <si>
    <t>organization</t>
  </si>
  <si>
    <t>id</t>
  </si>
  <si>
    <t>JCI-0000</t>
  </si>
  <si>
    <t>Admin</t>
  </si>
  <si>
    <t>Length</t>
  </si>
  <si>
    <t>Length Code</t>
  </si>
  <si>
    <t>F</t>
  </si>
  <si>
    <t>M</t>
  </si>
  <si>
    <t>contract_name</t>
  </si>
  <si>
    <t>GM</t>
  </si>
  <si>
    <t>Director</t>
  </si>
  <si>
    <t>Senior Manager</t>
  </si>
  <si>
    <t>Manager</t>
  </si>
  <si>
    <t>Assistant Manager</t>
  </si>
  <si>
    <t>Senior Executive</t>
  </si>
  <si>
    <t>Executive</t>
  </si>
  <si>
    <t>Officer, Coordinator</t>
  </si>
  <si>
    <t>firstname</t>
  </si>
  <si>
    <t>Devian Jefriko Riand Ratuwalangon</t>
  </si>
  <si>
    <t>code</t>
  </si>
  <si>
    <t>name</t>
  </si>
  <si>
    <t>FTE-M-1-1</t>
  </si>
  <si>
    <t>FTE-M-1-3</t>
  </si>
  <si>
    <t>FTE-M-1-5</t>
  </si>
  <si>
    <t>FTE-M-2-1</t>
  </si>
  <si>
    <t>FTE-M-2-3</t>
  </si>
  <si>
    <t>FTE-M-2-5</t>
  </si>
  <si>
    <t>FTE-M-3-1</t>
  </si>
  <si>
    <t>FTE-M-3-3</t>
  </si>
  <si>
    <t>FTE-M-3-5</t>
  </si>
  <si>
    <t>FTE-F-1-1</t>
  </si>
  <si>
    <t>FTE-F-1-3</t>
  </si>
  <si>
    <t>FTE-F-1-5</t>
  </si>
  <si>
    <t>FTE-F-2-1</t>
  </si>
  <si>
    <t>FTE-F-2-3</t>
  </si>
  <si>
    <t>FTE-F-2-5</t>
  </si>
  <si>
    <t>FTE-F-3-1</t>
  </si>
  <si>
    <t>FTE-F-3-3</t>
  </si>
  <si>
    <t>FTE-F-3-5</t>
  </si>
  <si>
    <t>login</t>
  </si>
  <si>
    <t>Ryan</t>
  </si>
  <si>
    <t>Raka</t>
  </si>
  <si>
    <t>Dinda</t>
  </si>
  <si>
    <t>Soe</t>
  </si>
  <si>
    <t>Devian</t>
  </si>
  <si>
    <t>Putri</t>
  </si>
  <si>
    <t>Veronica</t>
  </si>
  <si>
    <t>Regina</t>
  </si>
  <si>
    <t>Mega</t>
  </si>
  <si>
    <t>Fajar</t>
  </si>
  <si>
    <t>Lia</t>
  </si>
  <si>
    <t>Imelda</t>
  </si>
  <si>
    <t>Tya</t>
  </si>
  <si>
    <t>Celly</t>
  </si>
  <si>
    <t>Dina</t>
  </si>
  <si>
    <t>Taya</t>
  </si>
  <si>
    <t>Olla</t>
  </si>
  <si>
    <t>Adel</t>
  </si>
  <si>
    <t>Maya</t>
  </si>
  <si>
    <t>Christina</t>
  </si>
  <si>
    <t>KengFui</t>
  </si>
  <si>
    <t>Asti</t>
  </si>
  <si>
    <t>Caca</t>
  </si>
  <si>
    <t>Meta</t>
  </si>
  <si>
    <t>Ardi</t>
  </si>
  <si>
    <t xml:space="preserve">Ade </t>
  </si>
  <si>
    <t>email</t>
  </si>
  <si>
    <t>Ryan_Maharyadi@Jafra.co.id</t>
  </si>
  <si>
    <t>R_Purbakesuma_Wendy@Jafra.co.id</t>
  </si>
  <si>
    <t>septi_wulandari@jafra.co.id</t>
  </si>
  <si>
    <t>KaniyaskaTamara.Batubara@vorwerk.de</t>
  </si>
  <si>
    <t>ardiansyahmahmud_pratama@jafra.co.id</t>
  </si>
  <si>
    <t>Regina_SRejeki@jafra.co.id</t>
  </si>
  <si>
    <t>Soe_Natalia@Jafra.co.id</t>
  </si>
  <si>
    <t>Putri_Septiani@Jafra.co.id</t>
  </si>
  <si>
    <t>Mega_Ginting@jafra.co.id</t>
  </si>
  <si>
    <t>Fajar_T_Wahyudi@jafra.co.id</t>
  </si>
  <si>
    <t>Veronica_Kristiani@jafra.co.id</t>
  </si>
  <si>
    <t>Artya_Krishnawuri@jafra.co.id</t>
  </si>
  <si>
    <t>Kengfui_Chai@jafra.co.id</t>
  </si>
  <si>
    <t>Dinda_Rakhmadani@Jafra.co.id</t>
  </si>
  <si>
    <t>Estheria_Cellyna@Jafra.co.id</t>
  </si>
  <si>
    <t>Devian_Ratuwalangon@Jafra.co.id</t>
  </si>
  <si>
    <t>Dina_Maulida@Jafra.co.id</t>
  </si>
  <si>
    <t>diah_sangataningtias@jafra.co.id</t>
  </si>
  <si>
    <t>Diah</t>
  </si>
  <si>
    <t>Kristanto</t>
  </si>
  <si>
    <t>tang_Christina@jafra.co.id</t>
  </si>
  <si>
    <t>Cahyani_Prajaningrum@jafra.co.id</t>
  </si>
  <si>
    <t>Imelda_Yunitami@jafra.co.id</t>
  </si>
  <si>
    <t>ChometaHalley_Eprilianty@jafra.co.id</t>
  </si>
  <si>
    <t>F_Arlita_Young@Jafra.co.id</t>
  </si>
  <si>
    <t>Adeline_Agoes@Jafra.co.id</t>
  </si>
  <si>
    <t>H_Mayasari_Sihombing@Jafra.co.id</t>
  </si>
  <si>
    <t>Lia_Rahmawati@jafra.co.id</t>
  </si>
  <si>
    <t>Fransisca_Asti@jafra.co.id</t>
  </si>
  <si>
    <t>ade_herawan@jafra.co.id</t>
  </si>
  <si>
    <t>Belinda</t>
  </si>
  <si>
    <t>Win</t>
  </si>
  <si>
    <t>Belinda_Koh@Jafra.co.id</t>
  </si>
  <si>
    <t>Wintoro_Santoso@Jafra.co.id</t>
  </si>
  <si>
    <t>Heri</t>
  </si>
  <si>
    <t>Fredy</t>
  </si>
  <si>
    <t>Kristanto_Sutadi@jafra.co.id</t>
  </si>
  <si>
    <t>Wulan_Purnamasari@jafra.co.id</t>
  </si>
  <si>
    <t>WulanP</t>
  </si>
  <si>
    <t>fredy_laxmono@jafra.co.id</t>
  </si>
  <si>
    <t>Heri_Sunarya@Jafra.co.id</t>
  </si>
  <si>
    <t>WulanW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</si>
</sst>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quotePrefix="1" applyFont="1" applyBorder="1"/>
    <xf numFmtId="0" fontId="3" fillId="2" borderId="0" xfId="0" applyFont="1" applyFill="1" applyBorder="1"/>
    <xf numFmtId="0" fontId="3" fillId="0" borderId="0" xfId="0" applyFont="1" applyFill="1" applyBorder="1"/>
    <xf numFmtId="165" fontId="2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43" fontId="3" fillId="0" borderId="0" xfId="1" applyFont="1" applyBorder="1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ang_Christina@jafra.co.i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diah_sangataningtias@jafra.co.id" TargetMode="External"/><Relationship Id="rId1" Type="http://schemas.openxmlformats.org/officeDocument/2006/relationships/hyperlink" Target="mailto:Devian_Ratuwalangon@Jafra.co.id" TargetMode="External"/><Relationship Id="rId6" Type="http://schemas.openxmlformats.org/officeDocument/2006/relationships/hyperlink" Target="mailto:H_Mayasari_Sihombing@Jafra.co.id" TargetMode="External"/><Relationship Id="rId5" Type="http://schemas.openxmlformats.org/officeDocument/2006/relationships/hyperlink" Target="mailto:Imelda_Yunitami@jafra.co.id" TargetMode="External"/><Relationship Id="rId4" Type="http://schemas.openxmlformats.org/officeDocument/2006/relationships/hyperlink" Target="mailto:Cahyani_Prajaningrum@jafra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A4" zoomScale="80" zoomScaleNormal="80" workbookViewId="0">
      <selection activeCell="D33" sqref="D32:D33"/>
    </sheetView>
  </sheetViews>
  <sheetFormatPr defaultColWidth="13.85546875" defaultRowHeight="15" x14ac:dyDescent="0.25"/>
  <cols>
    <col min="1" max="1" width="16.7109375" style="3" customWidth="1"/>
    <col min="2" max="2" width="36.7109375" style="3" bestFit="1" customWidth="1"/>
    <col min="3" max="3" width="18.7109375" style="3" customWidth="1"/>
    <col min="4" max="4" width="42.85546875" style="14" bestFit="1" customWidth="1"/>
    <col min="5" max="5" width="15.28515625" style="8" bestFit="1" customWidth="1"/>
    <col min="6" max="6" width="15.140625" style="3" bestFit="1" customWidth="1"/>
    <col min="7" max="7" width="25" style="3" bestFit="1" customWidth="1"/>
    <col min="8" max="8" width="25" style="3" customWidth="1"/>
    <col min="9" max="9" width="14.5703125" style="6" bestFit="1" customWidth="1"/>
    <col min="10" max="10" width="13.140625" style="3" bestFit="1" customWidth="1"/>
    <col min="11" max="11" width="42.7109375" style="3" bestFit="1" customWidth="1"/>
    <col min="12" max="12" width="8.85546875" style="3" bestFit="1" customWidth="1"/>
    <col min="13" max="13" width="42.7109375" style="3" bestFit="1" customWidth="1"/>
    <col min="14" max="14" width="16.42578125" style="3" bestFit="1" customWidth="1"/>
    <col min="15" max="15" width="27.140625" style="3" bestFit="1" customWidth="1"/>
    <col min="16" max="16" width="9.140625" style="3" bestFit="1" customWidth="1"/>
    <col min="17" max="17" width="15.5703125" style="3" bestFit="1" customWidth="1"/>
    <col min="18" max="18" width="18" style="3" bestFit="1" customWidth="1"/>
    <col min="19" max="16384" width="13.85546875" style="3"/>
  </cols>
  <sheetData>
    <row r="1" spans="1:19" s="2" customFormat="1" ht="14.25" x14ac:dyDescent="0.2">
      <c r="A1" s="1" t="s">
        <v>170</v>
      </c>
      <c r="B1" s="1" t="s">
        <v>194</v>
      </c>
      <c r="C1" s="1" t="s">
        <v>216</v>
      </c>
      <c r="D1" s="1" t="s">
        <v>243</v>
      </c>
      <c r="E1" s="7" t="s">
        <v>0</v>
      </c>
      <c r="F1" s="1" t="s">
        <v>1</v>
      </c>
      <c r="G1" s="1" t="s">
        <v>177</v>
      </c>
      <c r="H1" s="1" t="s">
        <v>196</v>
      </c>
      <c r="I1" s="10" t="s">
        <v>146</v>
      </c>
      <c r="J1" s="1" t="s">
        <v>2</v>
      </c>
      <c r="K1" s="1" t="s">
        <v>171</v>
      </c>
      <c r="L1" s="2" t="s">
        <v>178</v>
      </c>
      <c r="M1" s="2" t="s">
        <v>145</v>
      </c>
      <c r="N1" s="1" t="s">
        <v>165</v>
      </c>
      <c r="O1" s="2" t="s">
        <v>153</v>
      </c>
      <c r="P1" s="2" t="s">
        <v>181</v>
      </c>
      <c r="Q1" s="2" t="s">
        <v>182</v>
      </c>
      <c r="R1" s="2" t="s">
        <v>185</v>
      </c>
      <c r="S1" s="2" t="s">
        <v>196</v>
      </c>
    </row>
    <row r="2" spans="1:19" s="2" customFormat="1" x14ac:dyDescent="0.25">
      <c r="A2" s="4" t="s">
        <v>179</v>
      </c>
      <c r="B2" s="3" t="s">
        <v>180</v>
      </c>
      <c r="C2" s="3"/>
      <c r="D2" s="14"/>
      <c r="E2" s="8"/>
      <c r="F2" s="3" t="s">
        <v>5</v>
      </c>
      <c r="G2" s="3"/>
      <c r="H2" s="3"/>
      <c r="I2" s="6"/>
      <c r="J2" s="3"/>
      <c r="K2" s="3"/>
      <c r="L2" s="3">
        <v>1</v>
      </c>
      <c r="M2" s="3"/>
      <c r="N2" s="3"/>
    </row>
    <row r="3" spans="1:19" x14ac:dyDescent="0.25">
      <c r="A3" s="4" t="s">
        <v>3</v>
      </c>
      <c r="B3" s="3" t="s">
        <v>4</v>
      </c>
      <c r="E3" s="8">
        <v>41093</v>
      </c>
      <c r="F3" s="3" t="s">
        <v>5</v>
      </c>
      <c r="G3" s="3" t="s">
        <v>6</v>
      </c>
      <c r="H3" s="3">
        <v>4</v>
      </c>
      <c r="I3" s="6" t="s">
        <v>184</v>
      </c>
      <c r="J3" s="3" t="s">
        <v>156</v>
      </c>
      <c r="K3" s="3" t="s">
        <v>7</v>
      </c>
      <c r="L3" s="3">
        <v>2</v>
      </c>
      <c r="M3" s="3" t="s">
        <v>17</v>
      </c>
      <c r="N3" s="3">
        <f>VLOOKUP(M3,K:L,2,0)</f>
        <v>6</v>
      </c>
      <c r="O3" s="5"/>
      <c r="P3" s="9">
        <f ca="1">(TODAY()-E3)/365</f>
        <v>7.4027397260273968</v>
      </c>
      <c r="Q3" s="3">
        <f ca="1">IF(P3&lt;=3,1,IF(P3&lt;=5,3,5))</f>
        <v>5</v>
      </c>
      <c r="R3" s="3" t="str">
        <f ca="1">"FTE-"&amp;I3&amp;"-"&amp;VLOOKUP(J3,Group!A:C,3,0)&amp;"-"&amp;Q3</f>
        <v>FTE-M-3-5</v>
      </c>
      <c r="S3" s="3">
        <f ca="1">VLOOKUP(R3,Group!E:F,2,0)</f>
        <v>9</v>
      </c>
    </row>
    <row r="4" spans="1:19" x14ac:dyDescent="0.25">
      <c r="A4" s="4" t="s">
        <v>8</v>
      </c>
      <c r="B4" s="3" t="s">
        <v>9</v>
      </c>
      <c r="C4" s="3" t="s">
        <v>278</v>
      </c>
      <c r="D4" s="14" t="s">
        <v>284</v>
      </c>
      <c r="E4" s="8">
        <v>41183</v>
      </c>
      <c r="F4" s="3" t="s">
        <v>5</v>
      </c>
      <c r="G4" s="3" t="s">
        <v>167</v>
      </c>
      <c r="H4" s="3">
        <v>7</v>
      </c>
      <c r="I4" s="6" t="s">
        <v>184</v>
      </c>
      <c r="J4" s="3" t="s">
        <v>157</v>
      </c>
      <c r="K4" s="6" t="s">
        <v>148</v>
      </c>
      <c r="L4" s="3">
        <v>3</v>
      </c>
      <c r="M4" s="3" t="s">
        <v>53</v>
      </c>
      <c r="N4" s="3">
        <f>VLOOKUP(M4,K:L,2,0)</f>
        <v>18</v>
      </c>
      <c r="O4" s="5"/>
      <c r="P4" s="9">
        <f t="shared" ref="P4:P56" ca="1" si="0">(TODAY()-E4)/365</f>
        <v>7.1561643835616442</v>
      </c>
      <c r="Q4" s="3">
        <f t="shared" ref="Q4:Q56" ca="1" si="1">IF(P4&lt;=3,1,IF(P4&lt;=5,3,5))</f>
        <v>5</v>
      </c>
      <c r="R4" s="3" t="str">
        <f ca="1">"FTE-"&amp;I4&amp;"-"&amp;VLOOKUP(J4,Group!A:C,3,0)&amp;"-"&amp;Q4</f>
        <v>FTE-M-2-5</v>
      </c>
      <c r="S4" s="3">
        <f ca="1">VLOOKUP(R4,Group!E:F,2,0)</f>
        <v>6</v>
      </c>
    </row>
    <row r="5" spans="1:19" x14ac:dyDescent="0.25">
      <c r="A5" s="4" t="s">
        <v>10</v>
      </c>
      <c r="B5" s="3" t="s">
        <v>11</v>
      </c>
      <c r="C5" s="3" t="s">
        <v>217</v>
      </c>
      <c r="D5" s="14" t="s">
        <v>244</v>
      </c>
      <c r="E5" s="8">
        <v>41337</v>
      </c>
      <c r="F5" s="3" t="s">
        <v>5</v>
      </c>
      <c r="G5" s="3" t="s">
        <v>166</v>
      </c>
      <c r="H5" s="3">
        <v>2</v>
      </c>
      <c r="I5" s="6" t="s">
        <v>184</v>
      </c>
      <c r="J5" s="3" t="s">
        <v>157</v>
      </c>
      <c r="K5" s="3" t="s">
        <v>149</v>
      </c>
      <c r="L5" s="3">
        <v>4</v>
      </c>
      <c r="M5" s="6" t="s">
        <v>147</v>
      </c>
      <c r="N5" s="3">
        <f>VLOOKUP(M5,K:L,2,0)</f>
        <v>34</v>
      </c>
      <c r="O5" s="5"/>
      <c r="P5" s="9">
        <f t="shared" ca="1" si="0"/>
        <v>6.7342465753424658</v>
      </c>
      <c r="Q5" s="3">
        <f t="shared" ca="1" si="1"/>
        <v>5</v>
      </c>
      <c r="R5" s="3" t="str">
        <f ca="1">"FTE-"&amp;I5&amp;"-"&amp;VLOOKUP(J5,Group!A:C,3,0)&amp;"-"&amp;Q5</f>
        <v>FTE-M-2-5</v>
      </c>
      <c r="S5" s="3">
        <f ca="1">VLOOKUP(R5,Group!E:F,2,0)</f>
        <v>6</v>
      </c>
    </row>
    <row r="6" spans="1:19" x14ac:dyDescent="0.25">
      <c r="A6" s="4" t="s">
        <v>12</v>
      </c>
      <c r="B6" s="3" t="s">
        <v>13</v>
      </c>
      <c r="E6" s="8">
        <v>41378</v>
      </c>
      <c r="F6" s="3" t="s">
        <v>5</v>
      </c>
      <c r="G6" s="3" t="s">
        <v>167</v>
      </c>
      <c r="H6" s="3">
        <v>7</v>
      </c>
      <c r="I6" s="6" t="s">
        <v>183</v>
      </c>
      <c r="J6" s="3" t="s">
        <v>156</v>
      </c>
      <c r="K6" s="6" t="s">
        <v>151</v>
      </c>
      <c r="L6" s="3">
        <v>5</v>
      </c>
      <c r="M6" s="3" t="s">
        <v>34</v>
      </c>
      <c r="N6" s="3">
        <f>VLOOKUP(M6,K:L,2,0)</f>
        <v>11</v>
      </c>
      <c r="O6" s="5"/>
      <c r="P6" s="9">
        <f t="shared" ca="1" si="0"/>
        <v>6.6219178082191785</v>
      </c>
      <c r="Q6" s="3">
        <f t="shared" ca="1" si="1"/>
        <v>5</v>
      </c>
      <c r="R6" s="3" t="str">
        <f ca="1">"FTE-"&amp;I6&amp;"-"&amp;VLOOKUP(J6,Group!A:C,3,0)&amp;"-"&amp;Q6</f>
        <v>FTE-F-3-5</v>
      </c>
      <c r="S6" s="3">
        <f ca="1">VLOOKUP(R6,Group!E:F,2,0)</f>
        <v>18</v>
      </c>
    </row>
    <row r="7" spans="1:19" x14ac:dyDescent="0.25">
      <c r="A7" s="4" t="s">
        <v>15</v>
      </c>
      <c r="B7" s="3" t="s">
        <v>16</v>
      </c>
      <c r="C7" s="3" t="s">
        <v>275</v>
      </c>
      <c r="D7" s="14" t="s">
        <v>277</v>
      </c>
      <c r="E7" s="8">
        <v>41379</v>
      </c>
      <c r="F7" s="3" t="s">
        <v>5</v>
      </c>
      <c r="G7" s="3" t="s">
        <v>6</v>
      </c>
      <c r="H7" s="3">
        <v>4</v>
      </c>
      <c r="I7" s="6" t="s">
        <v>184</v>
      </c>
      <c r="J7" s="3" t="s">
        <v>158</v>
      </c>
      <c r="K7" s="3" t="s">
        <v>17</v>
      </c>
      <c r="L7" s="3">
        <v>6</v>
      </c>
      <c r="M7" s="3" t="s">
        <v>53</v>
      </c>
      <c r="N7" s="3">
        <f>VLOOKUP(M7,K:L,2,0)</f>
        <v>18</v>
      </c>
      <c r="O7" s="5"/>
      <c r="P7" s="9">
        <f t="shared" ca="1" si="0"/>
        <v>6.6191780821917812</v>
      </c>
      <c r="Q7" s="3">
        <f t="shared" ca="1" si="1"/>
        <v>5</v>
      </c>
      <c r="R7" s="3" t="str">
        <f ca="1">"FTE-"&amp;I7&amp;"-"&amp;VLOOKUP(J7,Group!A:C,3,0)&amp;"-"&amp;Q7</f>
        <v>FTE-M-2-5</v>
      </c>
      <c r="S7" s="3">
        <f ca="1">VLOOKUP(R7,Group!E:F,2,0)</f>
        <v>6</v>
      </c>
    </row>
    <row r="8" spans="1:19" x14ac:dyDescent="0.25">
      <c r="A8" s="4" t="s">
        <v>18</v>
      </c>
      <c r="B8" s="3" t="s">
        <v>19</v>
      </c>
      <c r="E8" s="8">
        <v>41395</v>
      </c>
      <c r="F8" s="3" t="s">
        <v>5</v>
      </c>
      <c r="G8" s="3" t="s">
        <v>167</v>
      </c>
      <c r="H8" s="3">
        <v>7</v>
      </c>
      <c r="I8" s="6" t="s">
        <v>184</v>
      </c>
      <c r="J8" s="3" t="s">
        <v>159</v>
      </c>
      <c r="K8" s="3" t="s">
        <v>20</v>
      </c>
      <c r="L8" s="3">
        <v>7</v>
      </c>
      <c r="M8" s="6" t="s">
        <v>148</v>
      </c>
      <c r="N8" s="3">
        <f>VLOOKUP(M8,K:L,2,0)</f>
        <v>3</v>
      </c>
      <c r="O8" s="5"/>
      <c r="P8" s="9">
        <f t="shared" ca="1" si="0"/>
        <v>6.5753424657534243</v>
      </c>
      <c r="Q8" s="3">
        <f t="shared" ca="1" si="1"/>
        <v>5</v>
      </c>
      <c r="R8" s="3" t="str">
        <f ca="1">"FTE-"&amp;I8&amp;"-"&amp;VLOOKUP(J8,Group!A:C,3,0)&amp;"-"&amp;Q8</f>
        <v>FTE-M-3-5</v>
      </c>
      <c r="S8" s="3">
        <f ca="1">VLOOKUP(R8,Group!E:F,2,0)</f>
        <v>9</v>
      </c>
    </row>
    <row r="9" spans="1:19" x14ac:dyDescent="0.25">
      <c r="A9" s="4" t="s">
        <v>21</v>
      </c>
      <c r="B9" s="3" t="s">
        <v>22</v>
      </c>
      <c r="C9" s="3" t="s">
        <v>218</v>
      </c>
      <c r="D9" s="14" t="s">
        <v>245</v>
      </c>
      <c r="E9" s="8">
        <v>41395</v>
      </c>
      <c r="F9" s="3" t="s">
        <v>23</v>
      </c>
      <c r="G9" s="3" t="s">
        <v>166</v>
      </c>
      <c r="H9" s="3">
        <v>2</v>
      </c>
      <c r="I9" s="6" t="s">
        <v>184</v>
      </c>
      <c r="J9" s="3" t="s">
        <v>160</v>
      </c>
      <c r="K9" s="3" t="s">
        <v>24</v>
      </c>
      <c r="L9" s="3">
        <v>8</v>
      </c>
      <c r="M9" s="3" t="s">
        <v>149</v>
      </c>
      <c r="N9" s="3">
        <f>VLOOKUP(M9,K:L,2,0)</f>
        <v>4</v>
      </c>
      <c r="O9" s="5"/>
      <c r="P9" s="9">
        <f t="shared" ca="1" si="0"/>
        <v>6.5753424657534243</v>
      </c>
      <c r="Q9" s="3">
        <f t="shared" ca="1" si="1"/>
        <v>5</v>
      </c>
      <c r="R9" s="3" t="str">
        <f ca="1">"FTE-"&amp;I9&amp;"-"&amp;VLOOKUP(J9,Group!A:C,3,0)&amp;"-"&amp;Q9</f>
        <v>FTE-M-3-5</v>
      </c>
      <c r="S9" s="3">
        <f ca="1">VLOOKUP(R9,Group!E:F,2,0)</f>
        <v>9</v>
      </c>
    </row>
    <row r="10" spans="1:19" x14ac:dyDescent="0.25">
      <c r="A10" s="4" t="s">
        <v>25</v>
      </c>
      <c r="B10" s="3" t="s">
        <v>26</v>
      </c>
      <c r="C10" s="3" t="s">
        <v>229</v>
      </c>
      <c r="D10" s="14" t="s">
        <v>255</v>
      </c>
      <c r="E10" s="8">
        <v>41607</v>
      </c>
      <c r="F10" s="3" t="s">
        <v>27</v>
      </c>
      <c r="G10" s="3" t="s">
        <v>166</v>
      </c>
      <c r="H10" s="3">
        <v>2</v>
      </c>
      <c r="I10" s="6" t="s">
        <v>183</v>
      </c>
      <c r="J10" s="3" t="s">
        <v>159</v>
      </c>
      <c r="K10" s="3" t="s">
        <v>28</v>
      </c>
      <c r="L10" s="3">
        <v>38</v>
      </c>
      <c r="M10" s="3" t="s">
        <v>149</v>
      </c>
      <c r="N10" s="3">
        <f>VLOOKUP(M10,K:L,2,0)</f>
        <v>4</v>
      </c>
      <c r="O10" s="5"/>
      <c r="P10" s="9">
        <f t="shared" ca="1" si="0"/>
        <v>5.9945205479452053</v>
      </c>
      <c r="Q10" s="3">
        <f t="shared" ca="1" si="1"/>
        <v>5</v>
      </c>
      <c r="R10" s="3" t="str">
        <f ca="1">"FTE-"&amp;I10&amp;"-"&amp;VLOOKUP(J10,Group!A:C,3,0)&amp;"-"&amp;Q10</f>
        <v>FTE-F-3-5</v>
      </c>
      <c r="S10" s="3">
        <f ca="1">VLOOKUP(R10,Group!E:F,2,0)</f>
        <v>18</v>
      </c>
    </row>
    <row r="11" spans="1:19" x14ac:dyDescent="0.25">
      <c r="A11" s="4" t="s">
        <v>29</v>
      </c>
      <c r="B11" s="3" t="s">
        <v>30</v>
      </c>
      <c r="E11" s="8">
        <v>41699</v>
      </c>
      <c r="F11" s="3" t="s">
        <v>5</v>
      </c>
      <c r="G11" s="3" t="s">
        <v>164</v>
      </c>
      <c r="H11" s="3">
        <v>3</v>
      </c>
      <c r="I11" s="6" t="s">
        <v>183</v>
      </c>
      <c r="J11" s="3" t="s">
        <v>157</v>
      </c>
      <c r="K11" s="3" t="s">
        <v>31</v>
      </c>
      <c r="L11" s="3">
        <v>10</v>
      </c>
      <c r="M11" s="3" t="s">
        <v>111</v>
      </c>
      <c r="N11" s="3">
        <f>VLOOKUP(M11,K:L,2,0)</f>
        <v>43</v>
      </c>
      <c r="O11" s="5"/>
      <c r="P11" s="9">
        <f t="shared" ca="1" si="0"/>
        <v>5.7424657534246579</v>
      </c>
      <c r="Q11" s="3">
        <f t="shared" ca="1" si="1"/>
        <v>5</v>
      </c>
      <c r="R11" s="3" t="str">
        <f ca="1">"FTE-"&amp;I11&amp;"-"&amp;VLOOKUP(J11,Group!A:C,3,0)&amp;"-"&amp;Q11</f>
        <v>FTE-F-2-5</v>
      </c>
      <c r="S11" s="3">
        <f ca="1">VLOOKUP(R11,Group!E:F,2,0)</f>
        <v>15</v>
      </c>
    </row>
    <row r="12" spans="1:19" x14ac:dyDescent="0.25">
      <c r="A12" s="4" t="s">
        <v>32</v>
      </c>
      <c r="B12" s="3" t="s">
        <v>33</v>
      </c>
      <c r="E12" s="8">
        <v>41718</v>
      </c>
      <c r="F12" s="3" t="s">
        <v>5</v>
      </c>
      <c r="G12" s="3" t="s">
        <v>167</v>
      </c>
      <c r="H12" s="3">
        <v>7</v>
      </c>
      <c r="I12" s="6" t="s">
        <v>183</v>
      </c>
      <c r="J12" s="3" t="s">
        <v>159</v>
      </c>
      <c r="K12" s="3" t="s">
        <v>34</v>
      </c>
      <c r="L12" s="3">
        <v>11</v>
      </c>
      <c r="M12" s="6" t="s">
        <v>148</v>
      </c>
      <c r="N12" s="3">
        <f>VLOOKUP(M12,K:L,2,0)</f>
        <v>3</v>
      </c>
      <c r="O12" s="5"/>
      <c r="P12" s="9">
        <f t="shared" ca="1" si="0"/>
        <v>5.6904109589041099</v>
      </c>
      <c r="Q12" s="3">
        <f t="shared" ca="1" si="1"/>
        <v>5</v>
      </c>
      <c r="R12" s="3" t="str">
        <f ca="1">"FTE-"&amp;I12&amp;"-"&amp;VLOOKUP(J12,Group!A:C,3,0)&amp;"-"&amp;Q12</f>
        <v>FTE-F-3-5</v>
      </c>
      <c r="S12" s="3">
        <f ca="1">VLOOKUP(R12,Group!E:F,2,0)</f>
        <v>18</v>
      </c>
    </row>
    <row r="13" spans="1:19" x14ac:dyDescent="0.25">
      <c r="A13" s="4" t="s">
        <v>35</v>
      </c>
      <c r="B13" s="3" t="s">
        <v>36</v>
      </c>
      <c r="C13" s="3" t="s">
        <v>219</v>
      </c>
      <c r="D13" s="14" t="s">
        <v>257</v>
      </c>
      <c r="E13" s="8">
        <v>41722</v>
      </c>
      <c r="F13" s="3" t="s">
        <v>5</v>
      </c>
      <c r="G13" s="3" t="s">
        <v>166</v>
      </c>
      <c r="H13" s="3">
        <v>2</v>
      </c>
      <c r="I13" s="6" t="s">
        <v>183</v>
      </c>
      <c r="J13" s="3" t="s">
        <v>159</v>
      </c>
      <c r="K13" s="3" t="s">
        <v>37</v>
      </c>
      <c r="L13" s="3">
        <v>12</v>
      </c>
      <c r="M13" s="3" t="s">
        <v>42</v>
      </c>
      <c r="N13" s="3">
        <f>VLOOKUP(M13,K:L,2,0)</f>
        <v>14</v>
      </c>
      <c r="O13" s="5"/>
      <c r="P13" s="9">
        <f t="shared" ca="1" si="0"/>
        <v>5.6794520547945204</v>
      </c>
      <c r="Q13" s="3">
        <f t="shared" ca="1" si="1"/>
        <v>5</v>
      </c>
      <c r="R13" s="3" t="str">
        <f ca="1">"FTE-"&amp;I13&amp;"-"&amp;VLOOKUP(J13,Group!A:C,3,0)&amp;"-"&amp;Q13</f>
        <v>FTE-F-3-5</v>
      </c>
      <c r="S13" s="3">
        <f ca="1">VLOOKUP(R13,Group!E:F,2,0)</f>
        <v>18</v>
      </c>
    </row>
    <row r="14" spans="1:19" x14ac:dyDescent="0.25">
      <c r="A14" s="4" t="s">
        <v>38</v>
      </c>
      <c r="B14" s="3" t="s">
        <v>39</v>
      </c>
      <c r="E14" s="8">
        <v>41730</v>
      </c>
      <c r="F14" s="3" t="s">
        <v>5</v>
      </c>
      <c r="G14" s="3" t="s">
        <v>164</v>
      </c>
      <c r="H14" s="3">
        <v>3</v>
      </c>
      <c r="I14" s="6" t="s">
        <v>183</v>
      </c>
      <c r="J14" s="3" t="s">
        <v>160</v>
      </c>
      <c r="K14" s="3" t="s">
        <v>150</v>
      </c>
      <c r="L14" s="3">
        <v>13</v>
      </c>
      <c r="M14" s="3" t="s">
        <v>31</v>
      </c>
      <c r="N14" s="3">
        <f>VLOOKUP(M14,K:L,2,0)</f>
        <v>10</v>
      </c>
      <c r="O14" s="5"/>
      <c r="P14" s="9">
        <f t="shared" ca="1" si="0"/>
        <v>5.6575342465753424</v>
      </c>
      <c r="Q14" s="3">
        <f t="shared" ca="1" si="1"/>
        <v>5</v>
      </c>
      <c r="R14" s="3" t="str">
        <f ca="1">"FTE-"&amp;I14&amp;"-"&amp;VLOOKUP(J14,Group!A:C,3,0)&amp;"-"&amp;Q14</f>
        <v>FTE-F-3-5</v>
      </c>
      <c r="S14" s="3">
        <f ca="1">VLOOKUP(R14,Group!E:F,2,0)</f>
        <v>18</v>
      </c>
    </row>
    <row r="15" spans="1:19" x14ac:dyDescent="0.25">
      <c r="A15" s="4" t="s">
        <v>40</v>
      </c>
      <c r="B15" s="3" t="s">
        <v>41</v>
      </c>
      <c r="C15" s="3" t="s">
        <v>230</v>
      </c>
      <c r="D15" s="14" t="s">
        <v>258</v>
      </c>
      <c r="E15" s="8">
        <v>41743</v>
      </c>
      <c r="F15" s="3" t="s">
        <v>5</v>
      </c>
      <c r="G15" s="3" t="s">
        <v>166</v>
      </c>
      <c r="H15" s="3">
        <v>2</v>
      </c>
      <c r="I15" s="6" t="s">
        <v>183</v>
      </c>
      <c r="J15" s="3" t="s">
        <v>160</v>
      </c>
      <c r="K15" s="3" t="s">
        <v>42</v>
      </c>
      <c r="L15" s="3">
        <v>14</v>
      </c>
      <c r="M15" s="6" t="s">
        <v>147</v>
      </c>
      <c r="N15" s="3">
        <f>VLOOKUP(M15,K:L,2,0)</f>
        <v>34</v>
      </c>
      <c r="O15" s="5"/>
      <c r="P15" s="9">
        <f t="shared" ca="1" si="0"/>
        <v>5.6219178082191785</v>
      </c>
      <c r="Q15" s="3">
        <f t="shared" ca="1" si="1"/>
        <v>5</v>
      </c>
      <c r="R15" s="3" t="str">
        <f ca="1">"FTE-"&amp;I15&amp;"-"&amp;VLOOKUP(J15,Group!A:C,3,0)&amp;"-"&amp;Q15</f>
        <v>FTE-F-3-5</v>
      </c>
      <c r="S15" s="3">
        <f ca="1">VLOOKUP(R15,Group!E:F,2,0)</f>
        <v>18</v>
      </c>
    </row>
    <row r="16" spans="1:19" x14ac:dyDescent="0.25">
      <c r="A16" s="4" t="s">
        <v>43</v>
      </c>
      <c r="B16" s="3" t="s">
        <v>44</v>
      </c>
      <c r="C16" s="3" t="s">
        <v>220</v>
      </c>
      <c r="D16" s="14" t="s">
        <v>250</v>
      </c>
      <c r="E16" s="8">
        <v>41869</v>
      </c>
      <c r="F16" s="3" t="s">
        <v>45</v>
      </c>
      <c r="G16" s="3" t="s">
        <v>166</v>
      </c>
      <c r="H16" s="3">
        <v>2</v>
      </c>
      <c r="I16" s="6" t="s">
        <v>183</v>
      </c>
      <c r="J16" s="3" t="s">
        <v>159</v>
      </c>
      <c r="K16" s="3" t="s">
        <v>28</v>
      </c>
      <c r="L16" s="3">
        <v>15</v>
      </c>
      <c r="M16" s="3" t="s">
        <v>149</v>
      </c>
      <c r="N16" s="3">
        <f>VLOOKUP(M16,K:L,2,0)</f>
        <v>4</v>
      </c>
      <c r="O16" s="5"/>
      <c r="P16" s="9">
        <f t="shared" ca="1" si="0"/>
        <v>5.2767123287671236</v>
      </c>
      <c r="Q16" s="3">
        <f t="shared" ca="1" si="1"/>
        <v>5</v>
      </c>
      <c r="R16" s="3" t="str">
        <f ca="1">"FTE-"&amp;I16&amp;"-"&amp;VLOOKUP(J16,Group!A:C,3,0)&amp;"-"&amp;Q16</f>
        <v>FTE-F-3-5</v>
      </c>
      <c r="S16" s="3">
        <f ca="1">VLOOKUP(R16,Group!E:F,2,0)</f>
        <v>18</v>
      </c>
    </row>
    <row r="17" spans="1:19" x14ac:dyDescent="0.25">
      <c r="A17" s="4" t="s">
        <v>46</v>
      </c>
      <c r="B17" s="3" t="s">
        <v>195</v>
      </c>
      <c r="C17" s="3" t="s">
        <v>221</v>
      </c>
      <c r="D17" s="14" t="s">
        <v>259</v>
      </c>
      <c r="E17" s="8">
        <v>41925</v>
      </c>
      <c r="F17" s="3" t="s">
        <v>5</v>
      </c>
      <c r="G17" s="3" t="s">
        <v>166</v>
      </c>
      <c r="H17" s="3">
        <v>2</v>
      </c>
      <c r="I17" s="6" t="s">
        <v>184</v>
      </c>
      <c r="J17" s="3" t="s">
        <v>159</v>
      </c>
      <c r="K17" s="3" t="s">
        <v>47</v>
      </c>
      <c r="L17" s="3">
        <v>16</v>
      </c>
      <c r="M17" s="3" t="s">
        <v>47</v>
      </c>
      <c r="N17" s="3">
        <f>VLOOKUP(M17,K:L,2,0)</f>
        <v>16</v>
      </c>
      <c r="O17" s="5"/>
      <c r="P17" s="9">
        <f t="shared" ca="1" si="0"/>
        <v>5.1232876712328768</v>
      </c>
      <c r="Q17" s="3">
        <f t="shared" ca="1" si="1"/>
        <v>5</v>
      </c>
      <c r="R17" s="3" t="str">
        <f ca="1">"FTE-"&amp;I17&amp;"-"&amp;VLOOKUP(J17,Group!A:C,3,0)&amp;"-"&amp;Q17</f>
        <v>FTE-M-3-5</v>
      </c>
      <c r="S17" s="3">
        <f ca="1">VLOOKUP(R17,Group!E:F,2,0)</f>
        <v>9</v>
      </c>
    </row>
    <row r="18" spans="1:19" x14ac:dyDescent="0.25">
      <c r="A18" s="4" t="s">
        <v>48</v>
      </c>
      <c r="B18" s="3" t="s">
        <v>49</v>
      </c>
      <c r="E18" s="8">
        <v>41929</v>
      </c>
      <c r="F18" s="3" t="s">
        <v>5</v>
      </c>
      <c r="G18" s="3" t="s">
        <v>167</v>
      </c>
      <c r="H18" s="3">
        <v>7</v>
      </c>
      <c r="I18" s="6" t="s">
        <v>183</v>
      </c>
      <c r="J18" s="3" t="s">
        <v>156</v>
      </c>
      <c r="K18" s="3" t="s">
        <v>14</v>
      </c>
      <c r="L18" s="3">
        <v>17</v>
      </c>
      <c r="M18" s="3" t="s">
        <v>34</v>
      </c>
      <c r="N18" s="3">
        <f>VLOOKUP(M18,K:L,2,0)</f>
        <v>11</v>
      </c>
      <c r="O18" s="5"/>
      <c r="P18" s="9">
        <f t="shared" ca="1" si="0"/>
        <v>5.1123287671232873</v>
      </c>
      <c r="Q18" s="3">
        <f t="shared" ca="1" si="1"/>
        <v>5</v>
      </c>
      <c r="R18" s="3" t="str">
        <f ca="1">"FTE-"&amp;I18&amp;"-"&amp;VLOOKUP(J18,Group!A:C,3,0)&amp;"-"&amp;Q18</f>
        <v>FTE-F-3-5</v>
      </c>
      <c r="S18" s="3">
        <f ca="1">VLOOKUP(R18,Group!E:F,2,0)</f>
        <v>18</v>
      </c>
    </row>
    <row r="19" spans="1:19" x14ac:dyDescent="0.25">
      <c r="A19" s="4" t="s">
        <v>50</v>
      </c>
      <c r="B19" s="3" t="s">
        <v>51</v>
      </c>
      <c r="C19" s="3" t="s">
        <v>274</v>
      </c>
      <c r="D19" s="14" t="s">
        <v>276</v>
      </c>
      <c r="E19" s="8">
        <v>42064</v>
      </c>
      <c r="F19" s="3" t="s">
        <v>5</v>
      </c>
      <c r="G19" s="3" t="s">
        <v>52</v>
      </c>
      <c r="H19" s="3">
        <v>0</v>
      </c>
      <c r="I19" s="6" t="s">
        <v>183</v>
      </c>
      <c r="J19" s="3" t="s">
        <v>161</v>
      </c>
      <c r="K19" s="3" t="s">
        <v>53</v>
      </c>
      <c r="L19" s="3">
        <v>18</v>
      </c>
      <c r="N19" s="3">
        <v>1</v>
      </c>
      <c r="O19" s="5"/>
      <c r="P19" s="9">
        <f t="shared" ca="1" si="0"/>
        <v>4.7424657534246579</v>
      </c>
      <c r="Q19" s="3">
        <f t="shared" ca="1" si="1"/>
        <v>3</v>
      </c>
      <c r="R19" s="3" t="str">
        <f ca="1">"FTE-"&amp;I19&amp;"-"&amp;VLOOKUP(J19,Group!A:C,3,0)&amp;"-"&amp;Q19</f>
        <v>FTE-F-1-3</v>
      </c>
      <c r="S19" s="3">
        <f ca="1">VLOOKUP(R19,Group!E:F,2,0)</f>
        <v>11</v>
      </c>
    </row>
    <row r="20" spans="1:19" x14ac:dyDescent="0.25">
      <c r="A20" s="4" t="s">
        <v>54</v>
      </c>
      <c r="B20" s="3" t="s">
        <v>55</v>
      </c>
      <c r="C20" s="3" t="s">
        <v>222</v>
      </c>
      <c r="D20" s="14" t="s">
        <v>251</v>
      </c>
      <c r="E20" s="8">
        <v>42250</v>
      </c>
      <c r="F20" s="3" t="s">
        <v>5</v>
      </c>
      <c r="G20" s="3" t="s">
        <v>166</v>
      </c>
      <c r="H20" s="3">
        <v>2</v>
      </c>
      <c r="I20" s="6" t="s">
        <v>183</v>
      </c>
      <c r="J20" s="3" t="s">
        <v>160</v>
      </c>
      <c r="K20" s="3" t="s">
        <v>24</v>
      </c>
      <c r="L20" s="3">
        <v>19</v>
      </c>
      <c r="M20" s="3" t="s">
        <v>149</v>
      </c>
      <c r="N20" s="3">
        <f>VLOOKUP(M20,K:L,2,0)</f>
        <v>4</v>
      </c>
      <c r="O20" s="5"/>
      <c r="P20" s="9">
        <f t="shared" ca="1" si="0"/>
        <v>4.2328767123287667</v>
      </c>
      <c r="Q20" s="3">
        <f t="shared" ca="1" si="1"/>
        <v>3</v>
      </c>
      <c r="R20" s="3" t="str">
        <f ca="1">"FTE-"&amp;I20&amp;"-"&amp;VLOOKUP(J20,Group!A:C,3,0)&amp;"-"&amp;Q20</f>
        <v>FTE-F-3-3</v>
      </c>
      <c r="S20" s="3">
        <f ca="1">VLOOKUP(R20,Group!E:F,2,0)</f>
        <v>17</v>
      </c>
    </row>
    <row r="21" spans="1:19" x14ac:dyDescent="0.25">
      <c r="A21" s="4" t="s">
        <v>56</v>
      </c>
      <c r="B21" s="3" t="s">
        <v>57</v>
      </c>
      <c r="C21" s="3" t="s">
        <v>231</v>
      </c>
      <c r="D21" s="14" t="s">
        <v>260</v>
      </c>
      <c r="E21" s="8">
        <v>42331</v>
      </c>
      <c r="F21" s="3" t="s">
        <v>5</v>
      </c>
      <c r="G21" s="3" t="s">
        <v>166</v>
      </c>
      <c r="H21" s="3">
        <v>2</v>
      </c>
      <c r="I21" s="6" t="s">
        <v>183</v>
      </c>
      <c r="J21" s="3" t="s">
        <v>159</v>
      </c>
      <c r="K21" s="3" t="s">
        <v>37</v>
      </c>
      <c r="L21" s="3">
        <v>20</v>
      </c>
      <c r="M21" s="3" t="s">
        <v>42</v>
      </c>
      <c r="N21" s="3">
        <f>VLOOKUP(M21,K:L,2,0)</f>
        <v>14</v>
      </c>
      <c r="O21" s="5"/>
      <c r="P21" s="9">
        <f t="shared" ca="1" si="0"/>
        <v>4.0109589041095894</v>
      </c>
      <c r="Q21" s="3">
        <f t="shared" ca="1" si="1"/>
        <v>3</v>
      </c>
      <c r="R21" s="3" t="str">
        <f ca="1">"FTE-"&amp;I21&amp;"-"&amp;VLOOKUP(J21,Group!A:C,3,0)&amp;"-"&amp;Q21</f>
        <v>FTE-F-3-3</v>
      </c>
      <c r="S21" s="3">
        <f ca="1">VLOOKUP(R21,Group!E:F,2,0)</f>
        <v>17</v>
      </c>
    </row>
    <row r="22" spans="1:19" x14ac:dyDescent="0.25">
      <c r="A22" s="4" t="s">
        <v>58</v>
      </c>
      <c r="B22" s="3" t="s">
        <v>59</v>
      </c>
      <c r="E22" s="8">
        <v>42338</v>
      </c>
      <c r="F22" s="3" t="s">
        <v>5</v>
      </c>
      <c r="G22" s="3" t="s">
        <v>168</v>
      </c>
      <c r="H22" s="3">
        <v>6</v>
      </c>
      <c r="I22" s="6" t="s">
        <v>184</v>
      </c>
      <c r="J22" s="3" t="s">
        <v>159</v>
      </c>
      <c r="K22" s="3" t="s">
        <v>60</v>
      </c>
      <c r="L22" s="3">
        <v>21</v>
      </c>
      <c r="M22" s="3" t="s">
        <v>79</v>
      </c>
      <c r="N22" s="3">
        <f>VLOOKUP(M22,K:L,2,0)</f>
        <v>28</v>
      </c>
      <c r="O22" s="5"/>
      <c r="P22" s="9">
        <f t="shared" ca="1" si="0"/>
        <v>3.9917808219178084</v>
      </c>
      <c r="Q22" s="3">
        <f t="shared" ca="1" si="1"/>
        <v>3</v>
      </c>
      <c r="R22" s="3" t="str">
        <f ca="1">"FTE-"&amp;I22&amp;"-"&amp;VLOOKUP(J22,Group!A:C,3,0)&amp;"-"&amp;Q22</f>
        <v>FTE-M-3-3</v>
      </c>
      <c r="S22" s="3">
        <f ca="1">VLOOKUP(R22,Group!E:F,2,0)</f>
        <v>8</v>
      </c>
    </row>
    <row r="23" spans="1:19" x14ac:dyDescent="0.25">
      <c r="A23" s="4" t="s">
        <v>61</v>
      </c>
      <c r="B23" s="3" t="s">
        <v>62</v>
      </c>
      <c r="E23" s="8">
        <v>42419</v>
      </c>
      <c r="F23" s="3" t="s">
        <v>5</v>
      </c>
      <c r="G23" s="3" t="s">
        <v>164</v>
      </c>
      <c r="H23" s="3">
        <v>3</v>
      </c>
      <c r="I23" s="6" t="s">
        <v>183</v>
      </c>
      <c r="J23" s="3" t="s">
        <v>156</v>
      </c>
      <c r="K23" s="3" t="s">
        <v>63</v>
      </c>
      <c r="L23" s="3">
        <v>22</v>
      </c>
      <c r="M23" s="3" t="s">
        <v>150</v>
      </c>
      <c r="N23" s="3">
        <f>VLOOKUP(M23,K:L,2,0)</f>
        <v>13</v>
      </c>
      <c r="O23" s="5"/>
      <c r="P23" s="9">
        <f t="shared" ca="1" si="0"/>
        <v>3.7698630136986302</v>
      </c>
      <c r="Q23" s="3">
        <f t="shared" ca="1" si="1"/>
        <v>3</v>
      </c>
      <c r="R23" s="3" t="str">
        <f ca="1">"FTE-"&amp;I23&amp;"-"&amp;VLOOKUP(J23,Group!A:C,3,0)&amp;"-"&amp;Q23</f>
        <v>FTE-F-3-3</v>
      </c>
      <c r="S23" s="3">
        <f ca="1">VLOOKUP(R23,Group!E:F,2,0)</f>
        <v>17</v>
      </c>
    </row>
    <row r="24" spans="1:19" x14ac:dyDescent="0.25">
      <c r="A24" s="4" t="s">
        <v>64</v>
      </c>
      <c r="B24" s="3" t="s">
        <v>65</v>
      </c>
      <c r="E24" s="8">
        <v>42461</v>
      </c>
      <c r="F24" s="3" t="s">
        <v>5</v>
      </c>
      <c r="G24" s="3" t="s">
        <v>164</v>
      </c>
      <c r="H24" s="3">
        <v>3</v>
      </c>
      <c r="I24" s="6" t="s">
        <v>183</v>
      </c>
      <c r="J24" s="3" t="s">
        <v>159</v>
      </c>
      <c r="K24" s="3" t="s">
        <v>66</v>
      </c>
      <c r="L24" s="3">
        <v>23</v>
      </c>
      <c r="M24" s="3" t="s">
        <v>31</v>
      </c>
      <c r="N24" s="3">
        <f>VLOOKUP(M24,K:L,2,0)</f>
        <v>10</v>
      </c>
      <c r="O24" s="5"/>
      <c r="P24" s="9">
        <f t="shared" ca="1" si="0"/>
        <v>3.6547945205479451</v>
      </c>
      <c r="Q24" s="3">
        <f t="shared" ca="1" si="1"/>
        <v>3</v>
      </c>
      <c r="R24" s="3" t="str">
        <f ca="1">"FTE-"&amp;I24&amp;"-"&amp;VLOOKUP(J24,Group!A:C,3,0)&amp;"-"&amp;Q24</f>
        <v>FTE-F-3-3</v>
      </c>
      <c r="S24" s="3">
        <f ca="1">VLOOKUP(R24,Group!E:F,2,0)</f>
        <v>17</v>
      </c>
    </row>
    <row r="25" spans="1:19" x14ac:dyDescent="0.25">
      <c r="A25" s="4" t="s">
        <v>69</v>
      </c>
      <c r="B25" s="3" t="s">
        <v>70</v>
      </c>
      <c r="E25" s="8">
        <v>42644</v>
      </c>
      <c r="F25" s="3" t="s">
        <v>23</v>
      </c>
      <c r="G25" s="3" t="s">
        <v>167</v>
      </c>
      <c r="H25" s="3">
        <v>7</v>
      </c>
      <c r="I25" s="6" t="s">
        <v>183</v>
      </c>
      <c r="J25" s="3" t="s">
        <v>156</v>
      </c>
      <c r="K25" s="3" t="s">
        <v>71</v>
      </c>
      <c r="L25" s="3">
        <v>24</v>
      </c>
      <c r="M25" s="6" t="s">
        <v>151</v>
      </c>
      <c r="N25" s="3">
        <f>VLOOKUP(M25,K:L,2,0)</f>
        <v>5</v>
      </c>
      <c r="O25" s="5"/>
      <c r="P25" s="9">
        <f t="shared" ca="1" si="0"/>
        <v>3.1534246575342464</v>
      </c>
      <c r="Q25" s="3">
        <f t="shared" ca="1" si="1"/>
        <v>3</v>
      </c>
      <c r="R25" s="3" t="str">
        <f ca="1">"FTE-"&amp;I25&amp;"-"&amp;VLOOKUP(J25,Group!A:C,3,0)&amp;"-"&amp;Q25</f>
        <v>FTE-F-3-3</v>
      </c>
      <c r="S25" s="3">
        <f ca="1">VLOOKUP(R25,Group!E:F,2,0)</f>
        <v>17</v>
      </c>
    </row>
    <row r="26" spans="1:19" x14ac:dyDescent="0.25">
      <c r="A26" s="4" t="s">
        <v>72</v>
      </c>
      <c r="B26" s="3" t="s">
        <v>73</v>
      </c>
      <c r="E26" s="8">
        <v>42665</v>
      </c>
      <c r="F26" s="3" t="s">
        <v>23</v>
      </c>
      <c r="G26" s="3" t="s">
        <v>167</v>
      </c>
      <c r="H26" s="3">
        <v>7</v>
      </c>
      <c r="I26" s="6" t="s">
        <v>183</v>
      </c>
      <c r="J26" s="3" t="s">
        <v>156</v>
      </c>
      <c r="K26" s="3" t="s">
        <v>71</v>
      </c>
      <c r="L26" s="3">
        <v>25</v>
      </c>
      <c r="M26" s="6" t="s">
        <v>151</v>
      </c>
      <c r="N26" s="3">
        <f>VLOOKUP(M26,K:L,2,0)</f>
        <v>5</v>
      </c>
      <c r="O26" s="5"/>
      <c r="P26" s="9">
        <f t="shared" ca="1" si="0"/>
        <v>3.095890410958904</v>
      </c>
      <c r="Q26" s="3">
        <f t="shared" ca="1" si="1"/>
        <v>3</v>
      </c>
      <c r="R26" s="3" t="str">
        <f ca="1">"FTE-"&amp;I26&amp;"-"&amp;VLOOKUP(J26,Group!A:C,3,0)&amp;"-"&amp;Q26</f>
        <v>FTE-F-3-3</v>
      </c>
      <c r="S26" s="3">
        <f ca="1">VLOOKUP(R26,Group!E:F,2,0)</f>
        <v>17</v>
      </c>
    </row>
    <row r="27" spans="1:19" x14ac:dyDescent="0.25">
      <c r="A27" s="4" t="s">
        <v>67</v>
      </c>
      <c r="B27" s="3" t="s">
        <v>68</v>
      </c>
      <c r="C27" s="3" t="s">
        <v>232</v>
      </c>
      <c r="D27" s="14" t="s">
        <v>247</v>
      </c>
      <c r="E27" s="8">
        <v>42681</v>
      </c>
      <c r="F27" s="3" t="s">
        <v>23</v>
      </c>
      <c r="G27" s="3" t="s">
        <v>166</v>
      </c>
      <c r="H27" s="3">
        <v>2</v>
      </c>
      <c r="I27" s="6" t="s">
        <v>183</v>
      </c>
      <c r="J27" s="3" t="s">
        <v>160</v>
      </c>
      <c r="K27" s="3" t="s">
        <v>24</v>
      </c>
      <c r="L27" s="3">
        <v>26</v>
      </c>
      <c r="M27" s="3" t="s">
        <v>149</v>
      </c>
      <c r="N27" s="3">
        <f>VLOOKUP(M27,K:L,2,0)</f>
        <v>4</v>
      </c>
      <c r="O27" s="5"/>
      <c r="P27" s="9">
        <f t="shared" ca="1" si="0"/>
        <v>3.0520547945205481</v>
      </c>
      <c r="Q27" s="3">
        <f t="shared" ca="1" si="1"/>
        <v>3</v>
      </c>
      <c r="R27" s="3" t="str">
        <f ca="1">"FTE-"&amp;I27&amp;"-"&amp;VLOOKUP(J27,Group!A:C,3,0)&amp;"-"&amp;Q27</f>
        <v>FTE-F-3-3</v>
      </c>
      <c r="S27" s="3">
        <f ca="1">VLOOKUP(R27,Group!E:F,2,0)</f>
        <v>17</v>
      </c>
    </row>
    <row r="28" spans="1:19" x14ac:dyDescent="0.25">
      <c r="A28" s="4" t="s">
        <v>74</v>
      </c>
      <c r="B28" s="3" t="s">
        <v>75</v>
      </c>
      <c r="C28" s="3" t="s">
        <v>223</v>
      </c>
      <c r="D28" s="14" t="s">
        <v>254</v>
      </c>
      <c r="E28" s="8">
        <v>42717</v>
      </c>
      <c r="F28" s="3" t="s">
        <v>76</v>
      </c>
      <c r="G28" s="3" t="s">
        <v>166</v>
      </c>
      <c r="H28" s="3">
        <v>2</v>
      </c>
      <c r="I28" s="6" t="s">
        <v>183</v>
      </c>
      <c r="J28" s="3" t="s">
        <v>159</v>
      </c>
      <c r="K28" s="3" t="s">
        <v>28</v>
      </c>
      <c r="L28" s="3">
        <v>27</v>
      </c>
      <c r="M28" s="3" t="s">
        <v>149</v>
      </c>
      <c r="N28" s="3">
        <f>VLOOKUP(M28,K:L,2,0)</f>
        <v>4</v>
      </c>
      <c r="O28" s="5"/>
      <c r="P28" s="9">
        <f t="shared" ca="1" si="0"/>
        <v>2.9534246575342467</v>
      </c>
      <c r="Q28" s="3">
        <f t="shared" ca="1" si="1"/>
        <v>1</v>
      </c>
      <c r="R28" s="3" t="str">
        <f ca="1">"FTE-"&amp;I28&amp;"-"&amp;VLOOKUP(J28,Group!A:C,3,0)&amp;"-"&amp;Q28</f>
        <v>FTE-F-3-1</v>
      </c>
      <c r="S28" s="3">
        <f ca="1">VLOOKUP(R28,Group!E:F,2,0)</f>
        <v>16</v>
      </c>
    </row>
    <row r="29" spans="1:19" x14ac:dyDescent="0.25">
      <c r="A29" s="4" t="s">
        <v>77</v>
      </c>
      <c r="B29" s="3" t="s">
        <v>78</v>
      </c>
      <c r="C29" s="3" t="s">
        <v>279</v>
      </c>
      <c r="D29" s="14" t="s">
        <v>283</v>
      </c>
      <c r="E29" s="8">
        <v>42821</v>
      </c>
      <c r="F29" s="3" t="s">
        <v>5</v>
      </c>
      <c r="G29" s="3" t="s">
        <v>168</v>
      </c>
      <c r="H29" s="3">
        <v>6</v>
      </c>
      <c r="I29" s="6" t="s">
        <v>184</v>
      </c>
      <c r="J29" s="3" t="s">
        <v>158</v>
      </c>
      <c r="K29" s="3" t="s">
        <v>79</v>
      </c>
      <c r="L29" s="3">
        <v>28</v>
      </c>
      <c r="M29" s="3" t="s">
        <v>53</v>
      </c>
      <c r="N29" s="3">
        <f>VLOOKUP(M29,K:L,2,0)</f>
        <v>18</v>
      </c>
      <c r="O29" s="5"/>
      <c r="P29" s="9">
        <f t="shared" ca="1" si="0"/>
        <v>2.6684931506849314</v>
      </c>
      <c r="Q29" s="3">
        <f t="shared" ca="1" si="1"/>
        <v>1</v>
      </c>
      <c r="R29" s="3" t="str">
        <f ca="1">"FTE-"&amp;I29&amp;"-"&amp;VLOOKUP(J29,Group!A:C,3,0)&amp;"-"&amp;Q29</f>
        <v>FTE-M-2-1</v>
      </c>
      <c r="S29" s="3">
        <f ca="1">VLOOKUP(R29,Group!E:F,2,0)</f>
        <v>4</v>
      </c>
    </row>
    <row r="30" spans="1:19" x14ac:dyDescent="0.25">
      <c r="A30" s="4" t="s">
        <v>80</v>
      </c>
      <c r="B30" s="3" t="s">
        <v>81</v>
      </c>
      <c r="C30" s="3" t="s">
        <v>233</v>
      </c>
      <c r="D30" s="14" t="s">
        <v>268</v>
      </c>
      <c r="E30" s="8">
        <v>42851</v>
      </c>
      <c r="F30" s="3" t="s">
        <v>5</v>
      </c>
      <c r="G30" s="3" t="s">
        <v>166</v>
      </c>
      <c r="H30" s="3">
        <v>2</v>
      </c>
      <c r="I30" s="6" t="s">
        <v>183</v>
      </c>
      <c r="J30" s="3" t="s">
        <v>159</v>
      </c>
      <c r="K30" s="3" t="s">
        <v>82</v>
      </c>
      <c r="L30" s="3">
        <v>29</v>
      </c>
      <c r="M30" s="3" t="s">
        <v>174</v>
      </c>
      <c r="N30" s="3">
        <f>VLOOKUP(M30,K:L,2,0)</f>
        <v>42</v>
      </c>
      <c r="O30" s="5"/>
      <c r="P30" s="9">
        <f t="shared" ca="1" si="0"/>
        <v>2.5863013698630137</v>
      </c>
      <c r="Q30" s="3">
        <f t="shared" ca="1" si="1"/>
        <v>1</v>
      </c>
      <c r="R30" s="3" t="str">
        <f ca="1">"FTE-"&amp;I30&amp;"-"&amp;VLOOKUP(J30,Group!A:C,3,0)&amp;"-"&amp;Q30</f>
        <v>FTE-F-3-1</v>
      </c>
      <c r="S30" s="3">
        <f ca="1">VLOOKUP(R30,Group!E:F,2,0)</f>
        <v>16</v>
      </c>
    </row>
    <row r="31" spans="1:19" x14ac:dyDescent="0.25">
      <c r="A31" s="4" t="s">
        <v>83</v>
      </c>
      <c r="B31" s="3" t="s">
        <v>84</v>
      </c>
      <c r="C31" s="3" t="s">
        <v>234</v>
      </c>
      <c r="D31" s="14" t="s">
        <v>269</v>
      </c>
      <c r="E31" s="8">
        <v>42887</v>
      </c>
      <c r="F31" s="3" t="s">
        <v>5</v>
      </c>
      <c r="G31" s="3" t="s">
        <v>166</v>
      </c>
      <c r="H31" s="3">
        <v>2</v>
      </c>
      <c r="I31" s="6" t="s">
        <v>183</v>
      </c>
      <c r="J31" s="3" t="s">
        <v>159</v>
      </c>
      <c r="K31" s="3" t="s">
        <v>47</v>
      </c>
      <c r="L31" s="3">
        <v>30</v>
      </c>
      <c r="M31" s="6" t="s">
        <v>147</v>
      </c>
      <c r="N31" s="3">
        <f>VLOOKUP(M31,K:L,2,0)</f>
        <v>34</v>
      </c>
      <c r="O31" s="5"/>
      <c r="P31" s="9">
        <f t="shared" ca="1" si="0"/>
        <v>2.4876712328767123</v>
      </c>
      <c r="Q31" s="3">
        <f t="shared" ca="1" si="1"/>
        <v>1</v>
      </c>
      <c r="R31" s="3" t="str">
        <f ca="1">"FTE-"&amp;I31&amp;"-"&amp;VLOOKUP(J31,Group!A:C,3,0)&amp;"-"&amp;Q31</f>
        <v>FTE-F-3-1</v>
      </c>
      <c r="S31" s="3">
        <f ca="1">VLOOKUP(R31,Group!E:F,2,0)</f>
        <v>16</v>
      </c>
    </row>
    <row r="32" spans="1:19" x14ac:dyDescent="0.25">
      <c r="A32" s="4" t="s">
        <v>85</v>
      </c>
      <c r="B32" s="3" t="s">
        <v>176</v>
      </c>
      <c r="C32" s="3" t="s">
        <v>235</v>
      </c>
      <c r="D32" s="14" t="s">
        <v>270</v>
      </c>
      <c r="E32" s="8">
        <v>43022</v>
      </c>
      <c r="F32" s="3" t="s">
        <v>5</v>
      </c>
      <c r="G32" s="3" t="s">
        <v>166</v>
      </c>
      <c r="H32" s="3">
        <v>2</v>
      </c>
      <c r="I32" s="6" t="s">
        <v>183</v>
      </c>
      <c r="J32" s="3" t="s">
        <v>156</v>
      </c>
      <c r="K32" s="3" t="s">
        <v>86</v>
      </c>
      <c r="L32" s="3">
        <v>31</v>
      </c>
      <c r="M32" s="3" t="s">
        <v>149</v>
      </c>
      <c r="N32" s="3">
        <f>VLOOKUP(M32,K:L,2,0)</f>
        <v>4</v>
      </c>
      <c r="O32" s="5"/>
      <c r="P32" s="9">
        <f t="shared" ca="1" si="0"/>
        <v>2.117808219178082</v>
      </c>
      <c r="Q32" s="3">
        <f t="shared" ca="1" si="1"/>
        <v>1</v>
      </c>
      <c r="R32" s="3" t="str">
        <f ca="1">"FTE-"&amp;I32&amp;"-"&amp;VLOOKUP(J32,Group!A:C,3,0)&amp;"-"&amp;Q32</f>
        <v>FTE-F-3-1</v>
      </c>
      <c r="S32" s="3">
        <f ca="1">VLOOKUP(R32,Group!E:F,2,0)</f>
        <v>16</v>
      </c>
    </row>
    <row r="33" spans="1:19" x14ac:dyDescent="0.25">
      <c r="A33" s="4" t="s">
        <v>87</v>
      </c>
      <c r="B33" s="3" t="s">
        <v>175</v>
      </c>
      <c r="C33" s="3" t="s">
        <v>224</v>
      </c>
      <c r="D33" s="14" t="s">
        <v>249</v>
      </c>
      <c r="E33" s="8">
        <v>43040</v>
      </c>
      <c r="F33" s="3" t="s">
        <v>88</v>
      </c>
      <c r="G33" s="3" t="s">
        <v>166</v>
      </c>
      <c r="H33" s="3">
        <v>2</v>
      </c>
      <c r="I33" s="6" t="s">
        <v>183</v>
      </c>
      <c r="J33" s="3" t="s">
        <v>159</v>
      </c>
      <c r="K33" s="3" t="s">
        <v>28</v>
      </c>
      <c r="L33" s="3">
        <v>32</v>
      </c>
      <c r="M33" s="3" t="s">
        <v>149</v>
      </c>
      <c r="N33" s="3">
        <f>VLOOKUP(M33,K:L,2,0)</f>
        <v>4</v>
      </c>
      <c r="O33" s="5"/>
      <c r="P33" s="9">
        <f t="shared" ca="1" si="0"/>
        <v>2.0684931506849313</v>
      </c>
      <c r="Q33" s="3">
        <f t="shared" ca="1" si="1"/>
        <v>1</v>
      </c>
      <c r="R33" s="3" t="str">
        <f ca="1">"FTE-"&amp;I33&amp;"-"&amp;VLOOKUP(J33,Group!A:C,3,0)&amp;"-"&amp;Q33</f>
        <v>FTE-F-3-1</v>
      </c>
      <c r="S33" s="3">
        <f ca="1">VLOOKUP(R33,Group!E:F,2,0)</f>
        <v>16</v>
      </c>
    </row>
    <row r="34" spans="1:19" x14ac:dyDescent="0.25">
      <c r="A34" s="4" t="s">
        <v>89</v>
      </c>
      <c r="B34" s="3" t="s">
        <v>90</v>
      </c>
      <c r="C34" s="3" t="s">
        <v>225</v>
      </c>
      <c r="D34" s="14" t="s">
        <v>252</v>
      </c>
      <c r="E34" s="8">
        <v>43109</v>
      </c>
      <c r="F34" s="3" t="s">
        <v>5</v>
      </c>
      <c r="G34" s="3" t="s">
        <v>166</v>
      </c>
      <c r="H34" s="3">
        <v>2</v>
      </c>
      <c r="I34" s="6" t="s">
        <v>183</v>
      </c>
      <c r="J34" s="3" t="s">
        <v>159</v>
      </c>
      <c r="K34" s="3" t="s">
        <v>28</v>
      </c>
      <c r="L34" s="3">
        <v>33</v>
      </c>
      <c r="M34" s="3" t="s">
        <v>149</v>
      </c>
      <c r="N34" s="3">
        <f>VLOOKUP(M34,K:L,2,0)</f>
        <v>4</v>
      </c>
      <c r="O34" s="5"/>
      <c r="P34" s="9">
        <f t="shared" ca="1" si="0"/>
        <v>1.8794520547945206</v>
      </c>
      <c r="Q34" s="3">
        <f t="shared" ca="1" si="1"/>
        <v>1</v>
      </c>
      <c r="R34" s="3" t="str">
        <f ca="1">"FTE-"&amp;I34&amp;"-"&amp;VLOOKUP(J34,Group!A:C,3,0)&amp;"-"&amp;Q34</f>
        <v>FTE-F-3-1</v>
      </c>
      <c r="S34" s="3">
        <f ca="1">VLOOKUP(R34,Group!E:F,2,0)</f>
        <v>16</v>
      </c>
    </row>
    <row r="35" spans="1:19" x14ac:dyDescent="0.25">
      <c r="A35" s="4" t="s">
        <v>115</v>
      </c>
      <c r="B35" s="3" t="s">
        <v>116</v>
      </c>
      <c r="C35" s="3" t="s">
        <v>236</v>
      </c>
      <c r="D35" s="14" t="s">
        <v>264</v>
      </c>
      <c r="E35" s="8">
        <v>43110</v>
      </c>
      <c r="F35" s="3" t="s">
        <v>5</v>
      </c>
      <c r="G35" s="3" t="s">
        <v>166</v>
      </c>
      <c r="H35" s="3">
        <v>2</v>
      </c>
      <c r="I35" s="6" t="s">
        <v>183</v>
      </c>
      <c r="J35" s="3" t="s">
        <v>162</v>
      </c>
      <c r="K35" s="6" t="s">
        <v>147</v>
      </c>
      <c r="L35" s="3">
        <v>34</v>
      </c>
      <c r="M35" s="3" t="s">
        <v>53</v>
      </c>
      <c r="N35" s="3">
        <f>VLOOKUP(M35,K:L,2,0)</f>
        <v>18</v>
      </c>
      <c r="O35" s="5"/>
      <c r="P35" s="9">
        <f t="shared" ca="1" si="0"/>
        <v>1.8767123287671232</v>
      </c>
      <c r="Q35" s="3">
        <f t="shared" ca="1" si="1"/>
        <v>1</v>
      </c>
      <c r="R35" s="3" t="str">
        <f ca="1">"FTE-"&amp;I35&amp;"-"&amp;VLOOKUP(J35,Group!A:C,3,0)&amp;"-"&amp;Q35</f>
        <v>FTE-F-1-1</v>
      </c>
      <c r="S35" s="3">
        <f ca="1">VLOOKUP(R35,Group!E:F,2,0)</f>
        <v>10</v>
      </c>
    </row>
    <row r="36" spans="1:19" x14ac:dyDescent="0.25">
      <c r="A36" s="4" t="s">
        <v>91</v>
      </c>
      <c r="B36" s="3" t="s">
        <v>92</v>
      </c>
      <c r="C36" s="3" t="s">
        <v>226</v>
      </c>
      <c r="D36" s="14" t="s">
        <v>253</v>
      </c>
      <c r="E36" s="8">
        <v>43122</v>
      </c>
      <c r="F36" s="3" t="s">
        <v>5</v>
      </c>
      <c r="G36" s="3" t="s">
        <v>166</v>
      </c>
      <c r="H36" s="3">
        <v>2</v>
      </c>
      <c r="I36" s="6" t="s">
        <v>184</v>
      </c>
      <c r="J36" s="3" t="s">
        <v>159</v>
      </c>
      <c r="K36" s="3" t="s">
        <v>28</v>
      </c>
      <c r="L36" s="3">
        <v>35</v>
      </c>
      <c r="M36" s="3" t="s">
        <v>149</v>
      </c>
      <c r="N36" s="3">
        <f>VLOOKUP(M36,K:L,2,0)</f>
        <v>4</v>
      </c>
      <c r="O36" s="5"/>
      <c r="P36" s="9">
        <f t="shared" ca="1" si="0"/>
        <v>1.8438356164383563</v>
      </c>
      <c r="Q36" s="3">
        <f t="shared" ca="1" si="1"/>
        <v>1</v>
      </c>
      <c r="R36" s="3" t="str">
        <f ca="1">"FTE-"&amp;I36&amp;"-"&amp;VLOOKUP(J36,Group!A:C,3,0)&amp;"-"&amp;Q36</f>
        <v>FTE-M-3-1</v>
      </c>
      <c r="S36" s="3">
        <f ca="1">VLOOKUP(R36,Group!E:F,2,0)</f>
        <v>7</v>
      </c>
    </row>
    <row r="37" spans="1:19" x14ac:dyDescent="0.25">
      <c r="A37" s="4" t="s">
        <v>93</v>
      </c>
      <c r="B37" s="3" t="s">
        <v>94</v>
      </c>
      <c r="E37" s="8">
        <v>43132</v>
      </c>
      <c r="F37" s="3" t="s">
        <v>5</v>
      </c>
      <c r="G37" s="3" t="s">
        <v>167</v>
      </c>
      <c r="H37" s="3">
        <v>7</v>
      </c>
      <c r="I37" s="6" t="s">
        <v>183</v>
      </c>
      <c r="J37" s="3" t="s">
        <v>156</v>
      </c>
      <c r="K37" s="3" t="s">
        <v>95</v>
      </c>
      <c r="L37" s="3">
        <v>36</v>
      </c>
      <c r="M37" s="6" t="s">
        <v>148</v>
      </c>
      <c r="N37" s="3">
        <f>VLOOKUP(M37,K:L,2,0)</f>
        <v>3</v>
      </c>
      <c r="O37" s="5"/>
      <c r="P37" s="9">
        <f t="shared" ca="1" si="0"/>
        <v>1.8164383561643835</v>
      </c>
      <c r="Q37" s="3">
        <f t="shared" ca="1" si="1"/>
        <v>1</v>
      </c>
      <c r="R37" s="3" t="str">
        <f ca="1">"FTE-"&amp;I37&amp;"-"&amp;VLOOKUP(J37,Group!A:C,3,0)&amp;"-"&amp;Q37</f>
        <v>FTE-F-3-1</v>
      </c>
      <c r="S37" s="3">
        <f ca="1">VLOOKUP(R37,Group!E:F,2,0)</f>
        <v>16</v>
      </c>
    </row>
    <row r="38" spans="1:19" x14ac:dyDescent="0.25">
      <c r="A38" s="4" t="s">
        <v>96</v>
      </c>
      <c r="B38" s="3" t="s">
        <v>97</v>
      </c>
      <c r="C38" s="3" t="s">
        <v>282</v>
      </c>
      <c r="D38" s="14" t="s">
        <v>281</v>
      </c>
      <c r="E38" s="8">
        <v>43283</v>
      </c>
      <c r="F38" s="3" t="s">
        <v>5</v>
      </c>
      <c r="G38" s="3" t="s">
        <v>169</v>
      </c>
      <c r="H38" s="3">
        <v>5</v>
      </c>
      <c r="I38" s="6" t="s">
        <v>183</v>
      </c>
      <c r="J38" s="3" t="s">
        <v>158</v>
      </c>
      <c r="K38" s="3" t="s">
        <v>98</v>
      </c>
      <c r="L38" s="3">
        <v>37</v>
      </c>
      <c r="M38" s="3" t="s">
        <v>53</v>
      </c>
      <c r="N38" s="3">
        <f>VLOOKUP(M38,K:L,2,0)</f>
        <v>18</v>
      </c>
      <c r="O38" s="5"/>
      <c r="P38" s="9">
        <f t="shared" ca="1" si="0"/>
        <v>1.4027397260273973</v>
      </c>
      <c r="Q38" s="3">
        <f t="shared" ca="1" si="1"/>
        <v>1</v>
      </c>
      <c r="R38" s="3" t="str">
        <f ca="1">"FTE-"&amp;I38&amp;"-"&amp;VLOOKUP(J38,Group!A:C,3,0)&amp;"-"&amp;Q38</f>
        <v>FTE-F-2-1</v>
      </c>
      <c r="S38" s="3">
        <f ca="1">VLOOKUP(R38,Group!E:F,2,0)</f>
        <v>13</v>
      </c>
    </row>
    <row r="39" spans="1:19" x14ac:dyDescent="0.25">
      <c r="A39" s="4" t="s">
        <v>120</v>
      </c>
      <c r="B39" s="3" t="s">
        <v>121</v>
      </c>
      <c r="C39" s="3" t="s">
        <v>237</v>
      </c>
      <c r="D39" s="14" t="s">
        <v>256</v>
      </c>
      <c r="E39" s="8">
        <v>43290</v>
      </c>
      <c r="F39" s="3" t="s">
        <v>5</v>
      </c>
      <c r="G39" s="3" t="s">
        <v>166</v>
      </c>
      <c r="H39" s="3">
        <v>2</v>
      </c>
      <c r="I39" s="6" t="s">
        <v>184</v>
      </c>
      <c r="J39" s="3" t="s">
        <v>163</v>
      </c>
      <c r="K39" s="3" t="s">
        <v>172</v>
      </c>
      <c r="L39" s="3">
        <v>9</v>
      </c>
      <c r="M39" s="6" t="s">
        <v>147</v>
      </c>
      <c r="N39" s="3">
        <f>VLOOKUP(M39,K:L,2,0)</f>
        <v>34</v>
      </c>
      <c r="O39" s="5"/>
      <c r="P39" s="9">
        <f t="shared" ca="1" si="0"/>
        <v>1.3835616438356164</v>
      </c>
      <c r="Q39" s="3">
        <f t="shared" ca="1" si="1"/>
        <v>1</v>
      </c>
      <c r="R39" s="3" t="str">
        <f ca="1">"FTE-"&amp;I39&amp;"-"&amp;VLOOKUP(J39,Group!A:C,3,0)&amp;"-"&amp;Q39</f>
        <v>FTE-M-1-1</v>
      </c>
      <c r="S39" s="3">
        <f ca="1">VLOOKUP(R39,Group!E:F,2,0)</f>
        <v>1</v>
      </c>
    </row>
    <row r="40" spans="1:19" x14ac:dyDescent="0.25">
      <c r="A40" s="4" t="s">
        <v>99</v>
      </c>
      <c r="B40" s="3" t="s">
        <v>100</v>
      </c>
      <c r="C40" s="3" t="s">
        <v>262</v>
      </c>
      <c r="D40" s="14" t="s">
        <v>261</v>
      </c>
      <c r="E40" s="8">
        <v>43313</v>
      </c>
      <c r="F40" s="3" t="s">
        <v>5</v>
      </c>
      <c r="G40" s="3" t="s">
        <v>52</v>
      </c>
      <c r="H40" s="3">
        <v>4</v>
      </c>
      <c r="I40" s="6" t="s">
        <v>183</v>
      </c>
      <c r="J40" s="3" t="s">
        <v>159</v>
      </c>
      <c r="K40" s="3" t="s">
        <v>101</v>
      </c>
      <c r="L40" s="3">
        <v>39</v>
      </c>
      <c r="M40" s="3" t="s">
        <v>17</v>
      </c>
      <c r="N40" s="3">
        <f>VLOOKUP(M40,K:L,2,0)</f>
        <v>6</v>
      </c>
      <c r="O40" s="5"/>
      <c r="P40" s="9">
        <f t="shared" ca="1" si="0"/>
        <v>1.3205479452054794</v>
      </c>
      <c r="Q40" s="3">
        <f t="shared" ca="1" si="1"/>
        <v>1</v>
      </c>
      <c r="R40" s="3" t="str">
        <f ca="1">"FTE-"&amp;I40&amp;"-"&amp;VLOOKUP(J40,Group!A:C,3,0)&amp;"-"&amp;Q40</f>
        <v>FTE-F-3-1</v>
      </c>
      <c r="S40" s="3">
        <f ca="1">VLOOKUP(R40,Group!E:F,2,0)</f>
        <v>16</v>
      </c>
    </row>
    <row r="41" spans="1:19" x14ac:dyDescent="0.25">
      <c r="A41" s="4" t="s">
        <v>102</v>
      </c>
      <c r="B41" s="3" t="s">
        <v>103</v>
      </c>
      <c r="C41" s="3" t="s">
        <v>227</v>
      </c>
      <c r="D41" s="14" t="s">
        <v>271</v>
      </c>
      <c r="E41" s="8">
        <v>43363</v>
      </c>
      <c r="F41" s="3" t="s">
        <v>5</v>
      </c>
      <c r="G41" s="3" t="s">
        <v>166</v>
      </c>
      <c r="H41" s="3">
        <v>2</v>
      </c>
      <c r="I41" s="6" t="s">
        <v>183</v>
      </c>
      <c r="J41" s="3" t="s">
        <v>157</v>
      </c>
      <c r="K41" s="3" t="s">
        <v>104</v>
      </c>
      <c r="L41" s="3">
        <v>40</v>
      </c>
      <c r="M41" s="6" t="s">
        <v>147</v>
      </c>
      <c r="N41" s="3">
        <f>VLOOKUP(M41,K:L,2,0)</f>
        <v>34</v>
      </c>
      <c r="O41" s="5"/>
      <c r="P41" s="9">
        <f t="shared" ca="1" si="0"/>
        <v>1.1835616438356165</v>
      </c>
      <c r="Q41" s="3">
        <f t="shared" ca="1" si="1"/>
        <v>1</v>
      </c>
      <c r="R41" s="3" t="str">
        <f ca="1">"FTE-"&amp;I41&amp;"-"&amp;VLOOKUP(J41,Group!A:C,3,0)&amp;"-"&amp;Q41</f>
        <v>FTE-F-2-1</v>
      </c>
      <c r="S41" s="3">
        <f ca="1">VLOOKUP(R41,Group!E:F,2,0)</f>
        <v>13</v>
      </c>
    </row>
    <row r="42" spans="1:19" x14ac:dyDescent="0.25">
      <c r="A42" s="4" t="s">
        <v>105</v>
      </c>
      <c r="B42" s="3" t="s">
        <v>106</v>
      </c>
      <c r="C42" s="3" t="s">
        <v>238</v>
      </c>
      <c r="D42" s="14" t="s">
        <v>272</v>
      </c>
      <c r="E42" s="8">
        <v>43369</v>
      </c>
      <c r="F42" s="3" t="s">
        <v>5</v>
      </c>
      <c r="G42" s="3" t="s">
        <v>166</v>
      </c>
      <c r="H42" s="3">
        <v>2</v>
      </c>
      <c r="I42" s="6" t="s">
        <v>183</v>
      </c>
      <c r="J42" s="3" t="s">
        <v>159</v>
      </c>
      <c r="K42" s="3" t="s">
        <v>107</v>
      </c>
      <c r="L42" s="3">
        <v>41</v>
      </c>
      <c r="M42" s="3" t="s">
        <v>104</v>
      </c>
      <c r="N42" s="3">
        <f>VLOOKUP(M42,K:L,2,0)</f>
        <v>40</v>
      </c>
      <c r="O42" s="5"/>
      <c r="P42" s="9">
        <f t="shared" ca="1" si="0"/>
        <v>1.167123287671233</v>
      </c>
      <c r="Q42" s="3">
        <f t="shared" ca="1" si="1"/>
        <v>1</v>
      </c>
      <c r="R42" s="3" t="str">
        <f ca="1">"FTE-"&amp;I42&amp;"-"&amp;VLOOKUP(J42,Group!A:C,3,0)&amp;"-"&amp;Q42</f>
        <v>FTE-F-3-1</v>
      </c>
      <c r="S42" s="3">
        <f ca="1">VLOOKUP(R42,Group!E:F,2,0)</f>
        <v>16</v>
      </c>
    </row>
    <row r="43" spans="1:19" x14ac:dyDescent="0.25">
      <c r="A43" s="4" t="s">
        <v>108</v>
      </c>
      <c r="B43" s="3" t="s">
        <v>152</v>
      </c>
      <c r="C43" s="3" t="s">
        <v>239</v>
      </c>
      <c r="D43" s="14" t="s">
        <v>265</v>
      </c>
      <c r="E43" s="8">
        <v>43388</v>
      </c>
      <c r="F43" s="3" t="s">
        <v>5</v>
      </c>
      <c r="G43" s="3" t="s">
        <v>166</v>
      </c>
      <c r="H43" s="3">
        <v>2</v>
      </c>
      <c r="I43" s="6" t="s">
        <v>183</v>
      </c>
      <c r="J43" s="3" t="s">
        <v>157</v>
      </c>
      <c r="K43" s="3" t="s">
        <v>174</v>
      </c>
      <c r="L43" s="3">
        <v>42</v>
      </c>
      <c r="M43" s="6" t="s">
        <v>147</v>
      </c>
      <c r="N43" s="3">
        <f>VLOOKUP(M43,K:L,2,0)</f>
        <v>34</v>
      </c>
      <c r="O43" s="5"/>
      <c r="P43" s="9">
        <f t="shared" ca="1" si="0"/>
        <v>1.1150684931506849</v>
      </c>
      <c r="Q43" s="3">
        <f t="shared" ca="1" si="1"/>
        <v>1</v>
      </c>
      <c r="R43" s="3" t="str">
        <f ca="1">"FTE-"&amp;I43&amp;"-"&amp;VLOOKUP(J43,Group!A:C,3,0)&amp;"-"&amp;Q43</f>
        <v>FTE-F-2-1</v>
      </c>
      <c r="S43" s="3">
        <f ca="1">VLOOKUP(R43,Group!E:F,2,0)</f>
        <v>13</v>
      </c>
    </row>
    <row r="44" spans="1:19" x14ac:dyDescent="0.25">
      <c r="A44" s="4" t="s">
        <v>109</v>
      </c>
      <c r="B44" s="3" t="s">
        <v>110</v>
      </c>
      <c r="C44" s="3" t="s">
        <v>263</v>
      </c>
      <c r="D44" s="14" t="s">
        <v>280</v>
      </c>
      <c r="E44" s="8">
        <v>43388</v>
      </c>
      <c r="F44" s="3" t="s">
        <v>5</v>
      </c>
      <c r="G44" s="3" t="s">
        <v>164</v>
      </c>
      <c r="H44" s="3">
        <v>3</v>
      </c>
      <c r="I44" s="6" t="s">
        <v>184</v>
      </c>
      <c r="J44" s="3" t="s">
        <v>162</v>
      </c>
      <c r="K44" s="3" t="s">
        <v>111</v>
      </c>
      <c r="L44" s="3">
        <v>43</v>
      </c>
      <c r="M44" s="3" t="s">
        <v>53</v>
      </c>
      <c r="N44" s="3">
        <f>VLOOKUP(M44,K:L,2,0)</f>
        <v>18</v>
      </c>
      <c r="O44" s="5"/>
      <c r="P44" s="9">
        <f t="shared" ca="1" si="0"/>
        <v>1.1150684931506849</v>
      </c>
      <c r="Q44" s="3">
        <f t="shared" ca="1" si="1"/>
        <v>1</v>
      </c>
      <c r="R44" s="3" t="str">
        <f ca="1">"FTE-"&amp;I44&amp;"-"&amp;VLOOKUP(J44,Group!A:C,3,0)&amp;"-"&amp;Q44</f>
        <v>FTE-M-1-1</v>
      </c>
      <c r="S44" s="3">
        <f ca="1">VLOOKUP(R44,Group!E:F,2,0)</f>
        <v>1</v>
      </c>
    </row>
    <row r="45" spans="1:19" x14ac:dyDescent="0.25">
      <c r="A45" s="4" t="s">
        <v>112</v>
      </c>
      <c r="B45" s="3" t="s">
        <v>113</v>
      </c>
      <c r="E45" s="8">
        <v>43388</v>
      </c>
      <c r="F45" s="3" t="s">
        <v>5</v>
      </c>
      <c r="G45" s="3" t="s">
        <v>164</v>
      </c>
      <c r="H45" s="3">
        <v>3</v>
      </c>
      <c r="I45" s="6" t="s">
        <v>184</v>
      </c>
      <c r="J45" s="3" t="s">
        <v>159</v>
      </c>
      <c r="K45" s="3" t="s">
        <v>114</v>
      </c>
      <c r="L45" s="3">
        <v>44</v>
      </c>
      <c r="M45" s="3" t="s">
        <v>111</v>
      </c>
      <c r="N45" s="3">
        <f>VLOOKUP(M45,K:L,2,0)</f>
        <v>43</v>
      </c>
      <c r="O45" s="5"/>
      <c r="P45" s="9">
        <f t="shared" ca="1" si="0"/>
        <v>1.1150684931506849</v>
      </c>
      <c r="Q45" s="3">
        <f t="shared" ca="1" si="1"/>
        <v>1</v>
      </c>
      <c r="R45" s="3" t="str">
        <f ca="1">"FTE-"&amp;I45&amp;"-"&amp;VLOOKUP(J45,Group!A:C,3,0)&amp;"-"&amp;Q45</f>
        <v>FTE-M-3-1</v>
      </c>
      <c r="S45" s="3">
        <f ca="1">VLOOKUP(R45,Group!E:F,2,0)</f>
        <v>7</v>
      </c>
    </row>
    <row r="46" spans="1:19" x14ac:dyDescent="0.25">
      <c r="A46" s="4" t="s">
        <v>117</v>
      </c>
      <c r="B46" s="3" t="s">
        <v>118</v>
      </c>
      <c r="E46" s="8">
        <v>43402</v>
      </c>
      <c r="F46" s="3" t="s">
        <v>5</v>
      </c>
      <c r="G46" s="3" t="s">
        <v>169</v>
      </c>
      <c r="H46" s="3">
        <v>5</v>
      </c>
      <c r="I46" s="6" t="s">
        <v>183</v>
      </c>
      <c r="J46" s="3" t="s">
        <v>159</v>
      </c>
      <c r="K46" s="3" t="s">
        <v>119</v>
      </c>
      <c r="L46" s="3">
        <v>45</v>
      </c>
      <c r="M46" s="3" t="s">
        <v>98</v>
      </c>
      <c r="N46" s="3">
        <f>VLOOKUP(M46,K:L,2,0)</f>
        <v>37</v>
      </c>
      <c r="O46" s="5"/>
      <c r="P46" s="9">
        <f t="shared" ca="1" si="0"/>
        <v>1.0767123287671232</v>
      </c>
      <c r="Q46" s="3">
        <f t="shared" ca="1" si="1"/>
        <v>1</v>
      </c>
      <c r="R46" s="3" t="str">
        <f ca="1">"FTE-"&amp;I46&amp;"-"&amp;VLOOKUP(J46,Group!A:C,3,0)&amp;"-"&amp;Q46</f>
        <v>FTE-F-3-1</v>
      </c>
      <c r="S46" s="3">
        <f ca="1">VLOOKUP(R46,Group!E:F,2,0)</f>
        <v>16</v>
      </c>
    </row>
    <row r="47" spans="1:19" x14ac:dyDescent="0.25">
      <c r="A47" s="4" t="s">
        <v>122</v>
      </c>
      <c r="B47" s="3" t="s">
        <v>123</v>
      </c>
      <c r="E47" s="8">
        <v>43493</v>
      </c>
      <c r="F47" s="3" t="s">
        <v>5</v>
      </c>
      <c r="G47" s="3" t="s">
        <v>164</v>
      </c>
      <c r="H47" s="3">
        <v>3</v>
      </c>
      <c r="I47" s="6" t="s">
        <v>184</v>
      </c>
      <c r="J47" s="3" t="s">
        <v>160</v>
      </c>
      <c r="K47" s="3" t="s">
        <v>124</v>
      </c>
      <c r="L47" s="3">
        <v>46</v>
      </c>
      <c r="M47" s="3" t="s">
        <v>31</v>
      </c>
      <c r="N47" s="3">
        <f>VLOOKUP(M47,K:L,2,0)</f>
        <v>10</v>
      </c>
      <c r="O47" s="5"/>
      <c r="P47" s="9">
        <f t="shared" ca="1" si="0"/>
        <v>0.82739726027397265</v>
      </c>
      <c r="Q47" s="3">
        <f t="shared" ca="1" si="1"/>
        <v>1</v>
      </c>
      <c r="R47" s="3" t="str">
        <f ca="1">"FTE-"&amp;I47&amp;"-"&amp;VLOOKUP(J47,Group!A:C,3,0)&amp;"-"&amp;Q47</f>
        <v>FTE-M-3-1</v>
      </c>
      <c r="S47" s="3">
        <f ca="1">VLOOKUP(R47,Group!E:F,2,0)</f>
        <v>7</v>
      </c>
    </row>
    <row r="48" spans="1:19" x14ac:dyDescent="0.25">
      <c r="A48" s="4" t="s">
        <v>125</v>
      </c>
      <c r="B48" s="3" t="s">
        <v>126</v>
      </c>
      <c r="E48" s="8">
        <v>43559</v>
      </c>
      <c r="F48" s="3" t="s">
        <v>5</v>
      </c>
      <c r="G48" s="3" t="s">
        <v>164</v>
      </c>
      <c r="H48" s="3">
        <v>3</v>
      </c>
      <c r="I48" s="6" t="s">
        <v>183</v>
      </c>
      <c r="J48" s="3" t="s">
        <v>156</v>
      </c>
      <c r="K48" s="3" t="s">
        <v>63</v>
      </c>
      <c r="L48" s="3">
        <v>47</v>
      </c>
      <c r="M48" s="3" t="s">
        <v>31</v>
      </c>
      <c r="N48" s="3">
        <f>VLOOKUP(M48,K:L,2,0)</f>
        <v>10</v>
      </c>
      <c r="O48" s="5"/>
      <c r="P48" s="9">
        <f t="shared" ca="1" si="0"/>
        <v>0.64657534246575343</v>
      </c>
      <c r="Q48" s="3">
        <f t="shared" ca="1" si="1"/>
        <v>1</v>
      </c>
      <c r="R48" s="3" t="str">
        <f ca="1">"FTE-"&amp;I48&amp;"-"&amp;VLOOKUP(J48,Group!A:C,3,0)&amp;"-"&amp;Q48</f>
        <v>FTE-F-3-1</v>
      </c>
      <c r="S48" s="3">
        <f ca="1">VLOOKUP(R48,Group!E:F,2,0)</f>
        <v>16</v>
      </c>
    </row>
    <row r="49" spans="1:19" x14ac:dyDescent="0.25">
      <c r="A49" s="4" t="s">
        <v>127</v>
      </c>
      <c r="B49" s="3" t="s">
        <v>128</v>
      </c>
      <c r="C49" s="3" t="s">
        <v>228</v>
      </c>
      <c r="D49" s="14" t="s">
        <v>266</v>
      </c>
      <c r="E49" s="8">
        <v>43598</v>
      </c>
      <c r="F49" s="3" t="s">
        <v>5</v>
      </c>
      <c r="G49" s="3" t="s">
        <v>166</v>
      </c>
      <c r="H49" s="3">
        <v>2</v>
      </c>
      <c r="I49" s="6" t="s">
        <v>183</v>
      </c>
      <c r="J49" s="3" t="s">
        <v>159</v>
      </c>
      <c r="K49" s="3" t="s">
        <v>173</v>
      </c>
      <c r="L49" s="3">
        <v>48</v>
      </c>
      <c r="M49" s="3" t="s">
        <v>172</v>
      </c>
      <c r="N49" s="3">
        <f>VLOOKUP(M49,K:L,2,0)</f>
        <v>9</v>
      </c>
      <c r="O49" s="5"/>
      <c r="P49" s="9">
        <f t="shared" ca="1" si="0"/>
        <v>0.53972602739726028</v>
      </c>
      <c r="Q49" s="3">
        <f t="shared" ca="1" si="1"/>
        <v>1</v>
      </c>
      <c r="R49" s="3" t="str">
        <f ca="1">"FTE-"&amp;I49&amp;"-"&amp;VLOOKUP(J49,Group!A:C,3,0)&amp;"-"&amp;Q49</f>
        <v>FTE-F-3-1</v>
      </c>
      <c r="S49" s="3">
        <f ca="1">VLOOKUP(R49,Group!E:F,2,0)</f>
        <v>16</v>
      </c>
    </row>
    <row r="50" spans="1:19" x14ac:dyDescent="0.25">
      <c r="A50" s="4" t="s">
        <v>129</v>
      </c>
      <c r="B50" s="3" t="s">
        <v>130</v>
      </c>
      <c r="C50" s="3" t="s">
        <v>240</v>
      </c>
      <c r="D50" s="14" t="s">
        <v>267</v>
      </c>
      <c r="E50" s="8">
        <v>43605</v>
      </c>
      <c r="F50" s="3" t="s">
        <v>5</v>
      </c>
      <c r="G50" s="3" t="s">
        <v>166</v>
      </c>
      <c r="H50" s="3">
        <v>2</v>
      </c>
      <c r="I50" s="6" t="s">
        <v>183</v>
      </c>
      <c r="J50" s="3" t="s">
        <v>159</v>
      </c>
      <c r="K50" s="3" t="s">
        <v>131</v>
      </c>
      <c r="L50" s="3">
        <v>49</v>
      </c>
      <c r="M50" s="3" t="s">
        <v>104</v>
      </c>
      <c r="N50" s="3">
        <f>VLOOKUP(M50,K:L,2,0)</f>
        <v>40</v>
      </c>
      <c r="O50" s="5"/>
      <c r="P50" s="9">
        <f t="shared" ca="1" si="0"/>
        <v>0.52054794520547942</v>
      </c>
      <c r="Q50" s="3">
        <f t="shared" ca="1" si="1"/>
        <v>1</v>
      </c>
      <c r="R50" s="3" t="str">
        <f ca="1">"FTE-"&amp;I50&amp;"-"&amp;VLOOKUP(J50,Group!A:C,3,0)&amp;"-"&amp;Q50</f>
        <v>FTE-F-3-1</v>
      </c>
      <c r="S50" s="3">
        <f ca="1">VLOOKUP(R50,Group!E:F,2,0)</f>
        <v>16</v>
      </c>
    </row>
    <row r="51" spans="1:19" x14ac:dyDescent="0.25">
      <c r="A51" s="4" t="s">
        <v>132</v>
      </c>
      <c r="B51" s="3" t="s">
        <v>133</v>
      </c>
      <c r="E51" s="8">
        <v>43676</v>
      </c>
      <c r="F51" s="3" t="s">
        <v>5</v>
      </c>
      <c r="G51" s="3" t="s">
        <v>164</v>
      </c>
      <c r="H51" s="3">
        <v>3</v>
      </c>
      <c r="I51" s="6" t="s">
        <v>184</v>
      </c>
      <c r="J51" s="3" t="s">
        <v>159</v>
      </c>
      <c r="K51" s="3" t="s">
        <v>134</v>
      </c>
      <c r="L51" s="3">
        <v>50</v>
      </c>
      <c r="M51" s="3" t="s">
        <v>31</v>
      </c>
      <c r="N51" s="3">
        <f>VLOOKUP(M51,K:L,2,0)</f>
        <v>10</v>
      </c>
      <c r="O51" s="5"/>
      <c r="P51" s="9">
        <f t="shared" ca="1" si="0"/>
        <v>0.32602739726027397</v>
      </c>
      <c r="Q51" s="3">
        <f t="shared" ca="1" si="1"/>
        <v>1</v>
      </c>
      <c r="R51" s="3" t="str">
        <f ca="1">"FTE-"&amp;I51&amp;"-"&amp;VLOOKUP(J51,Group!A:C,3,0)&amp;"-"&amp;Q51</f>
        <v>FTE-M-3-1</v>
      </c>
      <c r="S51" s="3">
        <f ca="1">VLOOKUP(R51,Group!E:F,2,0)</f>
        <v>7</v>
      </c>
    </row>
    <row r="52" spans="1:19" x14ac:dyDescent="0.25">
      <c r="A52" s="4" t="s">
        <v>135</v>
      </c>
      <c r="B52" s="3" t="s">
        <v>136</v>
      </c>
      <c r="C52" s="3" t="s">
        <v>285</v>
      </c>
      <c r="D52" s="14" t="s">
        <v>246</v>
      </c>
      <c r="E52" s="8">
        <v>43704</v>
      </c>
      <c r="F52" s="3" t="s">
        <v>23</v>
      </c>
      <c r="G52" s="3" t="s">
        <v>166</v>
      </c>
      <c r="H52" s="3">
        <v>2</v>
      </c>
      <c r="I52" s="6" t="s">
        <v>183</v>
      </c>
      <c r="J52" s="3" t="s">
        <v>159</v>
      </c>
      <c r="K52" s="3" t="s">
        <v>28</v>
      </c>
      <c r="L52" s="3">
        <v>51</v>
      </c>
      <c r="M52" s="3" t="s">
        <v>149</v>
      </c>
      <c r="N52" s="3">
        <f>VLOOKUP(M52,K:L,2,0)</f>
        <v>4</v>
      </c>
      <c r="O52" s="5"/>
      <c r="P52" s="9">
        <f t="shared" ca="1" si="0"/>
        <v>0.24931506849315069</v>
      </c>
      <c r="Q52" s="3">
        <f t="shared" ca="1" si="1"/>
        <v>1</v>
      </c>
      <c r="R52" s="3" t="str">
        <f ca="1">"FTE-"&amp;I52&amp;"-"&amp;VLOOKUP(J52,Group!A:C,3,0)&amp;"-"&amp;Q52</f>
        <v>FTE-F-3-1</v>
      </c>
      <c r="S52" s="3">
        <f ca="1">VLOOKUP(R52,Group!E:F,2,0)</f>
        <v>16</v>
      </c>
    </row>
    <row r="53" spans="1:19" x14ac:dyDescent="0.25">
      <c r="A53" s="4" t="s">
        <v>137</v>
      </c>
      <c r="B53" s="3" t="s">
        <v>138</v>
      </c>
      <c r="C53" s="3" t="s">
        <v>241</v>
      </c>
      <c r="D53" s="14" t="s">
        <v>248</v>
      </c>
      <c r="E53" s="8">
        <v>43704</v>
      </c>
      <c r="F53" s="3" t="s">
        <v>23</v>
      </c>
      <c r="G53" s="3" t="s">
        <v>166</v>
      </c>
      <c r="H53" s="3">
        <v>2</v>
      </c>
      <c r="I53" s="6" t="s">
        <v>184</v>
      </c>
      <c r="J53" s="3" t="s">
        <v>159</v>
      </c>
      <c r="K53" s="3" t="s">
        <v>28</v>
      </c>
      <c r="L53" s="3">
        <v>52</v>
      </c>
      <c r="M53" s="3" t="s">
        <v>149</v>
      </c>
      <c r="N53" s="3">
        <f>VLOOKUP(M53,K:L,2,0)</f>
        <v>4</v>
      </c>
      <c r="O53" s="5"/>
      <c r="P53" s="9">
        <f t="shared" ca="1" si="0"/>
        <v>0.24931506849315069</v>
      </c>
      <c r="Q53" s="3">
        <f t="shared" ca="1" si="1"/>
        <v>1</v>
      </c>
      <c r="R53" s="3" t="str">
        <f ca="1">"FTE-"&amp;I53&amp;"-"&amp;VLOOKUP(J53,Group!A:C,3,0)&amp;"-"&amp;Q53</f>
        <v>FTE-M-3-1</v>
      </c>
      <c r="S53" s="3">
        <f ca="1">VLOOKUP(R53,Group!E:F,2,0)</f>
        <v>7</v>
      </c>
    </row>
    <row r="54" spans="1:19" x14ac:dyDescent="0.25">
      <c r="A54" s="4" t="s">
        <v>139</v>
      </c>
      <c r="B54" s="3" t="s">
        <v>140</v>
      </c>
      <c r="C54" s="3" t="s">
        <v>242</v>
      </c>
      <c r="D54" s="14" t="s">
        <v>273</v>
      </c>
      <c r="E54" s="8">
        <v>43732</v>
      </c>
      <c r="F54" s="3" t="s">
        <v>5</v>
      </c>
      <c r="G54" s="3" t="s">
        <v>166</v>
      </c>
      <c r="H54" s="3">
        <v>2</v>
      </c>
      <c r="I54" s="6" t="s">
        <v>184</v>
      </c>
      <c r="J54" s="3" t="s">
        <v>159</v>
      </c>
      <c r="K54" s="3" t="s">
        <v>47</v>
      </c>
      <c r="L54" s="3">
        <v>53</v>
      </c>
      <c r="M54" s="3" t="s">
        <v>47</v>
      </c>
      <c r="N54" s="3">
        <f>VLOOKUP(M54,K:L,2,0)</f>
        <v>16</v>
      </c>
      <c r="O54" s="5"/>
      <c r="P54" s="9">
        <f t="shared" ca="1" si="0"/>
        <v>0.17260273972602741</v>
      </c>
      <c r="Q54" s="3">
        <f t="shared" ca="1" si="1"/>
        <v>1</v>
      </c>
      <c r="R54" s="3" t="str">
        <f ca="1">"FTE-"&amp;I54&amp;"-"&amp;VLOOKUP(J54,Group!A:C,3,0)&amp;"-"&amp;Q54</f>
        <v>FTE-M-3-1</v>
      </c>
      <c r="S54" s="3">
        <f ca="1">VLOOKUP(R54,Group!E:F,2,0)</f>
        <v>7</v>
      </c>
    </row>
    <row r="55" spans="1:19" x14ac:dyDescent="0.25">
      <c r="A55" s="4" t="s">
        <v>141</v>
      </c>
      <c r="B55" s="3" t="s">
        <v>142</v>
      </c>
      <c r="E55" s="8">
        <v>43739</v>
      </c>
      <c r="F55" s="3" t="s">
        <v>5</v>
      </c>
      <c r="G55" s="3" t="s">
        <v>168</v>
      </c>
      <c r="H55" s="3">
        <v>6</v>
      </c>
      <c r="I55" s="6" t="s">
        <v>184</v>
      </c>
      <c r="J55" s="3" t="s">
        <v>159</v>
      </c>
      <c r="K55" s="3" t="s">
        <v>155</v>
      </c>
      <c r="L55" s="3">
        <v>54</v>
      </c>
      <c r="M55" s="3" t="s">
        <v>79</v>
      </c>
      <c r="N55" s="3">
        <f>VLOOKUP(M55,K:L,2,0)</f>
        <v>28</v>
      </c>
      <c r="O55" s="5"/>
      <c r="P55" s="9">
        <f t="shared" ca="1" si="0"/>
        <v>0.15342465753424658</v>
      </c>
      <c r="Q55" s="3">
        <f t="shared" ca="1" si="1"/>
        <v>1</v>
      </c>
      <c r="R55" s="3" t="str">
        <f ca="1">"FTE-"&amp;I55&amp;"-"&amp;VLOOKUP(J55,Group!A:C,3,0)&amp;"-"&amp;Q55</f>
        <v>FTE-M-3-1</v>
      </c>
      <c r="S55" s="3">
        <f ca="1">VLOOKUP(R55,Group!E:F,2,0)</f>
        <v>7</v>
      </c>
    </row>
    <row r="56" spans="1:19" x14ac:dyDescent="0.25">
      <c r="A56" s="4" t="s">
        <v>143</v>
      </c>
      <c r="B56" s="3" t="s">
        <v>144</v>
      </c>
      <c r="E56" s="8">
        <v>43759</v>
      </c>
      <c r="F56" s="3" t="s">
        <v>5</v>
      </c>
      <c r="G56" s="3" t="s">
        <v>169</v>
      </c>
      <c r="H56" s="3">
        <v>5</v>
      </c>
      <c r="I56" s="6" t="s">
        <v>183</v>
      </c>
      <c r="J56" s="3" t="s">
        <v>156</v>
      </c>
      <c r="K56" s="3" t="s">
        <v>154</v>
      </c>
      <c r="L56" s="3">
        <v>55</v>
      </c>
      <c r="M56" s="3" t="s">
        <v>98</v>
      </c>
      <c r="N56" s="3">
        <f>VLOOKUP(M56,K:L,2,0)</f>
        <v>37</v>
      </c>
      <c r="O56" s="5"/>
      <c r="P56" s="9">
        <f t="shared" ca="1" si="0"/>
        <v>9.8630136986301367E-2</v>
      </c>
      <c r="Q56" s="3">
        <f t="shared" ca="1" si="1"/>
        <v>1</v>
      </c>
      <c r="R56" s="3" t="str">
        <f ca="1">"FTE-"&amp;I56&amp;"-"&amp;VLOOKUP(J56,Group!A:C,3,0)&amp;"-"&amp;Q56</f>
        <v>FTE-F-3-1</v>
      </c>
      <c r="S56" s="3">
        <f ca="1">VLOOKUP(R56,Group!E:F,2,0)</f>
        <v>16</v>
      </c>
    </row>
  </sheetData>
  <autoFilter ref="A1:S56"/>
  <hyperlinks>
    <hyperlink ref="D17" r:id="rId1"/>
    <hyperlink ref="D40" r:id="rId2"/>
    <hyperlink ref="D35" r:id="rId3"/>
    <hyperlink ref="D43" r:id="rId4"/>
    <hyperlink ref="D49" r:id="rId5"/>
    <hyperlink ref="D32" r:id="rId6"/>
  </hyperlinks>
  <pageMargins left="0.7" right="0.7" top="0.75" bottom="0.75" header="0.3" footer="0.3"/>
  <pageSetup paperSize="9"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6" sqref="F16"/>
    </sheetView>
  </sheetViews>
  <sheetFormatPr defaultRowHeight="11.25" x14ac:dyDescent="0.15"/>
  <cols>
    <col min="1" max="1" width="9.140625" style="11"/>
    <col min="2" max="2" width="16.42578125" style="11" bestFit="1" customWidth="1"/>
    <col min="3" max="3" width="2" style="13" bestFit="1" customWidth="1"/>
    <col min="4" max="16384" width="9.140625" style="11"/>
  </cols>
  <sheetData>
    <row r="1" spans="1:6" x14ac:dyDescent="0.15">
      <c r="A1" s="12" t="s">
        <v>161</v>
      </c>
      <c r="B1" s="13" t="s">
        <v>186</v>
      </c>
      <c r="C1" s="13">
        <v>1</v>
      </c>
      <c r="E1" s="11" t="s">
        <v>197</v>
      </c>
      <c r="F1" s="11" t="s">
        <v>178</v>
      </c>
    </row>
    <row r="2" spans="1:6" x14ac:dyDescent="0.15">
      <c r="A2" s="12" t="s">
        <v>162</v>
      </c>
      <c r="B2" s="13" t="s">
        <v>187</v>
      </c>
      <c r="C2" s="13">
        <v>1</v>
      </c>
      <c r="E2" s="11" t="s">
        <v>198</v>
      </c>
      <c r="F2" s="11">
        <v>1</v>
      </c>
    </row>
    <row r="3" spans="1:6" x14ac:dyDescent="0.15">
      <c r="A3" s="12" t="s">
        <v>163</v>
      </c>
      <c r="B3" s="13" t="s">
        <v>188</v>
      </c>
      <c r="C3" s="13">
        <v>1</v>
      </c>
      <c r="E3" s="11" t="s">
        <v>199</v>
      </c>
      <c r="F3" s="11">
        <v>2</v>
      </c>
    </row>
    <row r="4" spans="1:6" x14ac:dyDescent="0.15">
      <c r="A4" s="12" t="s">
        <v>158</v>
      </c>
      <c r="B4" s="13" t="s">
        <v>189</v>
      </c>
      <c r="C4" s="13">
        <v>2</v>
      </c>
      <c r="E4" s="11" t="s">
        <v>200</v>
      </c>
      <c r="F4" s="11">
        <v>3</v>
      </c>
    </row>
    <row r="5" spans="1:6" x14ac:dyDescent="0.15">
      <c r="A5" s="12" t="s">
        <v>157</v>
      </c>
      <c r="B5" s="13" t="s">
        <v>190</v>
      </c>
      <c r="C5" s="13">
        <v>2</v>
      </c>
      <c r="E5" s="11" t="s">
        <v>201</v>
      </c>
      <c r="F5" s="11">
        <v>4</v>
      </c>
    </row>
    <row r="6" spans="1:6" x14ac:dyDescent="0.15">
      <c r="A6" s="12" t="s">
        <v>160</v>
      </c>
      <c r="B6" s="13" t="s">
        <v>191</v>
      </c>
      <c r="C6" s="13">
        <v>3</v>
      </c>
      <c r="E6" s="11" t="s">
        <v>202</v>
      </c>
      <c r="F6" s="11">
        <v>5</v>
      </c>
    </row>
    <row r="7" spans="1:6" x14ac:dyDescent="0.15">
      <c r="A7" s="12" t="s">
        <v>159</v>
      </c>
      <c r="B7" s="13" t="s">
        <v>192</v>
      </c>
      <c r="C7" s="13">
        <v>3</v>
      </c>
      <c r="E7" s="11" t="s">
        <v>203</v>
      </c>
      <c r="F7" s="11">
        <v>6</v>
      </c>
    </row>
    <row r="8" spans="1:6" x14ac:dyDescent="0.15">
      <c r="A8" s="12" t="s">
        <v>156</v>
      </c>
      <c r="B8" s="13" t="s">
        <v>193</v>
      </c>
      <c r="C8" s="13">
        <v>3</v>
      </c>
      <c r="E8" s="11" t="s">
        <v>204</v>
      </c>
      <c r="F8" s="11">
        <v>7</v>
      </c>
    </row>
    <row r="9" spans="1:6" x14ac:dyDescent="0.15">
      <c r="E9" s="11" t="s">
        <v>205</v>
      </c>
      <c r="F9" s="11">
        <v>8</v>
      </c>
    </row>
    <row r="10" spans="1:6" x14ac:dyDescent="0.15">
      <c r="E10" s="11" t="s">
        <v>206</v>
      </c>
      <c r="F10" s="11">
        <v>9</v>
      </c>
    </row>
    <row r="11" spans="1:6" x14ac:dyDescent="0.15">
      <c r="E11" s="11" t="s">
        <v>207</v>
      </c>
      <c r="F11" s="11">
        <v>10</v>
      </c>
    </row>
    <row r="12" spans="1:6" x14ac:dyDescent="0.15">
      <c r="E12" s="11" t="s">
        <v>208</v>
      </c>
      <c r="F12" s="11">
        <v>11</v>
      </c>
    </row>
    <row r="13" spans="1:6" x14ac:dyDescent="0.15">
      <c r="E13" s="11" t="s">
        <v>209</v>
      </c>
      <c r="F13" s="11">
        <v>12</v>
      </c>
    </row>
    <row r="14" spans="1:6" x14ac:dyDescent="0.15">
      <c r="E14" s="11" t="s">
        <v>210</v>
      </c>
      <c r="F14" s="11">
        <v>13</v>
      </c>
    </row>
    <row r="15" spans="1:6" x14ac:dyDescent="0.15">
      <c r="E15" s="11" t="s">
        <v>211</v>
      </c>
      <c r="F15" s="11">
        <v>14</v>
      </c>
    </row>
    <row r="16" spans="1:6" x14ac:dyDescent="0.15">
      <c r="E16" s="11" t="s">
        <v>212</v>
      </c>
      <c r="F16" s="11">
        <v>15</v>
      </c>
    </row>
    <row r="17" spans="5:6" x14ac:dyDescent="0.15">
      <c r="E17" s="11" t="s">
        <v>213</v>
      </c>
      <c r="F17" s="11">
        <v>16</v>
      </c>
    </row>
    <row r="18" spans="5:6" x14ac:dyDescent="0.15">
      <c r="E18" s="11" t="s">
        <v>214</v>
      </c>
      <c r="F18" s="11">
        <v>17</v>
      </c>
    </row>
    <row r="19" spans="5:6" x14ac:dyDescent="0.15">
      <c r="E19" s="11" t="s">
        <v>215</v>
      </c>
      <c r="F19" s="1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Group</vt:lpstr>
    </vt:vector>
  </TitlesOfParts>
  <Company>Vorwerk &amp; Co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Santoso, Wintoro (Jafra)</dc:creator>
  <cp:lastModifiedBy>Chai Keng Fui</cp:lastModifiedBy>
  <dcterms:created xsi:type="dcterms:W3CDTF">2019-11-26T06:17:16Z</dcterms:created>
  <dcterms:modified xsi:type="dcterms:W3CDTF">2019-11-26T10:53:00Z</dcterms:modified>
</cp:coreProperties>
</file>