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1.100\share documents\DEVELOPMENT\NPD PROJECTS\2021\6) BIPL\4) April Project\PSA  Project (Mr.MUTHU)\29328249 - Issue 04_NEW\Ready\APQP\5). Quote and Quote Approval XXXX\"/>
    </mc:Choice>
  </mc:AlternateContent>
  <bookViews>
    <workbookView xWindow="0" yWindow="0" windowWidth="24000" windowHeight="9735"/>
  </bookViews>
  <sheets>
    <sheet name="29328249 (2)" sheetId="1" r:id="rId1"/>
  </sheets>
  <definedNames>
    <definedName name="_xlnm.Print_Area" localSheetId="0">'29328249 (2)'!$A$1:$M$30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1" l="1"/>
  <c r="C17" i="1"/>
  <c r="C12" i="1"/>
  <c r="C8" i="1"/>
  <c r="C10" i="1" s="1"/>
  <c r="K7" i="1"/>
  <c r="L7" i="1" s="1"/>
  <c r="I7" i="1"/>
  <c r="I6" i="1"/>
  <c r="K6" i="1" s="1"/>
  <c r="L6" i="1" s="1"/>
  <c r="L10" i="1" s="1"/>
  <c r="C20" i="1" s="1"/>
  <c r="F3" i="1"/>
  <c r="C15" i="1" l="1"/>
  <c r="C16" i="1" s="1"/>
  <c r="C18" i="1" s="1"/>
  <c r="C11" i="1"/>
  <c r="C13" i="1" s="1"/>
  <c r="C19" i="1" s="1"/>
  <c r="C24" i="1" l="1"/>
  <c r="C22" i="1"/>
  <c r="C23" i="1" s="1"/>
  <c r="C25" i="1" l="1"/>
  <c r="C28" i="1" s="1"/>
</calcChain>
</file>

<file path=xl/sharedStrings.xml><?xml version="1.0" encoding="utf-8"?>
<sst xmlns="http://schemas.openxmlformats.org/spreadsheetml/2006/main" count="54" uniqueCount="54">
  <si>
    <t xml:space="preserve">Quotation </t>
  </si>
  <si>
    <t>NPD/R/03</t>
  </si>
  <si>
    <t>CUSTOMER : M/s.BIPL</t>
  </si>
  <si>
    <t>Date</t>
  </si>
  <si>
    <t>13.07.2021</t>
  </si>
  <si>
    <t>Part No.</t>
  </si>
  <si>
    <t>29328249 -01</t>
  </si>
  <si>
    <t>Breakup Details</t>
  </si>
  <si>
    <t>Description</t>
  </si>
  <si>
    <t>Spring  V</t>
  </si>
  <si>
    <t>Details of operation</t>
  </si>
  <si>
    <t>Machine name</t>
  </si>
  <si>
    <t xml:space="preserve">M/c Shift </t>
  </si>
  <si>
    <t>Cycle time</t>
  </si>
  <si>
    <t xml:space="preserve">output/Shift </t>
  </si>
  <si>
    <t>Open Effiy</t>
  </si>
  <si>
    <t>Actual output</t>
  </si>
  <si>
    <t>Cost /Pcs</t>
  </si>
  <si>
    <t>Wire dia</t>
  </si>
  <si>
    <t>Spring</t>
  </si>
  <si>
    <t>Raw material</t>
  </si>
  <si>
    <t>SS-304</t>
  </si>
  <si>
    <t>Coiling (Fully finished)</t>
  </si>
  <si>
    <t>Herdon 20 T</t>
  </si>
  <si>
    <t>Basic price</t>
  </si>
  <si>
    <t>Stress Relieving</t>
  </si>
  <si>
    <t>Online furnace</t>
  </si>
  <si>
    <t>GST @ 18.0 %</t>
  </si>
  <si>
    <t>100% checking</t>
  </si>
  <si>
    <t>Manual</t>
  </si>
  <si>
    <t>Freight charges Rs. 6.50/kg</t>
  </si>
  <si>
    <t>SST TEST COST</t>
  </si>
  <si>
    <t>OUT SOURCE</t>
  </si>
  <si>
    <t xml:space="preserve">Less Modvat </t>
  </si>
  <si>
    <t>Total cost</t>
  </si>
  <si>
    <t xml:space="preserve">Landed cost </t>
  </si>
  <si>
    <t>Gross Norms (Material input)</t>
  </si>
  <si>
    <t>Gross Material cost</t>
  </si>
  <si>
    <t>Net norms (Actual wt. of components)</t>
  </si>
  <si>
    <t>Generated scrap</t>
  </si>
  <si>
    <t>Recoverable scrap @ 85%</t>
  </si>
  <si>
    <t>Scrap rate @ Rs.40 per kg.</t>
  </si>
  <si>
    <t xml:space="preserve">Scrap material cost </t>
  </si>
  <si>
    <t xml:space="preserve">Material cost </t>
  </si>
  <si>
    <t>Conversion cost</t>
  </si>
  <si>
    <t>Other charges if any</t>
  </si>
  <si>
    <t xml:space="preserve">Total cost </t>
  </si>
  <si>
    <t>Over Head  &amp; Margins @ 12.5%</t>
  </si>
  <si>
    <t>Inv. Carry cost @ 2%</t>
  </si>
  <si>
    <t>Price</t>
  </si>
  <si>
    <t>Packing cost</t>
  </si>
  <si>
    <t>Forwarding cost @ Rs.2.50 / Kg</t>
  </si>
  <si>
    <t>Net Price</t>
  </si>
  <si>
    <t>Prepared by :  S.Manikandan                                                                                                                   Checked by :        LDP                                                                           Approved by: MSV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</si>
</sst>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0"/>
    <numFmt numFmtId="166" formatCode="0.0000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Arial"/>
      <family val="2"/>
    </font>
    <font>
      <b/>
      <sz val="18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 Light"/>
      <family val="1"/>
      <scheme val="major"/>
    </font>
    <font>
      <b/>
      <sz val="12"/>
      <name val="Calibri Light"/>
      <family val="1"/>
      <scheme val="major"/>
    </font>
    <font>
      <sz val="14"/>
      <name val="Calibri Light"/>
      <family val="1"/>
      <scheme val="major"/>
    </font>
    <font>
      <sz val="10"/>
      <color indexed="20"/>
      <name val="Arial"/>
      <family val="2"/>
    </font>
    <font>
      <sz val="14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1" fillId="0" borderId="0" xfId="1"/>
    <xf numFmtId="0" fontId="4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0" xfId="1" applyFont="1"/>
    <xf numFmtId="0" fontId="6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2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0" xfId="1" applyNumberFormat="1" applyFont="1"/>
    <xf numFmtId="2" fontId="5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2" fontId="6" fillId="0" borderId="1" xfId="0" applyNumberFormat="1" applyFont="1" applyBorder="1" applyAlignment="1">
      <alignment horizontal="center" vertical="center"/>
    </xf>
    <xf numFmtId="0" fontId="1" fillId="0" borderId="0" xfId="1" applyAlignment="1">
      <alignment horizontal="center"/>
    </xf>
    <xf numFmtId="165" fontId="5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0" xfId="1" applyFont="1" applyAlignment="1">
      <alignment vertical="center"/>
    </xf>
    <xf numFmtId="166" fontId="5" fillId="0" borderId="1" xfId="1" applyNumberFormat="1" applyFont="1" applyBorder="1" applyAlignment="1">
      <alignment horizontal="center" vertical="center"/>
    </xf>
    <xf numFmtId="167" fontId="6" fillId="0" borderId="1" xfId="1" applyNumberFormat="1" applyFont="1" applyBorder="1" applyAlignment="1">
      <alignment horizontal="center" vertical="center"/>
    </xf>
    <xf numFmtId="9" fontId="5" fillId="0" borderId="0" xfId="1" applyNumberFormat="1" applyFont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2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8" fillId="0" borderId="0" xfId="1" applyFont="1"/>
    <xf numFmtId="9" fontId="1" fillId="0" borderId="0" xfId="1" applyNumberFormat="1"/>
    <xf numFmtId="2" fontId="5" fillId="0" borderId="0" xfId="1" applyNumberFormat="1" applyFont="1" applyAlignment="1">
      <alignment horizontal="center"/>
    </xf>
    <xf numFmtId="1" fontId="5" fillId="0" borderId="0" xfId="1" applyNumberFormat="1" applyFont="1"/>
    <xf numFmtId="9" fontId="5" fillId="0" borderId="0" xfId="1" applyNumberFormat="1" applyFont="1"/>
    <xf numFmtId="167" fontId="5" fillId="0" borderId="0" xfId="1" applyNumberFormat="1" applyFont="1" applyAlignment="1">
      <alignment horizont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vertical="center"/>
    </xf>
    <xf numFmtId="12" fontId="6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14" fontId="4" fillId="0" borderId="2" xfId="1" applyNumberFormat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28575</xdr:rowOff>
    </xdr:from>
    <xdr:to>
      <xdr:col>1</xdr:col>
      <xdr:colOff>2066925</xdr:colOff>
      <xdr:row>0</xdr:row>
      <xdr:rowOff>476250</xdr:rowOff>
    </xdr:to>
    <xdr:pic>
      <xdr:nvPicPr>
        <xdr:cNvPr id="2" name="Picture 2" descr="VSSIPL LOGO.JPG">
          <a:extLst>
            <a:ext uri="{FF2B5EF4-FFF2-40B4-BE49-F238E27FC236}">
              <a16:creationId xmlns:a16="http://schemas.microsoft.com/office/drawing/2014/main" xmlns="" id="{302BCDA3-C6C5-4986-B694-9A1AFC498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8575"/>
          <a:ext cx="2571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"/>
  <sheetViews>
    <sheetView tabSelected="1" view="pageBreakPreview" topLeftCell="A4" zoomScale="55" zoomScaleNormal="55" zoomScaleSheetLayoutView="55" workbookViewId="0">
      <selection activeCell="L10" sqref="L10"/>
    </sheetView>
  </sheetViews>
  <sheetFormatPr defaultRowHeight="12.75" x14ac:dyDescent="0.2"/>
  <cols>
    <col min="1" max="1" width="9.85546875" style="1" customWidth="1"/>
    <col min="2" max="2" width="45.140625" style="1" bestFit="1" customWidth="1"/>
    <col min="3" max="3" width="30" style="24" customWidth="1"/>
    <col min="4" max="4" width="3.5703125" style="1" customWidth="1"/>
    <col min="5" max="5" width="37.85546875" style="1" customWidth="1"/>
    <col min="6" max="6" width="19.42578125" style="24" bestFit="1" customWidth="1"/>
    <col min="7" max="8" width="12.85546875" style="24" customWidth="1"/>
    <col min="9" max="11" width="12.85546875" style="1" customWidth="1"/>
    <col min="12" max="12" width="12.85546875" style="24" customWidth="1"/>
    <col min="13" max="256" width="9.140625" style="1"/>
    <col min="257" max="257" width="9.85546875" style="1" customWidth="1"/>
    <col min="258" max="258" width="45.140625" style="1" bestFit="1" customWidth="1"/>
    <col min="259" max="259" width="30" style="1" customWidth="1"/>
    <col min="260" max="260" width="3.5703125" style="1" customWidth="1"/>
    <col min="261" max="261" width="37.85546875" style="1" customWidth="1"/>
    <col min="262" max="262" width="19.42578125" style="1" bestFit="1" customWidth="1"/>
    <col min="263" max="268" width="12.85546875" style="1" customWidth="1"/>
    <col min="269" max="512" width="9.140625" style="1"/>
    <col min="513" max="513" width="9.85546875" style="1" customWidth="1"/>
    <col min="514" max="514" width="45.140625" style="1" bestFit="1" customWidth="1"/>
    <col min="515" max="515" width="30" style="1" customWidth="1"/>
    <col min="516" max="516" width="3.5703125" style="1" customWidth="1"/>
    <col min="517" max="517" width="37.85546875" style="1" customWidth="1"/>
    <col min="518" max="518" width="19.42578125" style="1" bestFit="1" customWidth="1"/>
    <col min="519" max="524" width="12.85546875" style="1" customWidth="1"/>
    <col min="525" max="768" width="9.140625" style="1"/>
    <col min="769" max="769" width="9.85546875" style="1" customWidth="1"/>
    <col min="770" max="770" width="45.140625" style="1" bestFit="1" customWidth="1"/>
    <col min="771" max="771" width="30" style="1" customWidth="1"/>
    <col min="772" max="772" width="3.5703125" style="1" customWidth="1"/>
    <col min="773" max="773" width="37.85546875" style="1" customWidth="1"/>
    <col min="774" max="774" width="19.42578125" style="1" bestFit="1" customWidth="1"/>
    <col min="775" max="780" width="12.85546875" style="1" customWidth="1"/>
    <col min="781" max="1024" width="9.140625" style="1"/>
    <col min="1025" max="1025" width="9.85546875" style="1" customWidth="1"/>
    <col min="1026" max="1026" width="45.140625" style="1" bestFit="1" customWidth="1"/>
    <col min="1027" max="1027" width="30" style="1" customWidth="1"/>
    <col min="1028" max="1028" width="3.5703125" style="1" customWidth="1"/>
    <col min="1029" max="1029" width="37.85546875" style="1" customWidth="1"/>
    <col min="1030" max="1030" width="19.42578125" style="1" bestFit="1" customWidth="1"/>
    <col min="1031" max="1036" width="12.85546875" style="1" customWidth="1"/>
    <col min="1037" max="1280" width="9.140625" style="1"/>
    <col min="1281" max="1281" width="9.85546875" style="1" customWidth="1"/>
    <col min="1282" max="1282" width="45.140625" style="1" bestFit="1" customWidth="1"/>
    <col min="1283" max="1283" width="30" style="1" customWidth="1"/>
    <col min="1284" max="1284" width="3.5703125" style="1" customWidth="1"/>
    <col min="1285" max="1285" width="37.85546875" style="1" customWidth="1"/>
    <col min="1286" max="1286" width="19.42578125" style="1" bestFit="1" customWidth="1"/>
    <col min="1287" max="1292" width="12.85546875" style="1" customWidth="1"/>
    <col min="1293" max="1536" width="9.140625" style="1"/>
    <col min="1537" max="1537" width="9.85546875" style="1" customWidth="1"/>
    <col min="1538" max="1538" width="45.140625" style="1" bestFit="1" customWidth="1"/>
    <col min="1539" max="1539" width="30" style="1" customWidth="1"/>
    <col min="1540" max="1540" width="3.5703125" style="1" customWidth="1"/>
    <col min="1541" max="1541" width="37.85546875" style="1" customWidth="1"/>
    <col min="1542" max="1542" width="19.42578125" style="1" bestFit="1" customWidth="1"/>
    <col min="1543" max="1548" width="12.85546875" style="1" customWidth="1"/>
    <col min="1549" max="1792" width="9.140625" style="1"/>
    <col min="1793" max="1793" width="9.85546875" style="1" customWidth="1"/>
    <col min="1794" max="1794" width="45.140625" style="1" bestFit="1" customWidth="1"/>
    <col min="1795" max="1795" width="30" style="1" customWidth="1"/>
    <col min="1796" max="1796" width="3.5703125" style="1" customWidth="1"/>
    <col min="1797" max="1797" width="37.85546875" style="1" customWidth="1"/>
    <col min="1798" max="1798" width="19.42578125" style="1" bestFit="1" customWidth="1"/>
    <col min="1799" max="1804" width="12.85546875" style="1" customWidth="1"/>
    <col min="1805" max="2048" width="9.140625" style="1"/>
    <col min="2049" max="2049" width="9.85546875" style="1" customWidth="1"/>
    <col min="2050" max="2050" width="45.140625" style="1" bestFit="1" customWidth="1"/>
    <col min="2051" max="2051" width="30" style="1" customWidth="1"/>
    <col min="2052" max="2052" width="3.5703125" style="1" customWidth="1"/>
    <col min="2053" max="2053" width="37.85546875" style="1" customWidth="1"/>
    <col min="2054" max="2054" width="19.42578125" style="1" bestFit="1" customWidth="1"/>
    <col min="2055" max="2060" width="12.85546875" style="1" customWidth="1"/>
    <col min="2061" max="2304" width="9.140625" style="1"/>
    <col min="2305" max="2305" width="9.85546875" style="1" customWidth="1"/>
    <col min="2306" max="2306" width="45.140625" style="1" bestFit="1" customWidth="1"/>
    <col min="2307" max="2307" width="30" style="1" customWidth="1"/>
    <col min="2308" max="2308" width="3.5703125" style="1" customWidth="1"/>
    <col min="2309" max="2309" width="37.85546875" style="1" customWidth="1"/>
    <col min="2310" max="2310" width="19.42578125" style="1" bestFit="1" customWidth="1"/>
    <col min="2311" max="2316" width="12.85546875" style="1" customWidth="1"/>
    <col min="2317" max="2560" width="9.140625" style="1"/>
    <col min="2561" max="2561" width="9.85546875" style="1" customWidth="1"/>
    <col min="2562" max="2562" width="45.140625" style="1" bestFit="1" customWidth="1"/>
    <col min="2563" max="2563" width="30" style="1" customWidth="1"/>
    <col min="2564" max="2564" width="3.5703125" style="1" customWidth="1"/>
    <col min="2565" max="2565" width="37.85546875" style="1" customWidth="1"/>
    <col min="2566" max="2566" width="19.42578125" style="1" bestFit="1" customWidth="1"/>
    <col min="2567" max="2572" width="12.85546875" style="1" customWidth="1"/>
    <col min="2573" max="2816" width="9.140625" style="1"/>
    <col min="2817" max="2817" width="9.85546875" style="1" customWidth="1"/>
    <col min="2818" max="2818" width="45.140625" style="1" bestFit="1" customWidth="1"/>
    <col min="2819" max="2819" width="30" style="1" customWidth="1"/>
    <col min="2820" max="2820" width="3.5703125" style="1" customWidth="1"/>
    <col min="2821" max="2821" width="37.85546875" style="1" customWidth="1"/>
    <col min="2822" max="2822" width="19.42578125" style="1" bestFit="1" customWidth="1"/>
    <col min="2823" max="2828" width="12.85546875" style="1" customWidth="1"/>
    <col min="2829" max="3072" width="9.140625" style="1"/>
    <col min="3073" max="3073" width="9.85546875" style="1" customWidth="1"/>
    <col min="3074" max="3074" width="45.140625" style="1" bestFit="1" customWidth="1"/>
    <col min="3075" max="3075" width="30" style="1" customWidth="1"/>
    <col min="3076" max="3076" width="3.5703125" style="1" customWidth="1"/>
    <col min="3077" max="3077" width="37.85546875" style="1" customWidth="1"/>
    <col min="3078" max="3078" width="19.42578125" style="1" bestFit="1" customWidth="1"/>
    <col min="3079" max="3084" width="12.85546875" style="1" customWidth="1"/>
    <col min="3085" max="3328" width="9.140625" style="1"/>
    <col min="3329" max="3329" width="9.85546875" style="1" customWidth="1"/>
    <col min="3330" max="3330" width="45.140625" style="1" bestFit="1" customWidth="1"/>
    <col min="3331" max="3331" width="30" style="1" customWidth="1"/>
    <col min="3332" max="3332" width="3.5703125" style="1" customWidth="1"/>
    <col min="3333" max="3333" width="37.85546875" style="1" customWidth="1"/>
    <col min="3334" max="3334" width="19.42578125" style="1" bestFit="1" customWidth="1"/>
    <col min="3335" max="3340" width="12.85546875" style="1" customWidth="1"/>
    <col min="3341" max="3584" width="9.140625" style="1"/>
    <col min="3585" max="3585" width="9.85546875" style="1" customWidth="1"/>
    <col min="3586" max="3586" width="45.140625" style="1" bestFit="1" customWidth="1"/>
    <col min="3587" max="3587" width="30" style="1" customWidth="1"/>
    <col min="3588" max="3588" width="3.5703125" style="1" customWidth="1"/>
    <col min="3589" max="3589" width="37.85546875" style="1" customWidth="1"/>
    <col min="3590" max="3590" width="19.42578125" style="1" bestFit="1" customWidth="1"/>
    <col min="3591" max="3596" width="12.85546875" style="1" customWidth="1"/>
    <col min="3597" max="3840" width="9.140625" style="1"/>
    <col min="3841" max="3841" width="9.85546875" style="1" customWidth="1"/>
    <col min="3842" max="3842" width="45.140625" style="1" bestFit="1" customWidth="1"/>
    <col min="3843" max="3843" width="30" style="1" customWidth="1"/>
    <col min="3844" max="3844" width="3.5703125" style="1" customWidth="1"/>
    <col min="3845" max="3845" width="37.85546875" style="1" customWidth="1"/>
    <col min="3846" max="3846" width="19.42578125" style="1" bestFit="1" customWidth="1"/>
    <col min="3847" max="3852" width="12.85546875" style="1" customWidth="1"/>
    <col min="3853" max="4096" width="9.140625" style="1"/>
    <col min="4097" max="4097" width="9.85546875" style="1" customWidth="1"/>
    <col min="4098" max="4098" width="45.140625" style="1" bestFit="1" customWidth="1"/>
    <col min="4099" max="4099" width="30" style="1" customWidth="1"/>
    <col min="4100" max="4100" width="3.5703125" style="1" customWidth="1"/>
    <col min="4101" max="4101" width="37.85546875" style="1" customWidth="1"/>
    <col min="4102" max="4102" width="19.42578125" style="1" bestFit="1" customWidth="1"/>
    <col min="4103" max="4108" width="12.85546875" style="1" customWidth="1"/>
    <col min="4109" max="4352" width="9.140625" style="1"/>
    <col min="4353" max="4353" width="9.85546875" style="1" customWidth="1"/>
    <col min="4354" max="4354" width="45.140625" style="1" bestFit="1" customWidth="1"/>
    <col min="4355" max="4355" width="30" style="1" customWidth="1"/>
    <col min="4356" max="4356" width="3.5703125" style="1" customWidth="1"/>
    <col min="4357" max="4357" width="37.85546875" style="1" customWidth="1"/>
    <col min="4358" max="4358" width="19.42578125" style="1" bestFit="1" customWidth="1"/>
    <col min="4359" max="4364" width="12.85546875" style="1" customWidth="1"/>
    <col min="4365" max="4608" width="9.140625" style="1"/>
    <col min="4609" max="4609" width="9.85546875" style="1" customWidth="1"/>
    <col min="4610" max="4610" width="45.140625" style="1" bestFit="1" customWidth="1"/>
    <col min="4611" max="4611" width="30" style="1" customWidth="1"/>
    <col min="4612" max="4612" width="3.5703125" style="1" customWidth="1"/>
    <col min="4613" max="4613" width="37.85546875" style="1" customWidth="1"/>
    <col min="4614" max="4614" width="19.42578125" style="1" bestFit="1" customWidth="1"/>
    <col min="4615" max="4620" width="12.85546875" style="1" customWidth="1"/>
    <col min="4621" max="4864" width="9.140625" style="1"/>
    <col min="4865" max="4865" width="9.85546875" style="1" customWidth="1"/>
    <col min="4866" max="4866" width="45.140625" style="1" bestFit="1" customWidth="1"/>
    <col min="4867" max="4867" width="30" style="1" customWidth="1"/>
    <col min="4868" max="4868" width="3.5703125" style="1" customWidth="1"/>
    <col min="4869" max="4869" width="37.85546875" style="1" customWidth="1"/>
    <col min="4870" max="4870" width="19.42578125" style="1" bestFit="1" customWidth="1"/>
    <col min="4871" max="4876" width="12.85546875" style="1" customWidth="1"/>
    <col min="4877" max="5120" width="9.140625" style="1"/>
    <col min="5121" max="5121" width="9.85546875" style="1" customWidth="1"/>
    <col min="5122" max="5122" width="45.140625" style="1" bestFit="1" customWidth="1"/>
    <col min="5123" max="5123" width="30" style="1" customWidth="1"/>
    <col min="5124" max="5124" width="3.5703125" style="1" customWidth="1"/>
    <col min="5125" max="5125" width="37.85546875" style="1" customWidth="1"/>
    <col min="5126" max="5126" width="19.42578125" style="1" bestFit="1" customWidth="1"/>
    <col min="5127" max="5132" width="12.85546875" style="1" customWidth="1"/>
    <col min="5133" max="5376" width="9.140625" style="1"/>
    <col min="5377" max="5377" width="9.85546875" style="1" customWidth="1"/>
    <col min="5378" max="5378" width="45.140625" style="1" bestFit="1" customWidth="1"/>
    <col min="5379" max="5379" width="30" style="1" customWidth="1"/>
    <col min="5380" max="5380" width="3.5703125" style="1" customWidth="1"/>
    <col min="5381" max="5381" width="37.85546875" style="1" customWidth="1"/>
    <col min="5382" max="5382" width="19.42578125" style="1" bestFit="1" customWidth="1"/>
    <col min="5383" max="5388" width="12.85546875" style="1" customWidth="1"/>
    <col min="5389" max="5632" width="9.140625" style="1"/>
    <col min="5633" max="5633" width="9.85546875" style="1" customWidth="1"/>
    <col min="5634" max="5634" width="45.140625" style="1" bestFit="1" customWidth="1"/>
    <col min="5635" max="5635" width="30" style="1" customWidth="1"/>
    <col min="5636" max="5636" width="3.5703125" style="1" customWidth="1"/>
    <col min="5637" max="5637" width="37.85546875" style="1" customWidth="1"/>
    <col min="5638" max="5638" width="19.42578125" style="1" bestFit="1" customWidth="1"/>
    <col min="5639" max="5644" width="12.85546875" style="1" customWidth="1"/>
    <col min="5645" max="5888" width="9.140625" style="1"/>
    <col min="5889" max="5889" width="9.85546875" style="1" customWidth="1"/>
    <col min="5890" max="5890" width="45.140625" style="1" bestFit="1" customWidth="1"/>
    <col min="5891" max="5891" width="30" style="1" customWidth="1"/>
    <col min="5892" max="5892" width="3.5703125" style="1" customWidth="1"/>
    <col min="5893" max="5893" width="37.85546875" style="1" customWidth="1"/>
    <col min="5894" max="5894" width="19.42578125" style="1" bestFit="1" customWidth="1"/>
    <col min="5895" max="5900" width="12.85546875" style="1" customWidth="1"/>
    <col min="5901" max="6144" width="9.140625" style="1"/>
    <col min="6145" max="6145" width="9.85546875" style="1" customWidth="1"/>
    <col min="6146" max="6146" width="45.140625" style="1" bestFit="1" customWidth="1"/>
    <col min="6147" max="6147" width="30" style="1" customWidth="1"/>
    <col min="6148" max="6148" width="3.5703125" style="1" customWidth="1"/>
    <col min="6149" max="6149" width="37.85546875" style="1" customWidth="1"/>
    <col min="6150" max="6150" width="19.42578125" style="1" bestFit="1" customWidth="1"/>
    <col min="6151" max="6156" width="12.85546875" style="1" customWidth="1"/>
    <col min="6157" max="6400" width="9.140625" style="1"/>
    <col min="6401" max="6401" width="9.85546875" style="1" customWidth="1"/>
    <col min="6402" max="6402" width="45.140625" style="1" bestFit="1" customWidth="1"/>
    <col min="6403" max="6403" width="30" style="1" customWidth="1"/>
    <col min="6404" max="6404" width="3.5703125" style="1" customWidth="1"/>
    <col min="6405" max="6405" width="37.85546875" style="1" customWidth="1"/>
    <col min="6406" max="6406" width="19.42578125" style="1" bestFit="1" customWidth="1"/>
    <col min="6407" max="6412" width="12.85546875" style="1" customWidth="1"/>
    <col min="6413" max="6656" width="9.140625" style="1"/>
    <col min="6657" max="6657" width="9.85546875" style="1" customWidth="1"/>
    <col min="6658" max="6658" width="45.140625" style="1" bestFit="1" customWidth="1"/>
    <col min="6659" max="6659" width="30" style="1" customWidth="1"/>
    <col min="6660" max="6660" width="3.5703125" style="1" customWidth="1"/>
    <col min="6661" max="6661" width="37.85546875" style="1" customWidth="1"/>
    <col min="6662" max="6662" width="19.42578125" style="1" bestFit="1" customWidth="1"/>
    <col min="6663" max="6668" width="12.85546875" style="1" customWidth="1"/>
    <col min="6669" max="6912" width="9.140625" style="1"/>
    <col min="6913" max="6913" width="9.85546875" style="1" customWidth="1"/>
    <col min="6914" max="6914" width="45.140625" style="1" bestFit="1" customWidth="1"/>
    <col min="6915" max="6915" width="30" style="1" customWidth="1"/>
    <col min="6916" max="6916" width="3.5703125" style="1" customWidth="1"/>
    <col min="6917" max="6917" width="37.85546875" style="1" customWidth="1"/>
    <col min="6918" max="6918" width="19.42578125" style="1" bestFit="1" customWidth="1"/>
    <col min="6919" max="6924" width="12.85546875" style="1" customWidth="1"/>
    <col min="6925" max="7168" width="9.140625" style="1"/>
    <col min="7169" max="7169" width="9.85546875" style="1" customWidth="1"/>
    <col min="7170" max="7170" width="45.140625" style="1" bestFit="1" customWidth="1"/>
    <col min="7171" max="7171" width="30" style="1" customWidth="1"/>
    <col min="7172" max="7172" width="3.5703125" style="1" customWidth="1"/>
    <col min="7173" max="7173" width="37.85546875" style="1" customWidth="1"/>
    <col min="7174" max="7174" width="19.42578125" style="1" bestFit="1" customWidth="1"/>
    <col min="7175" max="7180" width="12.85546875" style="1" customWidth="1"/>
    <col min="7181" max="7424" width="9.140625" style="1"/>
    <col min="7425" max="7425" width="9.85546875" style="1" customWidth="1"/>
    <col min="7426" max="7426" width="45.140625" style="1" bestFit="1" customWidth="1"/>
    <col min="7427" max="7427" width="30" style="1" customWidth="1"/>
    <col min="7428" max="7428" width="3.5703125" style="1" customWidth="1"/>
    <col min="7429" max="7429" width="37.85546875" style="1" customWidth="1"/>
    <col min="7430" max="7430" width="19.42578125" style="1" bestFit="1" customWidth="1"/>
    <col min="7431" max="7436" width="12.85546875" style="1" customWidth="1"/>
    <col min="7437" max="7680" width="9.140625" style="1"/>
    <col min="7681" max="7681" width="9.85546875" style="1" customWidth="1"/>
    <col min="7682" max="7682" width="45.140625" style="1" bestFit="1" customWidth="1"/>
    <col min="7683" max="7683" width="30" style="1" customWidth="1"/>
    <col min="7684" max="7684" width="3.5703125" style="1" customWidth="1"/>
    <col min="7685" max="7685" width="37.85546875" style="1" customWidth="1"/>
    <col min="7686" max="7686" width="19.42578125" style="1" bestFit="1" customWidth="1"/>
    <col min="7687" max="7692" width="12.85546875" style="1" customWidth="1"/>
    <col min="7693" max="7936" width="9.140625" style="1"/>
    <col min="7937" max="7937" width="9.85546875" style="1" customWidth="1"/>
    <col min="7938" max="7938" width="45.140625" style="1" bestFit="1" customWidth="1"/>
    <col min="7939" max="7939" width="30" style="1" customWidth="1"/>
    <col min="7940" max="7940" width="3.5703125" style="1" customWidth="1"/>
    <col min="7941" max="7941" width="37.85546875" style="1" customWidth="1"/>
    <col min="7942" max="7942" width="19.42578125" style="1" bestFit="1" customWidth="1"/>
    <col min="7943" max="7948" width="12.85546875" style="1" customWidth="1"/>
    <col min="7949" max="8192" width="9.140625" style="1"/>
    <col min="8193" max="8193" width="9.85546875" style="1" customWidth="1"/>
    <col min="8194" max="8194" width="45.140625" style="1" bestFit="1" customWidth="1"/>
    <col min="8195" max="8195" width="30" style="1" customWidth="1"/>
    <col min="8196" max="8196" width="3.5703125" style="1" customWidth="1"/>
    <col min="8197" max="8197" width="37.85546875" style="1" customWidth="1"/>
    <col min="8198" max="8198" width="19.42578125" style="1" bestFit="1" customWidth="1"/>
    <col min="8199" max="8204" width="12.85546875" style="1" customWidth="1"/>
    <col min="8205" max="8448" width="9.140625" style="1"/>
    <col min="8449" max="8449" width="9.85546875" style="1" customWidth="1"/>
    <col min="8450" max="8450" width="45.140625" style="1" bestFit="1" customWidth="1"/>
    <col min="8451" max="8451" width="30" style="1" customWidth="1"/>
    <col min="8452" max="8452" width="3.5703125" style="1" customWidth="1"/>
    <col min="8453" max="8453" width="37.85546875" style="1" customWidth="1"/>
    <col min="8454" max="8454" width="19.42578125" style="1" bestFit="1" customWidth="1"/>
    <col min="8455" max="8460" width="12.85546875" style="1" customWidth="1"/>
    <col min="8461" max="8704" width="9.140625" style="1"/>
    <col min="8705" max="8705" width="9.85546875" style="1" customWidth="1"/>
    <col min="8706" max="8706" width="45.140625" style="1" bestFit="1" customWidth="1"/>
    <col min="8707" max="8707" width="30" style="1" customWidth="1"/>
    <col min="8708" max="8708" width="3.5703125" style="1" customWidth="1"/>
    <col min="8709" max="8709" width="37.85546875" style="1" customWidth="1"/>
    <col min="8710" max="8710" width="19.42578125" style="1" bestFit="1" customWidth="1"/>
    <col min="8711" max="8716" width="12.85546875" style="1" customWidth="1"/>
    <col min="8717" max="8960" width="9.140625" style="1"/>
    <col min="8961" max="8961" width="9.85546875" style="1" customWidth="1"/>
    <col min="8962" max="8962" width="45.140625" style="1" bestFit="1" customWidth="1"/>
    <col min="8963" max="8963" width="30" style="1" customWidth="1"/>
    <col min="8964" max="8964" width="3.5703125" style="1" customWidth="1"/>
    <col min="8965" max="8965" width="37.85546875" style="1" customWidth="1"/>
    <col min="8966" max="8966" width="19.42578125" style="1" bestFit="1" customWidth="1"/>
    <col min="8967" max="8972" width="12.85546875" style="1" customWidth="1"/>
    <col min="8973" max="9216" width="9.140625" style="1"/>
    <col min="9217" max="9217" width="9.85546875" style="1" customWidth="1"/>
    <col min="9218" max="9218" width="45.140625" style="1" bestFit="1" customWidth="1"/>
    <col min="9219" max="9219" width="30" style="1" customWidth="1"/>
    <col min="9220" max="9220" width="3.5703125" style="1" customWidth="1"/>
    <col min="9221" max="9221" width="37.85546875" style="1" customWidth="1"/>
    <col min="9222" max="9222" width="19.42578125" style="1" bestFit="1" customWidth="1"/>
    <col min="9223" max="9228" width="12.85546875" style="1" customWidth="1"/>
    <col min="9229" max="9472" width="9.140625" style="1"/>
    <col min="9473" max="9473" width="9.85546875" style="1" customWidth="1"/>
    <col min="9474" max="9474" width="45.140625" style="1" bestFit="1" customWidth="1"/>
    <col min="9475" max="9475" width="30" style="1" customWidth="1"/>
    <col min="9476" max="9476" width="3.5703125" style="1" customWidth="1"/>
    <col min="9477" max="9477" width="37.85546875" style="1" customWidth="1"/>
    <col min="9478" max="9478" width="19.42578125" style="1" bestFit="1" customWidth="1"/>
    <col min="9479" max="9484" width="12.85546875" style="1" customWidth="1"/>
    <col min="9485" max="9728" width="9.140625" style="1"/>
    <col min="9729" max="9729" width="9.85546875" style="1" customWidth="1"/>
    <col min="9730" max="9730" width="45.140625" style="1" bestFit="1" customWidth="1"/>
    <col min="9731" max="9731" width="30" style="1" customWidth="1"/>
    <col min="9732" max="9732" width="3.5703125" style="1" customWidth="1"/>
    <col min="9733" max="9733" width="37.85546875" style="1" customWidth="1"/>
    <col min="9734" max="9734" width="19.42578125" style="1" bestFit="1" customWidth="1"/>
    <col min="9735" max="9740" width="12.85546875" style="1" customWidth="1"/>
    <col min="9741" max="9984" width="9.140625" style="1"/>
    <col min="9985" max="9985" width="9.85546875" style="1" customWidth="1"/>
    <col min="9986" max="9986" width="45.140625" style="1" bestFit="1" customWidth="1"/>
    <col min="9987" max="9987" width="30" style="1" customWidth="1"/>
    <col min="9988" max="9988" width="3.5703125" style="1" customWidth="1"/>
    <col min="9989" max="9989" width="37.85546875" style="1" customWidth="1"/>
    <col min="9990" max="9990" width="19.42578125" style="1" bestFit="1" customWidth="1"/>
    <col min="9991" max="9996" width="12.85546875" style="1" customWidth="1"/>
    <col min="9997" max="10240" width="9.140625" style="1"/>
    <col min="10241" max="10241" width="9.85546875" style="1" customWidth="1"/>
    <col min="10242" max="10242" width="45.140625" style="1" bestFit="1" customWidth="1"/>
    <col min="10243" max="10243" width="30" style="1" customWidth="1"/>
    <col min="10244" max="10244" width="3.5703125" style="1" customWidth="1"/>
    <col min="10245" max="10245" width="37.85546875" style="1" customWidth="1"/>
    <col min="10246" max="10246" width="19.42578125" style="1" bestFit="1" customWidth="1"/>
    <col min="10247" max="10252" width="12.85546875" style="1" customWidth="1"/>
    <col min="10253" max="10496" width="9.140625" style="1"/>
    <col min="10497" max="10497" width="9.85546875" style="1" customWidth="1"/>
    <col min="10498" max="10498" width="45.140625" style="1" bestFit="1" customWidth="1"/>
    <col min="10499" max="10499" width="30" style="1" customWidth="1"/>
    <col min="10500" max="10500" width="3.5703125" style="1" customWidth="1"/>
    <col min="10501" max="10501" width="37.85546875" style="1" customWidth="1"/>
    <col min="10502" max="10502" width="19.42578125" style="1" bestFit="1" customWidth="1"/>
    <col min="10503" max="10508" width="12.85546875" style="1" customWidth="1"/>
    <col min="10509" max="10752" width="9.140625" style="1"/>
    <col min="10753" max="10753" width="9.85546875" style="1" customWidth="1"/>
    <col min="10754" max="10754" width="45.140625" style="1" bestFit="1" customWidth="1"/>
    <col min="10755" max="10755" width="30" style="1" customWidth="1"/>
    <col min="10756" max="10756" width="3.5703125" style="1" customWidth="1"/>
    <col min="10757" max="10757" width="37.85546875" style="1" customWidth="1"/>
    <col min="10758" max="10758" width="19.42578125" style="1" bestFit="1" customWidth="1"/>
    <col min="10759" max="10764" width="12.85546875" style="1" customWidth="1"/>
    <col min="10765" max="11008" width="9.140625" style="1"/>
    <col min="11009" max="11009" width="9.85546875" style="1" customWidth="1"/>
    <col min="11010" max="11010" width="45.140625" style="1" bestFit="1" customWidth="1"/>
    <col min="11011" max="11011" width="30" style="1" customWidth="1"/>
    <col min="11012" max="11012" width="3.5703125" style="1" customWidth="1"/>
    <col min="11013" max="11013" width="37.85546875" style="1" customWidth="1"/>
    <col min="11014" max="11014" width="19.42578125" style="1" bestFit="1" customWidth="1"/>
    <col min="11015" max="11020" width="12.85546875" style="1" customWidth="1"/>
    <col min="11021" max="11264" width="9.140625" style="1"/>
    <col min="11265" max="11265" width="9.85546875" style="1" customWidth="1"/>
    <col min="11266" max="11266" width="45.140625" style="1" bestFit="1" customWidth="1"/>
    <col min="11267" max="11267" width="30" style="1" customWidth="1"/>
    <col min="11268" max="11268" width="3.5703125" style="1" customWidth="1"/>
    <col min="11269" max="11269" width="37.85546875" style="1" customWidth="1"/>
    <col min="11270" max="11270" width="19.42578125" style="1" bestFit="1" customWidth="1"/>
    <col min="11271" max="11276" width="12.85546875" style="1" customWidth="1"/>
    <col min="11277" max="11520" width="9.140625" style="1"/>
    <col min="11521" max="11521" width="9.85546875" style="1" customWidth="1"/>
    <col min="11522" max="11522" width="45.140625" style="1" bestFit="1" customWidth="1"/>
    <col min="11523" max="11523" width="30" style="1" customWidth="1"/>
    <col min="11524" max="11524" width="3.5703125" style="1" customWidth="1"/>
    <col min="11525" max="11525" width="37.85546875" style="1" customWidth="1"/>
    <col min="11526" max="11526" width="19.42578125" style="1" bestFit="1" customWidth="1"/>
    <col min="11527" max="11532" width="12.85546875" style="1" customWidth="1"/>
    <col min="11533" max="11776" width="9.140625" style="1"/>
    <col min="11777" max="11777" width="9.85546875" style="1" customWidth="1"/>
    <col min="11778" max="11778" width="45.140625" style="1" bestFit="1" customWidth="1"/>
    <col min="11779" max="11779" width="30" style="1" customWidth="1"/>
    <col min="11780" max="11780" width="3.5703125" style="1" customWidth="1"/>
    <col min="11781" max="11781" width="37.85546875" style="1" customWidth="1"/>
    <col min="11782" max="11782" width="19.42578125" style="1" bestFit="1" customWidth="1"/>
    <col min="11783" max="11788" width="12.85546875" style="1" customWidth="1"/>
    <col min="11789" max="12032" width="9.140625" style="1"/>
    <col min="12033" max="12033" width="9.85546875" style="1" customWidth="1"/>
    <col min="12034" max="12034" width="45.140625" style="1" bestFit="1" customWidth="1"/>
    <col min="12035" max="12035" width="30" style="1" customWidth="1"/>
    <col min="12036" max="12036" width="3.5703125" style="1" customWidth="1"/>
    <col min="12037" max="12037" width="37.85546875" style="1" customWidth="1"/>
    <col min="12038" max="12038" width="19.42578125" style="1" bestFit="1" customWidth="1"/>
    <col min="12039" max="12044" width="12.85546875" style="1" customWidth="1"/>
    <col min="12045" max="12288" width="9.140625" style="1"/>
    <col min="12289" max="12289" width="9.85546875" style="1" customWidth="1"/>
    <col min="12290" max="12290" width="45.140625" style="1" bestFit="1" customWidth="1"/>
    <col min="12291" max="12291" width="30" style="1" customWidth="1"/>
    <col min="12292" max="12292" width="3.5703125" style="1" customWidth="1"/>
    <col min="12293" max="12293" width="37.85546875" style="1" customWidth="1"/>
    <col min="12294" max="12294" width="19.42578125" style="1" bestFit="1" customWidth="1"/>
    <col min="12295" max="12300" width="12.85546875" style="1" customWidth="1"/>
    <col min="12301" max="12544" width="9.140625" style="1"/>
    <col min="12545" max="12545" width="9.85546875" style="1" customWidth="1"/>
    <col min="12546" max="12546" width="45.140625" style="1" bestFit="1" customWidth="1"/>
    <col min="12547" max="12547" width="30" style="1" customWidth="1"/>
    <col min="12548" max="12548" width="3.5703125" style="1" customWidth="1"/>
    <col min="12549" max="12549" width="37.85546875" style="1" customWidth="1"/>
    <col min="12550" max="12550" width="19.42578125" style="1" bestFit="1" customWidth="1"/>
    <col min="12551" max="12556" width="12.85546875" style="1" customWidth="1"/>
    <col min="12557" max="12800" width="9.140625" style="1"/>
    <col min="12801" max="12801" width="9.85546875" style="1" customWidth="1"/>
    <col min="12802" max="12802" width="45.140625" style="1" bestFit="1" customWidth="1"/>
    <col min="12803" max="12803" width="30" style="1" customWidth="1"/>
    <col min="12804" max="12804" width="3.5703125" style="1" customWidth="1"/>
    <col min="12805" max="12805" width="37.85546875" style="1" customWidth="1"/>
    <col min="12806" max="12806" width="19.42578125" style="1" bestFit="1" customWidth="1"/>
    <col min="12807" max="12812" width="12.85546875" style="1" customWidth="1"/>
    <col min="12813" max="13056" width="9.140625" style="1"/>
    <col min="13057" max="13057" width="9.85546875" style="1" customWidth="1"/>
    <col min="13058" max="13058" width="45.140625" style="1" bestFit="1" customWidth="1"/>
    <col min="13059" max="13059" width="30" style="1" customWidth="1"/>
    <col min="13060" max="13060" width="3.5703125" style="1" customWidth="1"/>
    <col min="13061" max="13061" width="37.85546875" style="1" customWidth="1"/>
    <col min="13062" max="13062" width="19.42578125" style="1" bestFit="1" customWidth="1"/>
    <col min="13063" max="13068" width="12.85546875" style="1" customWidth="1"/>
    <col min="13069" max="13312" width="9.140625" style="1"/>
    <col min="13313" max="13313" width="9.85546875" style="1" customWidth="1"/>
    <col min="13314" max="13314" width="45.140625" style="1" bestFit="1" customWidth="1"/>
    <col min="13315" max="13315" width="30" style="1" customWidth="1"/>
    <col min="13316" max="13316" width="3.5703125" style="1" customWidth="1"/>
    <col min="13317" max="13317" width="37.85546875" style="1" customWidth="1"/>
    <col min="13318" max="13318" width="19.42578125" style="1" bestFit="1" customWidth="1"/>
    <col min="13319" max="13324" width="12.85546875" style="1" customWidth="1"/>
    <col min="13325" max="13568" width="9.140625" style="1"/>
    <col min="13569" max="13569" width="9.85546875" style="1" customWidth="1"/>
    <col min="13570" max="13570" width="45.140625" style="1" bestFit="1" customWidth="1"/>
    <col min="13571" max="13571" width="30" style="1" customWidth="1"/>
    <col min="13572" max="13572" width="3.5703125" style="1" customWidth="1"/>
    <col min="13573" max="13573" width="37.85546875" style="1" customWidth="1"/>
    <col min="13574" max="13574" width="19.42578125" style="1" bestFit="1" customWidth="1"/>
    <col min="13575" max="13580" width="12.85546875" style="1" customWidth="1"/>
    <col min="13581" max="13824" width="9.140625" style="1"/>
    <col min="13825" max="13825" width="9.85546875" style="1" customWidth="1"/>
    <col min="13826" max="13826" width="45.140625" style="1" bestFit="1" customWidth="1"/>
    <col min="13827" max="13827" width="30" style="1" customWidth="1"/>
    <col min="13828" max="13828" width="3.5703125" style="1" customWidth="1"/>
    <col min="13829" max="13829" width="37.85546875" style="1" customWidth="1"/>
    <col min="13830" max="13830" width="19.42578125" style="1" bestFit="1" customWidth="1"/>
    <col min="13831" max="13836" width="12.85546875" style="1" customWidth="1"/>
    <col min="13837" max="14080" width="9.140625" style="1"/>
    <col min="14081" max="14081" width="9.85546875" style="1" customWidth="1"/>
    <col min="14082" max="14082" width="45.140625" style="1" bestFit="1" customWidth="1"/>
    <col min="14083" max="14083" width="30" style="1" customWidth="1"/>
    <col min="14084" max="14084" width="3.5703125" style="1" customWidth="1"/>
    <col min="14085" max="14085" width="37.85546875" style="1" customWidth="1"/>
    <col min="14086" max="14086" width="19.42578125" style="1" bestFit="1" customWidth="1"/>
    <col min="14087" max="14092" width="12.85546875" style="1" customWidth="1"/>
    <col min="14093" max="14336" width="9.140625" style="1"/>
    <col min="14337" max="14337" width="9.85546875" style="1" customWidth="1"/>
    <col min="14338" max="14338" width="45.140625" style="1" bestFit="1" customWidth="1"/>
    <col min="14339" max="14339" width="30" style="1" customWidth="1"/>
    <col min="14340" max="14340" width="3.5703125" style="1" customWidth="1"/>
    <col min="14341" max="14341" width="37.85546875" style="1" customWidth="1"/>
    <col min="14342" max="14342" width="19.42578125" style="1" bestFit="1" customWidth="1"/>
    <col min="14343" max="14348" width="12.85546875" style="1" customWidth="1"/>
    <col min="14349" max="14592" width="9.140625" style="1"/>
    <col min="14593" max="14593" width="9.85546875" style="1" customWidth="1"/>
    <col min="14594" max="14594" width="45.140625" style="1" bestFit="1" customWidth="1"/>
    <col min="14595" max="14595" width="30" style="1" customWidth="1"/>
    <col min="14596" max="14596" width="3.5703125" style="1" customWidth="1"/>
    <col min="14597" max="14597" width="37.85546875" style="1" customWidth="1"/>
    <col min="14598" max="14598" width="19.42578125" style="1" bestFit="1" customWidth="1"/>
    <col min="14599" max="14604" width="12.85546875" style="1" customWidth="1"/>
    <col min="14605" max="14848" width="9.140625" style="1"/>
    <col min="14849" max="14849" width="9.85546875" style="1" customWidth="1"/>
    <col min="14850" max="14850" width="45.140625" style="1" bestFit="1" customWidth="1"/>
    <col min="14851" max="14851" width="30" style="1" customWidth="1"/>
    <col min="14852" max="14852" width="3.5703125" style="1" customWidth="1"/>
    <col min="14853" max="14853" width="37.85546875" style="1" customWidth="1"/>
    <col min="14854" max="14854" width="19.42578125" style="1" bestFit="1" customWidth="1"/>
    <col min="14855" max="14860" width="12.85546875" style="1" customWidth="1"/>
    <col min="14861" max="15104" width="9.140625" style="1"/>
    <col min="15105" max="15105" width="9.85546875" style="1" customWidth="1"/>
    <col min="15106" max="15106" width="45.140625" style="1" bestFit="1" customWidth="1"/>
    <col min="15107" max="15107" width="30" style="1" customWidth="1"/>
    <col min="15108" max="15108" width="3.5703125" style="1" customWidth="1"/>
    <col min="15109" max="15109" width="37.85546875" style="1" customWidth="1"/>
    <col min="15110" max="15110" width="19.42578125" style="1" bestFit="1" customWidth="1"/>
    <col min="15111" max="15116" width="12.85546875" style="1" customWidth="1"/>
    <col min="15117" max="15360" width="9.140625" style="1"/>
    <col min="15361" max="15361" width="9.85546875" style="1" customWidth="1"/>
    <col min="15362" max="15362" width="45.140625" style="1" bestFit="1" customWidth="1"/>
    <col min="15363" max="15363" width="30" style="1" customWidth="1"/>
    <col min="15364" max="15364" width="3.5703125" style="1" customWidth="1"/>
    <col min="15365" max="15365" width="37.85546875" style="1" customWidth="1"/>
    <col min="15366" max="15366" width="19.42578125" style="1" bestFit="1" customWidth="1"/>
    <col min="15367" max="15372" width="12.85546875" style="1" customWidth="1"/>
    <col min="15373" max="15616" width="9.140625" style="1"/>
    <col min="15617" max="15617" width="9.85546875" style="1" customWidth="1"/>
    <col min="15618" max="15618" width="45.140625" style="1" bestFit="1" customWidth="1"/>
    <col min="15619" max="15619" width="30" style="1" customWidth="1"/>
    <col min="15620" max="15620" width="3.5703125" style="1" customWidth="1"/>
    <col min="15621" max="15621" width="37.85546875" style="1" customWidth="1"/>
    <col min="15622" max="15622" width="19.42578125" style="1" bestFit="1" customWidth="1"/>
    <col min="15623" max="15628" width="12.85546875" style="1" customWidth="1"/>
    <col min="15629" max="15872" width="9.140625" style="1"/>
    <col min="15873" max="15873" width="9.85546875" style="1" customWidth="1"/>
    <col min="15874" max="15874" width="45.140625" style="1" bestFit="1" customWidth="1"/>
    <col min="15875" max="15875" width="30" style="1" customWidth="1"/>
    <col min="15876" max="15876" width="3.5703125" style="1" customWidth="1"/>
    <col min="15877" max="15877" width="37.85546875" style="1" customWidth="1"/>
    <col min="15878" max="15878" width="19.42578125" style="1" bestFit="1" customWidth="1"/>
    <col min="15879" max="15884" width="12.85546875" style="1" customWidth="1"/>
    <col min="15885" max="16128" width="9.140625" style="1"/>
    <col min="16129" max="16129" width="9.85546875" style="1" customWidth="1"/>
    <col min="16130" max="16130" width="45.140625" style="1" bestFit="1" customWidth="1"/>
    <col min="16131" max="16131" width="30" style="1" customWidth="1"/>
    <col min="16132" max="16132" width="3.5703125" style="1" customWidth="1"/>
    <col min="16133" max="16133" width="37.85546875" style="1" customWidth="1"/>
    <col min="16134" max="16134" width="19.42578125" style="1" bestFit="1" customWidth="1"/>
    <col min="16135" max="16140" width="12.85546875" style="1" customWidth="1"/>
    <col min="16141" max="16384" width="9.140625" style="1"/>
  </cols>
  <sheetData>
    <row r="1" spans="1:12" ht="39.75" customHeight="1" x14ac:dyDescent="0.35">
      <c r="A1" s="47"/>
      <c r="B1" s="47"/>
      <c r="C1" s="48" t="s">
        <v>0</v>
      </c>
      <c r="D1" s="48"/>
      <c r="E1" s="48"/>
      <c r="F1" s="48"/>
      <c r="G1" s="48"/>
      <c r="H1" s="48"/>
      <c r="I1" s="48"/>
      <c r="J1" s="49" t="s">
        <v>1</v>
      </c>
      <c r="K1" s="49"/>
      <c r="L1" s="49"/>
    </row>
    <row r="2" spans="1:12" ht="30.75" customHeight="1" x14ac:dyDescent="0.2">
      <c r="A2" s="50" t="s">
        <v>2</v>
      </c>
      <c r="B2" s="51"/>
      <c r="C2" s="49"/>
      <c r="D2" s="49"/>
      <c r="E2" s="49"/>
      <c r="F2" s="49"/>
      <c r="G2" s="49"/>
      <c r="H2" s="49"/>
      <c r="I2" s="2" t="s">
        <v>3</v>
      </c>
      <c r="J2" s="52" t="s">
        <v>4</v>
      </c>
      <c r="K2" s="53"/>
      <c r="L2" s="54"/>
    </row>
    <row r="3" spans="1:12" ht="23.25" customHeight="1" x14ac:dyDescent="0.25">
      <c r="A3" s="3">
        <v>1</v>
      </c>
      <c r="B3" s="4" t="s">
        <v>5</v>
      </c>
      <c r="C3" s="5" t="s">
        <v>6</v>
      </c>
      <c r="D3" s="6"/>
      <c r="E3" s="7" t="s">
        <v>7</v>
      </c>
      <c r="F3" s="44" t="str">
        <f>C3</f>
        <v>29328249 -01</v>
      </c>
      <c r="G3" s="44"/>
      <c r="H3" s="44"/>
      <c r="I3" s="44"/>
      <c r="J3" s="44"/>
      <c r="K3" s="44"/>
      <c r="L3" s="44"/>
    </row>
    <row r="4" spans="1:12" ht="31.5" customHeight="1" x14ac:dyDescent="0.25">
      <c r="A4" s="3">
        <v>2</v>
      </c>
      <c r="B4" s="8" t="s">
        <v>8</v>
      </c>
      <c r="C4" s="9" t="s">
        <v>9</v>
      </c>
      <c r="D4" s="6"/>
      <c r="E4" s="10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</row>
    <row r="5" spans="1:12" ht="25.5" customHeight="1" x14ac:dyDescent="0.25">
      <c r="A5" s="3">
        <v>3</v>
      </c>
      <c r="B5" s="4" t="s">
        <v>18</v>
      </c>
      <c r="C5" s="11">
        <v>1.4</v>
      </c>
      <c r="D5" s="6"/>
      <c r="E5" s="4" t="s">
        <v>19</v>
      </c>
      <c r="F5" s="12"/>
      <c r="G5" s="12"/>
      <c r="H5" s="12"/>
      <c r="I5" s="12"/>
      <c r="J5" s="12"/>
      <c r="K5" s="12"/>
      <c r="L5" s="12"/>
    </row>
    <row r="6" spans="1:12" ht="25.5" customHeight="1" x14ac:dyDescent="0.25">
      <c r="A6" s="3">
        <v>4</v>
      </c>
      <c r="B6" s="4" t="s">
        <v>20</v>
      </c>
      <c r="C6" s="9" t="s">
        <v>21</v>
      </c>
      <c r="D6" s="6"/>
      <c r="E6" s="13" t="s">
        <v>22</v>
      </c>
      <c r="F6" s="14" t="s">
        <v>23</v>
      </c>
      <c r="G6" s="15">
        <v>3500</v>
      </c>
      <c r="H6" s="16">
        <v>13</v>
      </c>
      <c r="I6" s="17">
        <f>8*60*60/H6</f>
        <v>2215.3846153846152</v>
      </c>
      <c r="J6" s="18">
        <v>0.8</v>
      </c>
      <c r="K6" s="17">
        <f>I6*J6</f>
        <v>1772.3076923076924</v>
      </c>
      <c r="L6" s="19">
        <f>ROUND(G6/K6,2)</f>
        <v>1.97</v>
      </c>
    </row>
    <row r="7" spans="1:12" ht="31.5" customHeight="1" x14ac:dyDescent="0.25">
      <c r="A7" s="3">
        <v>5</v>
      </c>
      <c r="B7" s="4" t="s">
        <v>24</v>
      </c>
      <c r="C7" s="11">
        <v>360</v>
      </c>
      <c r="D7" s="20"/>
      <c r="E7" s="13" t="s">
        <v>25</v>
      </c>
      <c r="F7" s="13" t="s">
        <v>26</v>
      </c>
      <c r="G7" s="15">
        <v>2500</v>
      </c>
      <c r="H7" s="16">
        <v>3.6</v>
      </c>
      <c r="I7" s="17">
        <f>8*60*60/H7</f>
        <v>8000</v>
      </c>
      <c r="J7" s="18">
        <v>0.8</v>
      </c>
      <c r="K7" s="17">
        <f>I7*J7</f>
        <v>6400</v>
      </c>
      <c r="L7" s="19">
        <f>ROUND(G7/K7,2)</f>
        <v>0.39</v>
      </c>
    </row>
    <row r="8" spans="1:12" ht="34.5" customHeight="1" x14ac:dyDescent="0.25">
      <c r="A8" s="3">
        <v>6</v>
      </c>
      <c r="B8" s="8" t="s">
        <v>27</v>
      </c>
      <c r="C8" s="21">
        <f>C7*18%</f>
        <v>64.8</v>
      </c>
      <c r="D8" s="20"/>
      <c r="E8" s="13" t="s">
        <v>28</v>
      </c>
      <c r="F8" s="13" t="s">
        <v>29</v>
      </c>
      <c r="G8" s="15"/>
      <c r="H8" s="16"/>
      <c r="I8" s="17"/>
      <c r="J8" s="18"/>
      <c r="K8" s="17"/>
      <c r="L8" s="19">
        <v>0.15</v>
      </c>
    </row>
    <row r="9" spans="1:12" ht="30.75" customHeight="1" x14ac:dyDescent="0.25">
      <c r="A9" s="3">
        <v>7</v>
      </c>
      <c r="B9" s="8" t="s">
        <v>30</v>
      </c>
      <c r="C9" s="21">
        <v>6.5</v>
      </c>
      <c r="D9" s="20"/>
      <c r="E9" s="13" t="s">
        <v>31</v>
      </c>
      <c r="F9" s="13" t="s">
        <v>32</v>
      </c>
      <c r="G9" s="15"/>
      <c r="H9" s="16"/>
      <c r="I9" s="17"/>
      <c r="J9" s="18"/>
      <c r="K9" s="17"/>
      <c r="L9" s="19">
        <v>0.05</v>
      </c>
    </row>
    <row r="10" spans="1:12" ht="27.75" customHeight="1" x14ac:dyDescent="0.25">
      <c r="A10" s="3">
        <v>8</v>
      </c>
      <c r="B10" s="8" t="s">
        <v>33</v>
      </c>
      <c r="C10" s="21">
        <f>C8</f>
        <v>64.8</v>
      </c>
      <c r="D10" s="6"/>
      <c r="E10" s="22" t="s">
        <v>34</v>
      </c>
      <c r="F10" s="15"/>
      <c r="G10" s="19"/>
      <c r="H10" s="15"/>
      <c r="I10" s="15"/>
      <c r="J10" s="15"/>
      <c r="K10" s="15"/>
      <c r="L10" s="23">
        <f>SUM(L6:L9)</f>
        <v>2.5599999999999996</v>
      </c>
    </row>
    <row r="11" spans="1:12" ht="25.5" customHeight="1" x14ac:dyDescent="0.25">
      <c r="A11" s="3">
        <v>9</v>
      </c>
      <c r="B11" s="8" t="s">
        <v>35</v>
      </c>
      <c r="C11" s="21">
        <f>(C7+C8+C9)-C10</f>
        <v>366.5</v>
      </c>
      <c r="D11" s="20"/>
      <c r="E11" s="24"/>
      <c r="F11" s="1"/>
      <c r="G11" s="1"/>
      <c r="H11" s="1"/>
      <c r="L11" s="1"/>
    </row>
    <row r="12" spans="1:12" ht="27" customHeight="1" x14ac:dyDescent="0.25">
      <c r="A12" s="3">
        <v>10</v>
      </c>
      <c r="B12" s="8" t="s">
        <v>36</v>
      </c>
      <c r="C12" s="25">
        <f>C14*1.05</f>
        <v>1.6275E-3</v>
      </c>
      <c r="D12" s="20"/>
      <c r="F12" s="1"/>
      <c r="G12" s="1"/>
      <c r="H12" s="1"/>
      <c r="L12" s="1"/>
    </row>
    <row r="13" spans="1:12" ht="27" customHeight="1" x14ac:dyDescent="0.25">
      <c r="A13" s="3">
        <v>11</v>
      </c>
      <c r="B13" s="8" t="s">
        <v>37</v>
      </c>
      <c r="C13" s="21">
        <f>+C12*C11</f>
        <v>0.59647875000000006</v>
      </c>
      <c r="D13" s="6"/>
      <c r="E13" s="45"/>
      <c r="F13" s="45"/>
      <c r="G13" s="45"/>
      <c r="H13" s="26"/>
      <c r="I13" s="6"/>
      <c r="J13" s="6"/>
      <c r="K13" s="6"/>
      <c r="L13" s="26"/>
    </row>
    <row r="14" spans="1:12" ht="35.25" customHeight="1" x14ac:dyDescent="0.25">
      <c r="A14" s="3">
        <v>12</v>
      </c>
      <c r="B14" s="10" t="s">
        <v>38</v>
      </c>
      <c r="C14" s="27">
        <v>1.5499999999999999E-3</v>
      </c>
      <c r="D14" s="6"/>
      <c r="E14" s="6"/>
      <c r="F14" s="26"/>
      <c r="G14" s="26"/>
      <c r="H14" s="26"/>
      <c r="I14" s="6"/>
      <c r="J14" s="6"/>
      <c r="K14" s="6"/>
      <c r="L14" s="26"/>
    </row>
    <row r="15" spans="1:12" ht="35.25" customHeight="1" x14ac:dyDescent="0.25">
      <c r="A15" s="3">
        <v>13</v>
      </c>
      <c r="B15" s="8" t="s">
        <v>39</v>
      </c>
      <c r="C15" s="21">
        <f>+C12-C14</f>
        <v>7.7500000000000095E-5</v>
      </c>
      <c r="D15" s="6"/>
      <c r="E15" s="46"/>
      <c r="F15" s="46"/>
      <c r="G15" s="46"/>
      <c r="H15" s="26"/>
      <c r="I15" s="6"/>
      <c r="J15" s="6"/>
      <c r="K15" s="6"/>
      <c r="L15" s="26"/>
    </row>
    <row r="16" spans="1:12" ht="35.25" customHeight="1" x14ac:dyDescent="0.25">
      <c r="A16" s="3">
        <v>14</v>
      </c>
      <c r="B16" s="8" t="s">
        <v>40</v>
      </c>
      <c r="C16" s="21">
        <f>+C15*0.85</f>
        <v>6.5875000000000083E-5</v>
      </c>
      <c r="D16" s="6"/>
      <c r="E16" s="26"/>
      <c r="F16" s="26"/>
      <c r="G16" s="26"/>
      <c r="H16" s="26"/>
      <c r="I16" s="6"/>
      <c r="J16" s="6"/>
      <c r="K16" s="6"/>
      <c r="L16" s="26"/>
    </row>
    <row r="17" spans="1:15" ht="34.5" customHeight="1" x14ac:dyDescent="0.25">
      <c r="A17" s="3">
        <v>15</v>
      </c>
      <c r="B17" s="8" t="s">
        <v>41</v>
      </c>
      <c r="C17" s="21">
        <f>40/1000</f>
        <v>0.04</v>
      </c>
      <c r="D17" s="6"/>
      <c r="E17" s="6"/>
      <c r="F17" s="26"/>
      <c r="G17" s="26"/>
      <c r="H17" s="26"/>
      <c r="I17" s="6"/>
      <c r="J17" s="28"/>
      <c r="K17" s="28"/>
      <c r="L17" s="28"/>
    </row>
    <row r="18" spans="1:15" ht="36.75" customHeight="1" x14ac:dyDescent="0.25">
      <c r="A18" s="3">
        <v>16</v>
      </c>
      <c r="B18" s="8" t="s">
        <v>42</v>
      </c>
      <c r="C18" s="29">
        <f>+C16*C17</f>
        <v>2.6350000000000036E-6</v>
      </c>
      <c r="D18" s="6"/>
      <c r="E18" s="6"/>
      <c r="F18" s="26"/>
      <c r="G18" s="26"/>
      <c r="H18" s="26"/>
      <c r="I18" s="6"/>
      <c r="J18" s="28"/>
      <c r="K18" s="28"/>
      <c r="L18" s="28"/>
    </row>
    <row r="19" spans="1:15" ht="30.75" customHeight="1" x14ac:dyDescent="0.25">
      <c r="A19" s="3">
        <v>17</v>
      </c>
      <c r="B19" s="8" t="s">
        <v>43</v>
      </c>
      <c r="C19" s="30">
        <f>C13-C18</f>
        <v>0.59647611500000008</v>
      </c>
      <c r="D19" s="6"/>
      <c r="E19" s="6"/>
      <c r="F19" s="26"/>
      <c r="G19" s="26"/>
      <c r="H19" s="26"/>
      <c r="I19" s="20"/>
      <c r="J19" s="31"/>
      <c r="K19" s="32"/>
      <c r="L19" s="33"/>
    </row>
    <row r="20" spans="1:15" ht="33.75" customHeight="1" x14ac:dyDescent="0.25">
      <c r="A20" s="3">
        <v>18</v>
      </c>
      <c r="B20" s="8" t="s">
        <v>44</v>
      </c>
      <c r="C20" s="11">
        <f>L10</f>
        <v>2.5599999999999996</v>
      </c>
      <c r="D20" s="6"/>
      <c r="E20" s="6"/>
      <c r="F20" s="26"/>
      <c r="G20" s="26"/>
      <c r="H20" s="26"/>
      <c r="I20" s="6"/>
      <c r="J20" s="31"/>
      <c r="K20" s="32"/>
      <c r="L20" s="33"/>
    </row>
    <row r="21" spans="1:15" s="36" customFormat="1" ht="36.75" customHeight="1" x14ac:dyDescent="0.25">
      <c r="A21" s="3">
        <v>19</v>
      </c>
      <c r="B21" s="4" t="s">
        <v>45</v>
      </c>
      <c r="C21" s="11">
        <v>0</v>
      </c>
      <c r="D21" s="20"/>
      <c r="E21" s="34"/>
      <c r="F21" s="35"/>
      <c r="G21" s="34"/>
      <c r="H21" s="34"/>
      <c r="I21" s="34"/>
      <c r="J21" s="6"/>
      <c r="K21" s="6"/>
      <c r="L21" s="26"/>
      <c r="O21" s="37"/>
    </row>
    <row r="22" spans="1:15" ht="36.75" customHeight="1" x14ac:dyDescent="0.25">
      <c r="A22" s="3">
        <v>20</v>
      </c>
      <c r="B22" s="8" t="s">
        <v>46</v>
      </c>
      <c r="C22" s="21">
        <f>C19+C20+C21</f>
        <v>3.1564761149999998</v>
      </c>
      <c r="D22" s="20"/>
      <c r="E22" s="6"/>
      <c r="F22" s="26"/>
      <c r="G22" s="26"/>
      <c r="H22" s="26"/>
      <c r="I22" s="6"/>
      <c r="J22" s="6"/>
      <c r="K22" s="6"/>
      <c r="L22" s="26"/>
    </row>
    <row r="23" spans="1:15" ht="35.25" customHeight="1" x14ac:dyDescent="0.25">
      <c r="A23" s="3">
        <v>21</v>
      </c>
      <c r="B23" s="8" t="s">
        <v>47</v>
      </c>
      <c r="C23" s="21">
        <f>C22*12.5%</f>
        <v>0.39455951437499998</v>
      </c>
      <c r="D23" s="20"/>
      <c r="E23" s="6"/>
      <c r="F23" s="26"/>
      <c r="G23" s="38"/>
      <c r="H23" s="26"/>
      <c r="I23" s="6"/>
      <c r="J23" s="6"/>
      <c r="K23" s="6"/>
      <c r="L23" s="26"/>
    </row>
    <row r="24" spans="1:15" ht="39" customHeight="1" x14ac:dyDescent="0.25">
      <c r="A24" s="3">
        <v>22</v>
      </c>
      <c r="B24" s="8" t="s">
        <v>48</v>
      </c>
      <c r="C24" s="21">
        <f>+C19*2%</f>
        <v>1.1929522300000002E-2</v>
      </c>
      <c r="D24" s="6"/>
      <c r="E24" s="6"/>
      <c r="F24" s="26"/>
      <c r="G24" s="26"/>
      <c r="H24" s="26"/>
      <c r="I24" s="6"/>
      <c r="J24" s="6"/>
      <c r="K24" s="6"/>
      <c r="L24" s="26"/>
    </row>
    <row r="25" spans="1:15" ht="32.25" customHeight="1" x14ac:dyDescent="0.25">
      <c r="A25" s="3">
        <v>23</v>
      </c>
      <c r="B25" s="4" t="s">
        <v>49</v>
      </c>
      <c r="C25" s="11">
        <f>C24+C23+C22</f>
        <v>3.5629651516749998</v>
      </c>
      <c r="D25" s="20"/>
      <c r="E25" s="6"/>
      <c r="F25" s="26"/>
      <c r="G25" s="26"/>
      <c r="H25" s="26"/>
      <c r="I25" s="39"/>
      <c r="J25" s="40"/>
      <c r="K25" s="39"/>
      <c r="L25" s="41"/>
    </row>
    <row r="26" spans="1:15" ht="25.5" customHeight="1" x14ac:dyDescent="0.25">
      <c r="A26" s="3">
        <v>24</v>
      </c>
      <c r="B26" s="4" t="s">
        <v>50</v>
      </c>
      <c r="C26" s="11">
        <v>0.1</v>
      </c>
      <c r="D26" s="6"/>
      <c r="E26" s="20"/>
      <c r="F26" s="26"/>
      <c r="G26" s="26"/>
      <c r="H26" s="26"/>
      <c r="I26" s="6"/>
      <c r="J26" s="6"/>
      <c r="K26" s="6"/>
      <c r="L26" s="26"/>
    </row>
    <row r="27" spans="1:15" ht="39" customHeight="1" x14ac:dyDescent="0.25">
      <c r="A27" s="3">
        <v>25</v>
      </c>
      <c r="B27" s="4" t="s">
        <v>51</v>
      </c>
      <c r="C27" s="30">
        <f>2.5/(1000/C14)</f>
        <v>3.8749999999999993E-6</v>
      </c>
      <c r="D27" s="6"/>
      <c r="E27" s="20"/>
      <c r="F27" s="26"/>
      <c r="G27" s="26"/>
      <c r="H27" s="26"/>
      <c r="I27" s="6"/>
      <c r="J27" s="6"/>
      <c r="K27" s="6"/>
      <c r="L27" s="26"/>
    </row>
    <row r="28" spans="1:15" ht="45.75" customHeight="1" x14ac:dyDescent="0.25">
      <c r="A28" s="3">
        <v>26</v>
      </c>
      <c r="B28" s="4" t="s">
        <v>52</v>
      </c>
      <c r="C28" s="11">
        <f>C27+C26+C25</f>
        <v>3.6629690266749999</v>
      </c>
      <c r="D28" s="6"/>
      <c r="E28" s="20"/>
      <c r="F28" s="26"/>
      <c r="G28" s="26"/>
      <c r="H28" s="26"/>
      <c r="I28" s="6"/>
      <c r="J28" s="6"/>
      <c r="K28" s="6"/>
      <c r="L28" s="26"/>
    </row>
    <row r="29" spans="1:15" ht="42.75" customHeight="1" x14ac:dyDescent="0.25">
      <c r="A29" s="42" t="s">
        <v>53</v>
      </c>
      <c r="B29" s="42"/>
      <c r="C29" s="42"/>
      <c r="D29" s="42"/>
      <c r="E29" s="6"/>
      <c r="F29" s="26"/>
      <c r="G29" s="26"/>
      <c r="H29" s="26"/>
      <c r="I29" s="6"/>
      <c r="J29" s="6"/>
      <c r="K29" s="6"/>
      <c r="L29" s="26"/>
    </row>
    <row r="30" spans="1:15" ht="43.9" customHeight="1" x14ac:dyDescent="0.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</row>
    <row r="31" spans="1:15" ht="18" x14ac:dyDescent="0.2">
      <c r="E31" s="42"/>
      <c r="F31" s="42"/>
      <c r="G31" s="42"/>
      <c r="H31" s="42"/>
      <c r="I31" s="42"/>
      <c r="J31" s="42"/>
      <c r="K31" s="42"/>
      <c r="L31" s="42"/>
    </row>
    <row r="32" spans="1:15" x14ac:dyDescent="0.2">
      <c r="J32" s="43"/>
      <c r="K32" s="43"/>
      <c r="L32" s="43"/>
    </row>
  </sheetData>
  <mergeCells count="10">
    <mergeCell ref="F3:L3"/>
    <mergeCell ref="E13:G13"/>
    <mergeCell ref="E15:G15"/>
    <mergeCell ref="A1:B1"/>
    <mergeCell ref="C1:I1"/>
    <mergeCell ref="J1:L1"/>
    <mergeCell ref="A2:B2"/>
    <mergeCell ref="C2:E2"/>
    <mergeCell ref="F2:H2"/>
    <mergeCell ref="J2:L2"/>
  </mergeCells>
  <pageMargins left="0" right="0" top="0" bottom="0" header="0" footer="0"/>
  <pageSetup paperSize="9" scale="5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29328249 (2)</vt:lpstr>
      <vt:lpstr>'29328249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NPD</dc:creator>
  <cp:lastModifiedBy>npd2</cp:lastModifiedBy>
  <dcterms:created xsi:type="dcterms:W3CDTF">2021-10-27T10:20:18Z</dcterms:created>
  <dcterms:modified xsi:type="dcterms:W3CDTF">2022-11-01T11:20:26Z</dcterms:modified>
</cp:coreProperties>
</file>