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ogdan\CLionProjects\Practica\Excel\"/>
    </mc:Choice>
  </mc:AlternateContent>
  <xr:revisionPtr revIDLastSave="0" documentId="13_ncr:1_{B82CF83F-25AE-4F28-AC04-B98ACD69B2C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Program" sheetId="2" r:id="rId1"/>
    <sheet name="Channel" sheetId="3" r:id="rId2"/>
    <sheet name="Statistici" sheetId="4" r:id="rId3"/>
  </sheets>
  <definedNames>
    <definedName name="ChannelList">_xlfn._xlws.SORT( _xlfn.UNIQUE( Program[] ) )</definedName>
    <definedName name="ExternalData_1" localSheetId="1" hidden="1">'Channel'!$A$3:$C$33</definedName>
    <definedName name="ExternalData_1" localSheetId="0" hidden="1">Program!$A$3:$F$33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" l="1" a="1"/>
  <c r="K4" i="2" s="1"/>
  <c r="G4" i="2" a="1"/>
  <c r="G4" i="2" s="1"/>
  <c r="G5" i="2" a="1"/>
  <c r="G5" i="2" s="1"/>
  <c r="G6" i="2" a="1"/>
  <c r="G6" i="2"/>
  <c r="G7" i="2" a="1"/>
  <c r="G7" i="2"/>
  <c r="G8" i="2" a="1"/>
  <c r="G8" i="2" s="1"/>
  <c r="G9" i="2" a="1"/>
  <c r="G9" i="2" s="1"/>
  <c r="G10" i="2" a="1"/>
  <c r="G10" i="2"/>
  <c r="G11" i="2" a="1"/>
  <c r="G11" i="2"/>
  <c r="G12" i="2" a="1"/>
  <c r="G12" i="2" s="1"/>
  <c r="G13" i="2" a="1"/>
  <c r="G13" i="2" s="1"/>
  <c r="G14" i="2" a="1"/>
  <c r="G14" i="2"/>
  <c r="G15" i="2" a="1"/>
  <c r="G15" i="2" s="1"/>
  <c r="G16" i="2" a="1"/>
  <c r="G16" i="2" s="1"/>
  <c r="G17" i="2" a="1"/>
  <c r="G17" i="2" s="1"/>
  <c r="G18" i="2" a="1"/>
  <c r="G18" i="2"/>
  <c r="G19" i="2" a="1"/>
  <c r="G19" i="2"/>
  <c r="G20" i="2" a="1"/>
  <c r="G20" i="2" s="1"/>
  <c r="G21" i="2" a="1"/>
  <c r="G21" i="2" s="1"/>
  <c r="G22" i="2" a="1"/>
  <c r="G22" i="2"/>
  <c r="G23" i="2" a="1"/>
  <c r="G23" i="2"/>
  <c r="G24" i="2" a="1"/>
  <c r="G24" i="2" s="1"/>
  <c r="G25" i="2" a="1"/>
  <c r="G25" i="2" s="1"/>
  <c r="G26" i="2" a="1"/>
  <c r="G26" i="2"/>
  <c r="G27" i="2" a="1"/>
  <c r="G27" i="2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D10" i="3"/>
  <c r="H7" i="3" a="1"/>
  <c r="H7" i="3" s="1"/>
  <c r="I7" i="3" a="1"/>
  <c r="I7" i="3" s="1"/>
  <c r="C4" i="4" a="1"/>
  <c r="C4" i="4" s="1"/>
  <c r="C5" i="4" a="1"/>
  <c r="C5" i="4" s="1"/>
  <c r="C6" i="4" a="1"/>
  <c r="C6" i="4" s="1"/>
  <c r="C7" i="4" a="1"/>
  <c r="C7" i="4" s="1"/>
  <c r="C8" i="4" a="1"/>
  <c r="C8" i="4" s="1"/>
  <c r="C9" i="4" a="1"/>
  <c r="C9" i="4" s="1"/>
  <c r="C10" i="4" a="1"/>
  <c r="C10" i="4" s="1"/>
  <c r="B4" i="4"/>
  <c r="B5" i="4"/>
  <c r="B6" i="4"/>
  <c r="B7" i="4"/>
  <c r="B8" i="4"/>
  <c r="B9" i="4"/>
  <c r="B10" i="4"/>
  <c r="D16" i="3" l="1"/>
  <c r="D18" i="3"/>
  <c r="D26" i="3"/>
  <c r="D11" i="3"/>
  <c r="D15" i="3"/>
  <c r="D32" i="3"/>
  <c r="D8" i="3"/>
  <c r="D31" i="3"/>
  <c r="J7" i="3" s="1" a="1"/>
  <c r="J7" i="3" s="1"/>
  <c r="D23" i="3"/>
  <c r="D19" i="3"/>
  <c r="D7" i="3"/>
  <c r="D30" i="3"/>
  <c r="D22" i="3"/>
  <c r="D33" i="3"/>
  <c r="D6" i="3"/>
  <c r="D29" i="3"/>
  <c r="D21" i="3"/>
  <c r="D25" i="3"/>
  <c r="D5" i="3"/>
  <c r="D28" i="3"/>
  <c r="D20" i="3"/>
  <c r="D9" i="3"/>
  <c r="D24" i="3"/>
  <c r="D4" i="3"/>
  <c r="D27" i="3"/>
  <c r="D17" i="3"/>
  <c r="D14" i="3"/>
  <c r="D13" i="3"/>
  <c r="D12" i="3"/>
  <c r="D34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Bogdan</author>
  </authors>
  <commentList>
    <comment ref="A1" authorId="0" shapeId="0" xr:uid="{E1E51394-B6BF-4C4B-A06D-1A7597BCB27E}">
      <text/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A2A17A-BB0B-4E03-BC57-EBDD45A02792}" keepAlive="1" name="Query - Channel" description="Connection to the 'Channel' query in the workbook." type="5" refreshedVersion="8" background="1" saveData="1">
    <dbPr connection="Provider=Microsoft.Mashup.OleDb.1;Data Source=$Workbook$;Location=Channel;Extended Properties=&quot;&quot;" command="SELECT * FROM [Channel]"/>
  </connection>
  <connection id="2" xr16:uid="{E675A288-EA10-4FC5-96EB-AD0814680CF3}" keepAlive="1" name="Query - Channel (2)" description="Connection to the 'Channel (2)' query in the workbook." type="5" refreshedVersion="0" background="1">
    <dbPr connection="Provider=Microsoft.Mashup.OleDb.1;Data Source=$Workbook$;Location=&quot;Channel (2)&quot;;Extended Properties=&quot;&quot;" command="SELECT * FROM [Channel (2)]"/>
  </connection>
  <connection id="3" xr16:uid="{F7D43A24-2B2B-499F-8A8C-FC63ADEAFC8F}" keepAlive="1" name="Query - Program" description="Connection to the 'Program' query in the workbook." type="5" refreshedVersion="8" background="1" saveData="1">
    <dbPr connection="Provider=Microsoft.Mashup.OleDb.1;Data Source=$Workbook$;Location=Program;Extended Properties=&quot;&quot;" command="SELECT * FROM [Program]"/>
  </connection>
  <connection id="4" xr16:uid="{C8D31048-D79E-49BF-A943-14A1E7D3D19C}" keepAlive="1" name="Query - Program (2)" description="Connection to the 'Program (2)' query in the workbook." type="5" refreshedVersion="0" background="1">
    <dbPr connection="Provider=Microsoft.Mashup.OleDb.1;Data Source=$Workbook$;Location=&quot;Program (2)&quot;;Extended Properties=&quot;&quot;" command="SELECT * FROM [Program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</valueMetadata>
</metadata>
</file>

<file path=xl/sharedStrings.xml><?xml version="1.0" encoding="utf-8"?>
<sst xmlns="http://schemas.openxmlformats.org/spreadsheetml/2006/main" count="224" uniqueCount="111">
  <si>
    <t>Stiri</t>
  </si>
  <si>
    <t>Luni</t>
  </si>
  <si>
    <t/>
  </si>
  <si>
    <t>Marti</t>
  </si>
  <si>
    <t>Film</t>
  </si>
  <si>
    <t>Miercuri</t>
  </si>
  <si>
    <t>Telenovela</t>
  </si>
  <si>
    <t>Joi</t>
  </si>
  <si>
    <t>Sport</t>
  </si>
  <si>
    <t>Vineri</t>
  </si>
  <si>
    <t>Documentar</t>
  </si>
  <si>
    <t>Duminica</t>
  </si>
  <si>
    <t>Comedie</t>
  </si>
  <si>
    <t>Actualitati</t>
  </si>
  <si>
    <t>Sambata</t>
  </si>
  <si>
    <t>Stirile de seara</t>
  </si>
  <si>
    <t>Vocea tinerei generatii</t>
  </si>
  <si>
    <t>Talent show</t>
  </si>
  <si>
    <t>Film de actiune</t>
  </si>
  <si>
    <t>Telenovela latina</t>
  </si>
  <si>
    <t>Campionatul national</t>
  </si>
  <si>
    <t>Gustos si rapid</t>
  </si>
  <si>
    <t>Cooking show</t>
  </si>
  <si>
    <t>Povesti adevarate</t>
  </si>
  <si>
    <t>Satul vesel</t>
  </si>
  <si>
    <t>Talent romanesc</t>
  </si>
  <si>
    <t>Dialoguri deschise</t>
  </si>
  <si>
    <t>Talk show</t>
  </si>
  <si>
    <t>Bucataria lui chef</t>
  </si>
  <si>
    <t>Planeta albastra</t>
  </si>
  <si>
    <t>Provocarea finala</t>
  </si>
  <si>
    <t>Reality show</t>
  </si>
  <si>
    <t>Grand prix</t>
  </si>
  <si>
    <t>Aventuri magice</t>
  </si>
  <si>
    <t>Cinema de seara</t>
  </si>
  <si>
    <t>Istorie ascunsa</t>
  </si>
  <si>
    <t>Campionii dansului</t>
  </si>
  <si>
    <t>Ora de comedie</t>
  </si>
  <si>
    <t>ProTV</t>
  </si>
  <si>
    <t>Romania</t>
  </si>
  <si>
    <t>DigiSport1</t>
  </si>
  <si>
    <t>Antena1</t>
  </si>
  <si>
    <t>Paprika</t>
  </si>
  <si>
    <t>Ungaria</t>
  </si>
  <si>
    <t>HBO</t>
  </si>
  <si>
    <t>Cinemax</t>
  </si>
  <si>
    <t>Kanal D</t>
  </si>
  <si>
    <t>National Geographic</t>
  </si>
  <si>
    <t>Statele Unite</t>
  </si>
  <si>
    <t>Nume Emisiune</t>
  </si>
  <si>
    <t>Categorie</t>
  </si>
  <si>
    <t>Oră de început</t>
  </si>
  <si>
    <t>Durată</t>
  </si>
  <si>
    <t>Ziua săptămânii</t>
  </si>
  <si>
    <t>Cod Canal</t>
  </si>
  <si>
    <t>Denumirea Canalului</t>
  </si>
  <si>
    <t>Țara de origine</t>
  </si>
  <si>
    <t>Emisiuni</t>
  </si>
  <si>
    <t>Canale</t>
  </si>
  <si>
    <t>Imagini</t>
  </si>
  <si>
    <t>Emisiuni Difuzate</t>
  </si>
  <si>
    <t>Total:</t>
  </si>
  <si>
    <t>Ziua</t>
  </si>
  <si>
    <t>Nr. emisiunilor difuzate</t>
  </si>
  <si>
    <t>Durata medie</t>
  </si>
  <si>
    <t>Statistici</t>
  </si>
  <si>
    <t>Denumirea canalului</t>
  </si>
  <si>
    <t>Nume</t>
  </si>
  <si>
    <t>Muzica</t>
  </si>
  <si>
    <t>Serial</t>
  </si>
  <si>
    <t>Animatie</t>
  </si>
  <si>
    <t>Lifestyle</t>
  </si>
  <si>
    <t>Educativ</t>
  </si>
  <si>
    <t>Teatru</t>
  </si>
  <si>
    <t>Tehnologie</t>
  </si>
  <si>
    <t>Arta</t>
  </si>
  <si>
    <t>Concurs</t>
  </si>
  <si>
    <t>Serial politist</t>
  </si>
  <si>
    <t>Desene animate</t>
  </si>
  <si>
    <t>Istoria neamului</t>
  </si>
  <si>
    <t>Fitness acasa</t>
  </si>
  <si>
    <t>Show culinar</t>
  </si>
  <si>
    <t>Interviuri cu vedete</t>
  </si>
  <si>
    <t>Calatorie in jurul lumii</t>
  </si>
  <si>
    <t>Fashion week</t>
  </si>
  <si>
    <t>Natura salbatica</t>
  </si>
  <si>
    <t>Filme horror</t>
  </si>
  <si>
    <t>TVR1</t>
  </si>
  <si>
    <t>TVR2</t>
  </si>
  <si>
    <t>Antena3</t>
  </si>
  <si>
    <t>DigiSport2</t>
  </si>
  <si>
    <t>DigiSport3</t>
  </si>
  <si>
    <t>Eurosport</t>
  </si>
  <si>
    <t>Franta</t>
  </si>
  <si>
    <t>Eurosport2</t>
  </si>
  <si>
    <t>Discovery</t>
  </si>
  <si>
    <t>AXN</t>
  </si>
  <si>
    <t>FilmCafe</t>
  </si>
  <si>
    <t>CNN</t>
  </si>
  <si>
    <t>MTV</t>
  </si>
  <si>
    <t>Prima TV</t>
  </si>
  <si>
    <t>Animal Planet</t>
  </si>
  <si>
    <t>History Channel</t>
  </si>
  <si>
    <t>Travel Channel</t>
  </si>
  <si>
    <t>Disney Channel</t>
  </si>
  <si>
    <t>Cartoon Network</t>
  </si>
  <si>
    <t>BBC Earth</t>
  </si>
  <si>
    <t>Marea Britanie</t>
  </si>
  <si>
    <t>ZU TV</t>
  </si>
  <si>
    <t>Fashion TV</t>
  </si>
  <si>
    <t>Comedy 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</si>
</sst>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818]hh:mm;@"/>
    <numFmt numFmtId="165" formatCode="General\ &quot;min&quot;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48"/>
      <color rgb="FF4E342E"/>
      <name val="Segoe UI"/>
      <family val="2"/>
    </font>
    <font>
      <b/>
      <sz val="48"/>
      <color rgb="FF333333"/>
      <name val="Segoe UI"/>
      <family val="2"/>
    </font>
  </fonts>
  <fills count="5">
    <fill>
      <patternFill patternType="none"/>
    </fill>
    <fill>
      <patternFill patternType="gray125"/>
    </fill>
    <fill>
      <gradientFill>
        <stop position="0">
          <color rgb="FFFF7E5F"/>
        </stop>
        <stop position="1">
          <color rgb="FFFEB47B"/>
        </stop>
      </gradientFill>
    </fill>
    <fill>
      <gradientFill>
        <stop position="0">
          <color rgb="FFA8E063"/>
        </stop>
        <stop position="1">
          <color rgb="FF56AB2F"/>
        </stop>
      </gradientFill>
    </fill>
    <fill>
      <gradientFill>
        <stop position="0">
          <color rgb="FFFFB347"/>
        </stop>
        <stop position="1">
          <color rgb="FFFFCC33"/>
        </stop>
      </gradient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</cellXfs>
  <cellStyles count="1">
    <cellStyle name="Normal" xfId="0" builtinId="0"/>
  </cellStyles>
  <dxfs count="34"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165" formatCode="General\ &quot;min&quot;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164" formatCode="[$-10818]hh:mm;@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name val="Segoe UI"/>
        <family val="2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CC33"/>
      <color rgb="FFD4FC79"/>
      <color rgb="FFFDA085"/>
      <color rgb="FF333333"/>
      <color rgb="FF5D4037"/>
      <color rgb="FFFEFEFE"/>
      <color rgb="FFFFB347"/>
      <color rgb="FFD1913C"/>
      <color rgb="FFFFD194"/>
      <color rgb="FFF6D3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o-MD"/>
              <a:t>Nr.</a:t>
            </a:r>
            <a:r>
              <a:rPr lang="ro-MD" baseline="0"/>
              <a:t> emisiunilor difuzate /zi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Statistici!$A$4</c:f>
              <c:strCache>
                <c:ptCount val="1"/>
                <c:pt idx="0">
                  <c:v>Luni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Statistici!$B$4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7-4251-97DD-47768288E96A}"/>
            </c:ext>
          </c:extLst>
        </c:ser>
        <c:ser>
          <c:idx val="1"/>
          <c:order val="1"/>
          <c:tx>
            <c:strRef>
              <c:f>Statistici!$A$5</c:f>
              <c:strCache>
                <c:ptCount val="1"/>
                <c:pt idx="0">
                  <c:v>Marti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Statistici!$B$5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7-4251-97DD-47768288E96A}"/>
            </c:ext>
          </c:extLst>
        </c:ser>
        <c:ser>
          <c:idx val="2"/>
          <c:order val="2"/>
          <c:tx>
            <c:strRef>
              <c:f>Statistici!$A$6</c:f>
              <c:strCache>
                <c:ptCount val="1"/>
                <c:pt idx="0">
                  <c:v>Miercuri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Statistici!$B$6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7-4251-97DD-47768288E96A}"/>
            </c:ext>
          </c:extLst>
        </c:ser>
        <c:ser>
          <c:idx val="3"/>
          <c:order val="3"/>
          <c:tx>
            <c:strRef>
              <c:f>Statistici!$A$7</c:f>
              <c:strCache>
                <c:ptCount val="1"/>
                <c:pt idx="0">
                  <c:v>Joi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Statistici!$B$7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7-4251-97DD-47768288E96A}"/>
            </c:ext>
          </c:extLst>
        </c:ser>
        <c:ser>
          <c:idx val="4"/>
          <c:order val="4"/>
          <c:tx>
            <c:strRef>
              <c:f>Statistici!$A$8</c:f>
              <c:strCache>
                <c:ptCount val="1"/>
                <c:pt idx="0">
                  <c:v>Vineri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Statistici!$B$8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F7-4251-97DD-47768288E96A}"/>
            </c:ext>
          </c:extLst>
        </c:ser>
        <c:ser>
          <c:idx val="5"/>
          <c:order val="5"/>
          <c:tx>
            <c:strRef>
              <c:f>Statistici!$A$9</c:f>
              <c:strCache>
                <c:ptCount val="1"/>
                <c:pt idx="0">
                  <c:v>Sambata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Statistici!$B$9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F7-4251-97DD-47768288E96A}"/>
            </c:ext>
          </c:extLst>
        </c:ser>
        <c:ser>
          <c:idx val="6"/>
          <c:order val="6"/>
          <c:tx>
            <c:strRef>
              <c:f>Statistici!$A$10</c:f>
              <c:strCache>
                <c:ptCount val="1"/>
                <c:pt idx="0">
                  <c:v>Duminica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Statistici!$B$10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F7-4251-97DD-47768288E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64917903"/>
        <c:axId val="1864919823"/>
        <c:axId val="0"/>
      </c:bar3DChart>
      <c:catAx>
        <c:axId val="1864917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64919823"/>
        <c:crosses val="autoZero"/>
        <c:auto val="1"/>
        <c:lblAlgn val="ctr"/>
        <c:lblOffset val="100"/>
        <c:noMultiLvlLbl val="0"/>
      </c:catAx>
      <c:valAx>
        <c:axId val="186491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91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G$7" fmlaRange="$B$4:$B$33" noThreeD="1" sel="19" val="15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</xdr:colOff>
          <xdr:row>4</xdr:row>
          <xdr:rowOff>0</xdr:rowOff>
        </xdr:from>
        <xdr:to>
          <xdr:col>7</xdr:col>
          <xdr:colOff>80682</xdr:colOff>
          <xdr:row>4</xdr:row>
          <xdr:rowOff>312420</xdr:rowOff>
        </xdr:to>
        <xdr:sp macro="" textlink="">
          <xdr:nvSpPr>
            <xdr:cNvPr id="2057" name="Drop Down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304800</xdr:colOff>
      <xdr:row>12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55B04-80E9-42E6-BC3B-6329EBDA9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506A77A-70DF-4E0F-8ABE-53062828B7BC}" autoFormatId="16" applyNumberFormats="0" applyBorderFormats="0" applyFontFormats="0" applyPatternFormats="0" applyAlignmentFormats="0" applyWidthHeightFormats="0">
  <queryTableRefresh nextId="10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9" dataBound="0" tableColumnId="7"/>
    </queryTableFields>
    <queryTableDeletedFields count="2">
      <deletedField name="Column7"/>
      <deletedField name="Column8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4C0B0E-1C71-4C30-BC36-4C3BEAA7374B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0">
  <rv s="0">
    <v>0</v>
    <v>5</v>
  </rv>
  <rv s="0">
    <v>1</v>
    <v>5</v>
  </rv>
  <rv s="0">
    <v>2</v>
    <v>5</v>
  </rv>
  <rv s="0">
    <v>0</v>
    <v>4</v>
  </rv>
  <rv s="0">
    <v>2</v>
    <v>4</v>
  </rv>
  <rv s="0">
    <v>3</v>
    <v>5</v>
  </rv>
  <rv s="0">
    <v>1</v>
    <v>4</v>
  </rv>
  <rv s="0">
    <v>4</v>
    <v>5</v>
  </rv>
  <rv s="0">
    <v>5</v>
    <v>5</v>
  </rv>
  <rv s="0">
    <v>3</v>
    <v>4</v>
  </rv>
  <rv s="0">
    <v>6</v>
    <v>5</v>
  </rv>
  <rv s="0">
    <v>4</v>
    <v>4</v>
  </rv>
  <rv s="0">
    <v>7</v>
    <v>5</v>
  </rv>
  <rv s="0">
    <v>5</v>
    <v>4</v>
  </rv>
  <rv s="0">
    <v>8</v>
    <v>5</v>
  </rv>
  <rv s="0">
    <v>6</v>
    <v>4</v>
  </rv>
  <rv s="0">
    <v>9</v>
    <v>5</v>
  </rv>
  <rv s="0">
    <v>7</v>
    <v>4</v>
  </rv>
  <rv s="0">
    <v>10</v>
    <v>5</v>
  </rv>
  <rv s="0">
    <v>8</v>
    <v>4</v>
  </rv>
  <rv s="0">
    <v>11</v>
    <v>5</v>
  </rv>
  <rv s="0">
    <v>9</v>
    <v>4</v>
  </rv>
  <rv s="0">
    <v>12</v>
    <v>5</v>
  </rv>
  <rv s="0">
    <v>10</v>
    <v>4</v>
  </rv>
  <rv s="0">
    <v>13</v>
    <v>5</v>
  </rv>
  <rv s="0">
    <v>11</v>
    <v>4</v>
  </rv>
  <rv s="0">
    <v>14</v>
    <v>5</v>
  </rv>
  <rv s="0">
    <v>12</v>
    <v>4</v>
  </rv>
  <rv s="0">
    <v>15</v>
    <v>5</v>
  </rv>
  <rv s="0">
    <v>13</v>
    <v>4</v>
  </rv>
  <rv s="0">
    <v>16</v>
    <v>5</v>
  </rv>
  <rv s="0">
    <v>14</v>
    <v>4</v>
  </rv>
  <rv s="0">
    <v>17</v>
    <v>5</v>
  </rv>
  <rv s="0">
    <v>15</v>
    <v>4</v>
  </rv>
  <rv s="0">
    <v>18</v>
    <v>5</v>
  </rv>
  <rv s="0">
    <v>16</v>
    <v>4</v>
  </rv>
  <rv s="0">
    <v>19</v>
    <v>5</v>
  </rv>
  <rv s="0">
    <v>17</v>
    <v>4</v>
  </rv>
  <rv s="0">
    <v>20</v>
    <v>5</v>
  </rv>
  <rv s="0">
    <v>18</v>
    <v>4</v>
  </rv>
  <rv s="0">
    <v>21</v>
    <v>5</v>
  </rv>
  <rv s="0">
    <v>19</v>
    <v>4</v>
  </rv>
  <rv s="0">
    <v>22</v>
    <v>5</v>
  </rv>
  <rv s="0">
    <v>20</v>
    <v>4</v>
  </rv>
  <rv s="0">
    <v>23</v>
    <v>5</v>
  </rv>
  <rv s="0">
    <v>21</v>
    <v>4</v>
  </rv>
  <rv s="0">
    <v>24</v>
    <v>5</v>
  </rv>
  <rv s="0">
    <v>22</v>
    <v>4</v>
  </rv>
  <rv s="0">
    <v>25</v>
    <v>5</v>
  </rv>
  <rv s="0">
    <v>23</v>
    <v>4</v>
  </rv>
  <rv s="0">
    <v>26</v>
    <v>5</v>
  </rv>
  <rv s="0">
    <v>24</v>
    <v>4</v>
  </rv>
  <rv s="0">
    <v>27</v>
    <v>5</v>
  </rv>
  <rv s="0">
    <v>25</v>
    <v>4</v>
  </rv>
  <rv s="0">
    <v>28</v>
    <v>5</v>
  </rv>
  <rv s="0">
    <v>26</v>
    <v>4</v>
  </rv>
  <rv s="0">
    <v>29</v>
    <v>5</v>
  </rv>
  <rv s="0">
    <v>27</v>
    <v>4</v>
  </rv>
  <rv s="0">
    <v>28</v>
    <v>4</v>
  </rv>
  <rv s="0">
    <v>29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89157E-D2FF-47B7-9A2C-01C5E8DB57B7}" name="Program" displayName="Program" ref="A3:G33" tableType="queryTable" totalsRowShown="0" headerRowDxfId="33" dataDxfId="32">
  <autoFilter ref="A3:G33" xr:uid="{EC89157E-D2FF-47B7-9A2C-01C5E8DB57B7}"/>
  <tableColumns count="7">
    <tableColumn id="1" xr3:uid="{45E1BB0A-4EAE-4416-A0A5-B0F3C55DA141}" uniqueName="1" name="Nume Emisiune" queryTableFieldId="1" dataDxfId="31"/>
    <tableColumn id="2" xr3:uid="{BC21371C-E40E-4889-8129-E3CA58A35DC4}" uniqueName="2" name="Categorie" queryTableFieldId="2" dataDxfId="30"/>
    <tableColumn id="3" xr3:uid="{A5ABBE4E-580D-4E7F-8925-782EEF0E25E7}" uniqueName="3" name="Oră de început" queryTableFieldId="3" dataDxfId="29"/>
    <tableColumn id="4" xr3:uid="{C9A97285-A734-4314-9DF0-F98CA8778D43}" uniqueName="4" name="Durată" queryTableFieldId="4" dataDxfId="28"/>
    <tableColumn id="5" xr3:uid="{470AC902-2729-4846-A96A-F630909A3022}" uniqueName="5" name="Ziua săptămânii" queryTableFieldId="5" dataDxfId="27"/>
    <tableColumn id="6" xr3:uid="{6F7893B8-D00C-4351-92D2-FFE2DF0506D3}" uniqueName="6" name="Cod Canal" queryTableFieldId="6" dataDxfId="26"/>
    <tableColumn id="7" xr3:uid="{CAD1BD43-56C9-4C5B-9BD6-EBFF242AD5EC}" uniqueName="7" name="Imagini" queryTableFieldId="9" dataDxfId="25">
      <calculatedColumnFormula array="1">_xlfn.XLOOKUP(Program[[#This Row],[Nume Emisiune]], Program[Nume Emisiune], $BR$1:$BR$30, "Nu exista")</calculatedColumnFormula>
    </tableColumn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45BAD7-A13F-4AB7-B1E2-F0011191F81B}" name="Table5" displayName="Table5" ref="J3:K4" totalsRowShown="0" headerRowDxfId="24" dataDxfId="23">
  <autoFilter ref="J3:K4" xr:uid="{CE45BAD7-A13F-4AB7-B1E2-F0011191F81B}"/>
  <tableColumns count="2">
    <tableColumn id="1" xr3:uid="{70CB2E0C-E8A7-4F55-B1BF-83536AD80E12}" name="Nume" dataDxfId="22"/>
    <tableColumn id="2" xr3:uid="{85EE264B-8B3D-43FB-8B05-1A9B1883D8BE}" name="Imagini" dataDxfId="21">
      <calculatedColumnFormula array="1">_xlfn.XLOOKUP(Table5[[#This Row],[Nume]], Program[Nume Emisiune], $BR$1:$BR$30, "Nu exista")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C24E9B-DBE0-477B-AEF1-E30852B9C97D}" name="Channel" displayName="Channel" ref="A3:D34" tableType="queryTable" totalsRowCount="1" headerRowDxfId="20" dataDxfId="19">
  <autoFilter ref="A3:D33" xr:uid="{B2C24E9B-DBE0-477B-AEF1-E30852B9C97D}"/>
  <tableColumns count="4">
    <tableColumn id="1" xr3:uid="{76A759BB-79C5-4CB6-8993-77C4A434E891}" uniqueName="1" name="Cod Canal" queryTableFieldId="1" dataDxfId="18" totalsRowDxfId="17"/>
    <tableColumn id="2" xr3:uid="{2C7E7146-D512-4ED3-B7E3-48247529B601}" uniqueName="2" name="Denumirea Canalului" queryTableFieldId="2" dataDxfId="16" totalsRowDxfId="15"/>
    <tableColumn id="3" xr3:uid="{3D2CBD2B-7CE7-4268-A8C8-C76B81759C25}" uniqueName="3" name="Țara de origine" totalsRowLabel="Total:" queryTableFieldId="3" dataDxfId="14" totalsRowDxfId="13"/>
    <tableColumn id="4" xr3:uid="{BF439CD1-D4F8-4AC7-85EE-C811ABE57C80}" uniqueName="4" name="Emisiuni Difuzate" totalsRowFunction="sum" queryTableFieldId="4" dataDxfId="12" totalsRowDxfId="11">
      <calculatedColumnFormula>COUNTIF(Program[Cod Canal], Channel[[#This Row],[Cod Canal]])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6C2527-AE82-435A-AFC4-D2A4038440D2}" name="Table4" displayName="Table4" ref="G6:J7" totalsRowShown="0" headerRowDxfId="10" dataDxfId="9">
  <autoFilter ref="G6:J7" xr:uid="{3C6C2527-AE82-435A-AFC4-D2A4038440D2}"/>
  <tableColumns count="4">
    <tableColumn id="1" xr3:uid="{FAF01859-7A57-4953-9199-6ED8DFE9CEB2}" name="Cod Canal" dataDxfId="8"/>
    <tableColumn id="2" xr3:uid="{603D09AD-EEDA-4353-B0C1-204C2CCD331B}" name="Denumirea canalului" dataDxfId="7">
      <calculatedColumnFormula array="1">INDEX(Channel[Denumirea Canalului],G7,1)</calculatedColumnFormula>
    </tableColumn>
    <tableColumn id="3" xr3:uid="{893E41E6-92EF-4951-9207-3B5B21F11161}" name="Țara de origine" dataDxfId="6">
      <calculatedColumnFormula array="1">INDEX(Channel[Țara de origine],G7,1)</calculatedColumnFormula>
    </tableColumn>
    <tableColumn id="4" xr3:uid="{15EC5726-905C-4143-8007-2F59715252EE}" name="Emisiuni Difuzate" dataDxfId="5">
      <calculatedColumnFormula array="1">INDEX(Channel[Emisiuni Difuzate],G7,1)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D7EF85-A76B-4620-88AE-972C68B3B9D8}" name="Table3" displayName="Table3" ref="A3:C10" totalsRowShown="0" headerRowDxfId="4" dataDxfId="3">
  <autoFilter ref="A3:C10" xr:uid="{FCD7EF85-A76B-4620-88AE-972C68B3B9D8}"/>
  <tableColumns count="3">
    <tableColumn id="1" xr3:uid="{A372C09A-674E-4E4C-B59D-B46117925F3B}" name="Ziua" dataDxfId="2"/>
    <tableColumn id="2" xr3:uid="{7DA84DCE-CA91-4E01-82B8-C03BBFA05DC7}" name="Nr. emisiunilor difuzate" dataDxfId="1">
      <calculatedColumnFormula>COUNTIF(Program[Ziua săptămânii], Table3[[#This Row],[Ziua]])</calculatedColumnFormula>
    </tableColumn>
    <tableColumn id="3" xr3:uid="{50E9F412-1C3B-4176-9236-427632930474}" name="Durata medie" dataDxfId="0">
      <calculatedColumnFormula array="1">AVERAGE(_xlfn._xlws.FILTER(Program[Durată], Program[Ziua săptămânii] = Table3[[#This Row],[Ziua]], 0))</calculatedColumnFormula>
    </tableColumn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omments" Target="../comments1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FE9B5-17D2-4E66-9F86-9B07F53E5ECD}">
  <sheetPr codeName="Sheet2">
    <tabColor rgb="FFFDA085"/>
  </sheetPr>
  <dimension ref="A1:BR80"/>
  <sheetViews>
    <sheetView tabSelected="1" zoomScale="85" zoomScaleNormal="85" workbookViewId="0">
      <selection activeCell="J4" sqref="J4"/>
    </sheetView>
  </sheetViews>
  <sheetFormatPr defaultRowHeight="14.4" x14ac:dyDescent="0.3"/>
  <cols>
    <col min="1" max="1" width="22.33203125" bestFit="1" customWidth="1"/>
    <col min="2" max="2" width="16.109375" bestFit="1" customWidth="1"/>
    <col min="3" max="3" width="21.109375" bestFit="1" customWidth="1"/>
    <col min="4" max="4" width="13.21875" bestFit="1" customWidth="1"/>
    <col min="5" max="5" width="20.5546875" bestFit="1" customWidth="1"/>
    <col min="6" max="6" width="16.44140625" bestFit="1" customWidth="1"/>
    <col min="7" max="7" width="14.109375" bestFit="1" customWidth="1"/>
    <col min="8" max="8" width="10.77734375" bestFit="1" customWidth="1"/>
    <col min="10" max="10" width="14" bestFit="1" customWidth="1"/>
    <col min="11" max="11" width="12.6640625" bestFit="1" customWidth="1"/>
  </cols>
  <sheetData>
    <row r="1" spans="1:70" ht="26.4" customHeight="1" x14ac:dyDescent="0.3">
      <c r="A1" s="7" t="s">
        <v>57</v>
      </c>
      <c r="B1" s="7"/>
      <c r="C1" s="7"/>
      <c r="D1" s="7"/>
      <c r="E1" s="7"/>
      <c r="F1" s="7"/>
      <c r="G1" s="7"/>
      <c r="BP1">
        <v>1</v>
      </c>
      <c r="BQ1" t="s">
        <v>0</v>
      </c>
      <c r="BR1" t="e" vm="1">
        <v>#VALUE!</v>
      </c>
    </row>
    <row r="2" spans="1:70" ht="25.2" customHeight="1" x14ac:dyDescent="0.3">
      <c r="A2" s="7"/>
      <c r="B2" s="7"/>
      <c r="C2" s="7"/>
      <c r="D2" s="7"/>
      <c r="E2" s="7"/>
      <c r="F2" s="7"/>
      <c r="G2" s="7"/>
      <c r="H2" t="s">
        <v>2</v>
      </c>
      <c r="BP2">
        <v>2</v>
      </c>
      <c r="BQ2" t="s">
        <v>17</v>
      </c>
      <c r="BR2" t="e" vm="2">
        <v>#VALUE!</v>
      </c>
    </row>
    <row r="3" spans="1:70" ht="25.2" customHeight="1" x14ac:dyDescent="0.3">
      <c r="A3" s="1" t="s">
        <v>49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59</v>
      </c>
      <c r="H3" t="s">
        <v>2</v>
      </c>
      <c r="J3" s="5" t="s">
        <v>67</v>
      </c>
      <c r="K3" s="5" t="s">
        <v>59</v>
      </c>
      <c r="BP3">
        <v>3</v>
      </c>
      <c r="BQ3" t="s">
        <v>4</v>
      </c>
      <c r="BR3" t="e" vm="3">
        <v>#VALUE!</v>
      </c>
    </row>
    <row r="4" spans="1:70" ht="25.2" customHeight="1" x14ac:dyDescent="0.3">
      <c r="A4" s="1" t="s">
        <v>15</v>
      </c>
      <c r="B4" s="1" t="s">
        <v>0</v>
      </c>
      <c r="C4" s="2">
        <v>0.79166666666666663</v>
      </c>
      <c r="D4" s="3">
        <v>60</v>
      </c>
      <c r="E4" s="1" t="s">
        <v>1</v>
      </c>
      <c r="F4" s="1">
        <v>12</v>
      </c>
      <c r="G4" s="1" t="e" cm="1" vm="4">
        <f t="array" ref="G4">_xlfn.XLOOKUP(Program[[#This Row],[Nume Emisiune]], Program[Nume Emisiune], $BR$1:$BR$30, "Nu exista")</f>
        <v>#VALUE!</v>
      </c>
      <c r="H4" t="s">
        <v>2</v>
      </c>
      <c r="J4" s="5" t="s">
        <v>18</v>
      </c>
      <c r="K4" s="5" t="e" cm="1" vm="5">
        <f t="array" ref="K4">_xlfn.XLOOKUP(Table5[[#This Row],[Nume]], Program[Nume Emisiune], $BR$1:$BR$30, "Nu exista")</f>
        <v>#VALUE!</v>
      </c>
      <c r="BP4">
        <v>4</v>
      </c>
      <c r="BQ4" t="s">
        <v>6</v>
      </c>
      <c r="BR4" t="e" vm="6">
        <v>#VALUE!</v>
      </c>
    </row>
    <row r="5" spans="1:70" ht="25.2" customHeight="1" x14ac:dyDescent="0.3">
      <c r="A5" s="1" t="s">
        <v>16</v>
      </c>
      <c r="B5" s="1" t="s">
        <v>17</v>
      </c>
      <c r="C5" s="2">
        <v>0.85416666666666663</v>
      </c>
      <c r="D5" s="3">
        <v>120</v>
      </c>
      <c r="E5" s="1" t="s">
        <v>3</v>
      </c>
      <c r="F5" s="1">
        <v>16</v>
      </c>
      <c r="G5" s="1" t="e" cm="1" vm="7">
        <f t="array" ref="G5">_xlfn.XLOOKUP(Program[[#This Row],[Nume Emisiune]], Program[Nume Emisiune], $BR$1:$BR$30, "Nu exista")</f>
        <v>#VALUE!</v>
      </c>
      <c r="H5" t="s">
        <v>2</v>
      </c>
      <c r="BP5">
        <v>5</v>
      </c>
      <c r="BQ5" t="s">
        <v>8</v>
      </c>
      <c r="BR5" t="e" vm="8">
        <v>#VALUE!</v>
      </c>
    </row>
    <row r="6" spans="1:70" ht="25.2" customHeight="1" x14ac:dyDescent="0.3">
      <c r="A6" s="1" t="s">
        <v>18</v>
      </c>
      <c r="B6" s="1" t="s">
        <v>4</v>
      </c>
      <c r="C6" s="2">
        <v>0.9375</v>
      </c>
      <c r="D6" s="3">
        <v>110</v>
      </c>
      <c r="E6" s="1" t="s">
        <v>5</v>
      </c>
      <c r="F6" s="1">
        <v>18</v>
      </c>
      <c r="G6" s="1" t="e" cm="1" vm="5">
        <f t="array" ref="G6">_xlfn.XLOOKUP(Program[[#This Row],[Nume Emisiune]], Program[Nume Emisiune], $BR$1:$BR$30, "Nu exista")</f>
        <v>#VALUE!</v>
      </c>
      <c r="H6" t="s">
        <v>2</v>
      </c>
      <c r="BP6">
        <v>6</v>
      </c>
      <c r="BQ6" t="s">
        <v>22</v>
      </c>
      <c r="BR6" t="e" vm="9">
        <v>#VALUE!</v>
      </c>
    </row>
    <row r="7" spans="1:70" ht="25.2" customHeight="1" x14ac:dyDescent="0.3">
      <c r="A7" s="1" t="s">
        <v>19</v>
      </c>
      <c r="B7" s="1" t="s">
        <v>6</v>
      </c>
      <c r="C7" s="2">
        <v>0.54166666666666663</v>
      </c>
      <c r="D7" s="3">
        <v>45</v>
      </c>
      <c r="E7" s="1" t="s">
        <v>7</v>
      </c>
      <c r="F7" s="1">
        <v>2</v>
      </c>
      <c r="G7" s="1" t="e" cm="1" vm="10">
        <f t="array" ref="G7">_xlfn.XLOOKUP(Program[[#This Row],[Nume Emisiune]], Program[Nume Emisiune], $BR$1:$BR$30, "Nu exista")</f>
        <v>#VALUE!</v>
      </c>
      <c r="H7" t="s">
        <v>2</v>
      </c>
      <c r="BP7">
        <v>7</v>
      </c>
      <c r="BQ7" t="s">
        <v>10</v>
      </c>
      <c r="BR7" t="e" vm="11">
        <v>#VALUE!</v>
      </c>
    </row>
    <row r="8" spans="1:70" ht="25.2" customHeight="1" x14ac:dyDescent="0.3">
      <c r="A8" s="1" t="s">
        <v>20</v>
      </c>
      <c r="B8" s="1" t="s">
        <v>8</v>
      </c>
      <c r="C8" s="2">
        <v>0.875</v>
      </c>
      <c r="D8" s="3">
        <v>120</v>
      </c>
      <c r="E8" s="1" t="s">
        <v>9</v>
      </c>
      <c r="F8" s="1">
        <v>6</v>
      </c>
      <c r="G8" s="1" t="e" cm="1" vm="12">
        <f t="array" ref="G8">_xlfn.XLOOKUP(Program[[#This Row],[Nume Emisiune]], Program[Nume Emisiune], $BR$1:$BR$30, "Nu exista")</f>
        <v>#VALUE!</v>
      </c>
      <c r="H8" t="s">
        <v>2</v>
      </c>
      <c r="BP8">
        <v>8</v>
      </c>
      <c r="BQ8" t="s">
        <v>12</v>
      </c>
      <c r="BR8" t="e" vm="13">
        <v>#VALUE!</v>
      </c>
    </row>
    <row r="9" spans="1:70" ht="25.2" customHeight="1" x14ac:dyDescent="0.3">
      <c r="A9" s="1" t="s">
        <v>21</v>
      </c>
      <c r="B9" s="1" t="s">
        <v>22</v>
      </c>
      <c r="C9" s="2">
        <v>0.83333333333333337</v>
      </c>
      <c r="D9" s="3">
        <v>90</v>
      </c>
      <c r="E9" s="1" t="s">
        <v>1</v>
      </c>
      <c r="F9" s="1">
        <v>11</v>
      </c>
      <c r="G9" s="1" t="e" cm="1" vm="14">
        <f t="array" ref="G9">_xlfn.XLOOKUP(Program[[#This Row],[Nume Emisiune]], Program[Nume Emisiune], $BR$1:$BR$30, "Nu exista")</f>
        <v>#VALUE!</v>
      </c>
      <c r="H9" t="s">
        <v>2</v>
      </c>
      <c r="BQ9" t="s">
        <v>31</v>
      </c>
      <c r="BR9" t="e" vm="15">
        <v>#VALUE!</v>
      </c>
    </row>
    <row r="10" spans="1:70" ht="25.2" customHeight="1" x14ac:dyDescent="0.3">
      <c r="A10" s="1" t="s">
        <v>23</v>
      </c>
      <c r="B10" s="1" t="s">
        <v>10</v>
      </c>
      <c r="C10" s="2">
        <v>0.75</v>
      </c>
      <c r="D10" s="3">
        <v>60</v>
      </c>
      <c r="E10" s="1" t="s">
        <v>11</v>
      </c>
      <c r="F10" s="1">
        <v>11</v>
      </c>
      <c r="G10" s="1" t="e" cm="1" vm="16">
        <f t="array" ref="G10">_xlfn.XLOOKUP(Program[[#This Row],[Nume Emisiune]], Program[Nume Emisiune], $BR$1:$BR$30, "Nu exista")</f>
        <v>#VALUE!</v>
      </c>
      <c r="H10" t="s">
        <v>2</v>
      </c>
      <c r="BQ10" t="s">
        <v>27</v>
      </c>
      <c r="BR10" t="e" vm="17">
        <v>#VALUE!</v>
      </c>
    </row>
    <row r="11" spans="1:70" ht="25.2" customHeight="1" x14ac:dyDescent="0.3">
      <c r="A11" s="1" t="s">
        <v>24</v>
      </c>
      <c r="B11" s="1" t="s">
        <v>12</v>
      </c>
      <c r="C11" s="2">
        <v>0.85416666666666663</v>
      </c>
      <c r="D11" s="3">
        <v>30</v>
      </c>
      <c r="E11" s="1" t="s">
        <v>7</v>
      </c>
      <c r="F11" s="1">
        <v>19</v>
      </c>
      <c r="G11" s="1" t="e" cm="1" vm="18">
        <f t="array" ref="G11">_xlfn.XLOOKUP(Program[[#This Row],[Nume Emisiune]], Program[Nume Emisiune], $BR$1:$BR$30, "Nu exista")</f>
        <v>#VALUE!</v>
      </c>
      <c r="H11" t="s">
        <v>2</v>
      </c>
      <c r="BQ11" t="s">
        <v>68</v>
      </c>
      <c r="BR11" t="e" vm="19">
        <v>#VALUE!</v>
      </c>
    </row>
    <row r="12" spans="1:70" ht="25.2" customHeight="1" x14ac:dyDescent="0.3">
      <c r="A12" s="1" t="s">
        <v>13</v>
      </c>
      <c r="B12" s="1" t="s">
        <v>0</v>
      </c>
      <c r="C12" s="2">
        <v>0.79166666666666663</v>
      </c>
      <c r="D12" s="3">
        <v>60</v>
      </c>
      <c r="E12" s="1" t="s">
        <v>14</v>
      </c>
      <c r="F12" s="1">
        <v>22</v>
      </c>
      <c r="G12" s="1" t="e" cm="1" vm="20">
        <f t="array" ref="G12">_xlfn.XLOOKUP(Program[[#This Row],[Nume Emisiune]], Program[Nume Emisiune], $BR$1:$BR$30, "Nu exista")</f>
        <v>#VALUE!</v>
      </c>
      <c r="H12" t="s">
        <v>2</v>
      </c>
      <c r="BQ12" t="s">
        <v>69</v>
      </c>
      <c r="BR12" t="e" vm="21">
        <v>#VALUE!</v>
      </c>
    </row>
    <row r="13" spans="1:70" ht="25.2" customHeight="1" x14ac:dyDescent="0.3">
      <c r="A13" s="1" t="s">
        <v>25</v>
      </c>
      <c r="B13" s="1" t="s">
        <v>17</v>
      </c>
      <c r="C13" s="2">
        <v>0.83333333333333337</v>
      </c>
      <c r="D13" s="3">
        <v>180</v>
      </c>
      <c r="E13" s="1" t="s">
        <v>14</v>
      </c>
      <c r="F13" s="1">
        <v>22</v>
      </c>
      <c r="G13" s="1" t="e" cm="1" vm="22">
        <f t="array" ref="G13">_xlfn.XLOOKUP(Program[[#This Row],[Nume Emisiune]], Program[Nume Emisiune], $BR$1:$BR$30, "Nu exista")</f>
        <v>#VALUE!</v>
      </c>
      <c r="H13" t="s">
        <v>2</v>
      </c>
      <c r="BQ13" t="s">
        <v>70</v>
      </c>
      <c r="BR13" t="e" vm="23">
        <v>#VALUE!</v>
      </c>
    </row>
    <row r="14" spans="1:70" ht="25.2" customHeight="1" x14ac:dyDescent="0.3">
      <c r="A14" s="1" t="s">
        <v>26</v>
      </c>
      <c r="B14" s="1" t="s">
        <v>27</v>
      </c>
      <c r="C14" s="2">
        <v>0.70833333333333337</v>
      </c>
      <c r="D14" s="3">
        <v>60</v>
      </c>
      <c r="E14" s="1" t="s">
        <v>1</v>
      </c>
      <c r="F14" s="1">
        <v>27</v>
      </c>
      <c r="G14" s="1" t="e" cm="1" vm="24">
        <f t="array" ref="G14">_xlfn.XLOOKUP(Program[[#This Row],[Nume Emisiune]], Program[Nume Emisiune], $BR$1:$BR$30, "Nu exista")</f>
        <v>#VALUE!</v>
      </c>
      <c r="H14" t="s">
        <v>2</v>
      </c>
      <c r="BQ14" t="s">
        <v>71</v>
      </c>
      <c r="BR14" t="e" vm="25">
        <v>#VALUE!</v>
      </c>
    </row>
    <row r="15" spans="1:70" ht="25.2" customHeight="1" x14ac:dyDescent="0.3">
      <c r="A15" s="1" t="s">
        <v>28</v>
      </c>
      <c r="B15" s="1" t="s">
        <v>22</v>
      </c>
      <c r="C15" s="2">
        <v>0.66666666666666663</v>
      </c>
      <c r="D15" s="3">
        <v>30</v>
      </c>
      <c r="E15" s="1" t="s">
        <v>5</v>
      </c>
      <c r="F15" s="1">
        <v>30</v>
      </c>
      <c r="G15" s="1" t="e" cm="1" vm="26">
        <f t="array" ref="G15">_xlfn.XLOOKUP(Program[[#This Row],[Nume Emisiune]], Program[Nume Emisiune], $BR$1:$BR$30, "Nu exista")</f>
        <v>#VALUE!</v>
      </c>
      <c r="H15" t="s">
        <v>2</v>
      </c>
      <c r="BQ15" t="s">
        <v>72</v>
      </c>
      <c r="BR15" t="e" vm="27">
        <v>#VALUE!</v>
      </c>
    </row>
    <row r="16" spans="1:70" ht="25.2" customHeight="1" x14ac:dyDescent="0.3">
      <c r="A16" s="1" t="s">
        <v>29</v>
      </c>
      <c r="B16" s="1" t="s">
        <v>10</v>
      </c>
      <c r="C16" s="2">
        <v>0.875</v>
      </c>
      <c r="D16" s="3">
        <v>60</v>
      </c>
      <c r="E16" s="1" t="s">
        <v>7</v>
      </c>
      <c r="F16" s="1">
        <v>16</v>
      </c>
      <c r="G16" s="1" t="e" cm="1" vm="28">
        <f t="array" ref="G16">_xlfn.XLOOKUP(Program[[#This Row],[Nume Emisiune]], Program[Nume Emisiune], $BR$1:$BR$30, "Nu exista")</f>
        <v>#VALUE!</v>
      </c>
      <c r="H16" t="s">
        <v>2</v>
      </c>
      <c r="BQ16" t="s">
        <v>73</v>
      </c>
      <c r="BR16" t="e" vm="29">
        <v>#VALUE!</v>
      </c>
    </row>
    <row r="17" spans="1:70" ht="25.2" customHeight="1" x14ac:dyDescent="0.3">
      <c r="A17" s="1" t="s">
        <v>30</v>
      </c>
      <c r="B17" s="1" t="s">
        <v>31</v>
      </c>
      <c r="C17" s="2">
        <v>0.83333333333333337</v>
      </c>
      <c r="D17" s="3">
        <v>100</v>
      </c>
      <c r="E17" s="1" t="s">
        <v>3</v>
      </c>
      <c r="F17" s="1">
        <v>13</v>
      </c>
      <c r="G17" s="1" t="e" cm="1" vm="30">
        <f t="array" ref="G17">_xlfn.XLOOKUP(Program[[#This Row],[Nume Emisiune]], Program[Nume Emisiune], $BR$1:$BR$30, "Nu exista")</f>
        <v>#VALUE!</v>
      </c>
      <c r="H17" t="s">
        <v>2</v>
      </c>
      <c r="BQ17" t="s">
        <v>74</v>
      </c>
      <c r="BR17" t="e" vm="31">
        <v>#VALUE!</v>
      </c>
    </row>
    <row r="18" spans="1:70" ht="25.2" customHeight="1" x14ac:dyDescent="0.3">
      <c r="A18" s="1" t="s">
        <v>32</v>
      </c>
      <c r="B18" s="1" t="s">
        <v>8</v>
      </c>
      <c r="C18" s="2">
        <v>0.625</v>
      </c>
      <c r="D18" s="3">
        <v>90</v>
      </c>
      <c r="E18" s="1" t="s">
        <v>11</v>
      </c>
      <c r="F18" s="1">
        <v>2</v>
      </c>
      <c r="G18" s="1" t="e" cm="1" vm="32">
        <f t="array" ref="G18">_xlfn.XLOOKUP(Program[[#This Row],[Nume Emisiune]], Program[Nume Emisiune], $BR$1:$BR$30, "Nu exista")</f>
        <v>#VALUE!</v>
      </c>
      <c r="H18" t="s">
        <v>2</v>
      </c>
      <c r="BQ18" t="s">
        <v>75</v>
      </c>
      <c r="BR18" t="e" vm="33">
        <v>#VALUE!</v>
      </c>
    </row>
    <row r="19" spans="1:70" ht="25.2" customHeight="1" x14ac:dyDescent="0.3">
      <c r="A19" s="1" t="s">
        <v>33</v>
      </c>
      <c r="B19" s="1" t="s">
        <v>4</v>
      </c>
      <c r="C19" s="2">
        <v>0.83333333333333337</v>
      </c>
      <c r="D19" s="3">
        <v>150</v>
      </c>
      <c r="E19" s="1" t="s">
        <v>14</v>
      </c>
      <c r="F19" s="1">
        <v>4</v>
      </c>
      <c r="G19" s="1" t="e" cm="1" vm="34">
        <f t="array" ref="G19">_xlfn.XLOOKUP(Program[[#This Row],[Nume Emisiune]], Program[Nume Emisiune], $BR$1:$BR$30, "Nu exista")</f>
        <v>#VALUE!</v>
      </c>
      <c r="H19" t="s">
        <v>2</v>
      </c>
      <c r="BQ19" t="s">
        <v>76</v>
      </c>
      <c r="BR19" t="e" vm="35">
        <v>#VALUE!</v>
      </c>
    </row>
    <row r="20" spans="1:70" ht="25.2" customHeight="1" x14ac:dyDescent="0.3">
      <c r="A20" s="1" t="s">
        <v>34</v>
      </c>
      <c r="B20" s="1" t="s">
        <v>4</v>
      </c>
      <c r="C20" s="2">
        <v>0.91666666666666663</v>
      </c>
      <c r="D20" s="3">
        <v>100</v>
      </c>
      <c r="E20" s="1" t="s">
        <v>3</v>
      </c>
      <c r="F20" s="1">
        <v>11</v>
      </c>
      <c r="G20" s="1" t="e" cm="1" vm="36">
        <f t="array" ref="G20">_xlfn.XLOOKUP(Program[[#This Row],[Nume Emisiune]], Program[Nume Emisiune], $BR$1:$BR$30, "Nu exista")</f>
        <v>#VALUE!</v>
      </c>
      <c r="H20" t="s">
        <v>2</v>
      </c>
      <c r="BR20" t="e" vm="37">
        <v>#VALUE!</v>
      </c>
    </row>
    <row r="21" spans="1:70" ht="25.2" customHeight="1" x14ac:dyDescent="0.3">
      <c r="A21" s="1" t="s">
        <v>35</v>
      </c>
      <c r="B21" s="1" t="s">
        <v>10</v>
      </c>
      <c r="C21" s="2">
        <v>0.8125</v>
      </c>
      <c r="D21" s="3">
        <v>60</v>
      </c>
      <c r="E21" s="1" t="s">
        <v>1</v>
      </c>
      <c r="F21" s="1">
        <v>15</v>
      </c>
      <c r="G21" s="1" t="e" cm="1" vm="38">
        <f t="array" ref="G21">_xlfn.XLOOKUP(Program[[#This Row],[Nume Emisiune]], Program[Nume Emisiune], $BR$1:$BR$30, "Nu exista")</f>
        <v>#VALUE!</v>
      </c>
      <c r="H21" t="s">
        <v>2</v>
      </c>
      <c r="BR21" t="e" vm="39">
        <v>#VALUE!</v>
      </c>
    </row>
    <row r="22" spans="1:70" ht="25.2" customHeight="1" x14ac:dyDescent="0.3">
      <c r="A22" s="1" t="s">
        <v>36</v>
      </c>
      <c r="B22" s="1" t="s">
        <v>17</v>
      </c>
      <c r="C22" s="2">
        <v>0.83333333333333337</v>
      </c>
      <c r="D22" s="3">
        <v>120</v>
      </c>
      <c r="E22" s="1" t="s">
        <v>9</v>
      </c>
      <c r="F22" s="1">
        <v>3</v>
      </c>
      <c r="G22" s="1" t="e" cm="1" vm="40">
        <f t="array" ref="G22">_xlfn.XLOOKUP(Program[[#This Row],[Nume Emisiune]], Program[Nume Emisiune], $BR$1:$BR$30, "Nu exista")</f>
        <v>#VALUE!</v>
      </c>
      <c r="BR22" t="e" vm="41">
        <v>#VALUE!</v>
      </c>
    </row>
    <row r="23" spans="1:70" ht="25.2" customHeight="1" x14ac:dyDescent="0.3">
      <c r="A23" s="1" t="s">
        <v>37</v>
      </c>
      <c r="B23" s="1" t="s">
        <v>12</v>
      </c>
      <c r="C23" s="2">
        <v>0.89583333333333337</v>
      </c>
      <c r="D23" s="3">
        <v>30</v>
      </c>
      <c r="E23" s="1" t="s">
        <v>5</v>
      </c>
      <c r="F23" s="1">
        <v>14</v>
      </c>
      <c r="G23" s="1" t="e" cm="1" vm="42">
        <f t="array" ref="G23">_xlfn.XLOOKUP(Program[[#This Row],[Nume Emisiune]], Program[Nume Emisiune], $BR$1:$BR$30, "Nu exista")</f>
        <v>#VALUE!</v>
      </c>
      <c r="BR23" t="e" vm="43">
        <v>#VALUE!</v>
      </c>
    </row>
    <row r="24" spans="1:70" ht="25.2" customHeight="1" x14ac:dyDescent="0.3">
      <c r="A24" s="1" t="s">
        <v>77</v>
      </c>
      <c r="B24" s="1" t="s">
        <v>69</v>
      </c>
      <c r="C24" s="2">
        <v>0.91666666666666663</v>
      </c>
      <c r="D24" s="3">
        <v>60</v>
      </c>
      <c r="E24" s="1" t="s">
        <v>3</v>
      </c>
      <c r="F24" s="1">
        <v>27</v>
      </c>
      <c r="G24" s="1" t="e" cm="1" vm="44">
        <f t="array" ref="G24">_xlfn.XLOOKUP(Program[[#This Row],[Nume Emisiune]], Program[Nume Emisiune], $BR$1:$BR$30, "Nu exista")</f>
        <v>#VALUE!</v>
      </c>
      <c r="BR24" t="e" vm="45">
        <v>#VALUE!</v>
      </c>
    </row>
    <row r="25" spans="1:70" ht="25.2" customHeight="1" x14ac:dyDescent="0.3">
      <c r="A25" s="1" t="s">
        <v>78</v>
      </c>
      <c r="B25" s="1" t="s">
        <v>70</v>
      </c>
      <c r="C25" s="2">
        <v>0.33333333333333331</v>
      </c>
      <c r="D25" s="3">
        <v>120</v>
      </c>
      <c r="E25" s="1" t="s">
        <v>14</v>
      </c>
      <c r="F25" s="1">
        <v>3</v>
      </c>
      <c r="G25" s="1" t="e" cm="1" vm="46">
        <f t="array" ref="G25">_xlfn.XLOOKUP(Program[[#This Row],[Nume Emisiune]], Program[Nume Emisiune], $BR$1:$BR$30, "Nu exista")</f>
        <v>#VALUE!</v>
      </c>
      <c r="BR25" t="e" vm="47">
        <v>#VALUE!</v>
      </c>
    </row>
    <row r="26" spans="1:70" ht="25.2" customHeight="1" x14ac:dyDescent="0.3">
      <c r="A26" s="1" t="s">
        <v>79</v>
      </c>
      <c r="B26" s="1" t="s">
        <v>10</v>
      </c>
      <c r="C26" s="2">
        <v>0.79166666666666663</v>
      </c>
      <c r="D26" s="3">
        <v>60</v>
      </c>
      <c r="E26" s="1" t="s">
        <v>11</v>
      </c>
      <c r="F26" s="1">
        <v>13</v>
      </c>
      <c r="G26" s="1" t="e" cm="1" vm="48">
        <f t="array" ref="G26">_xlfn.XLOOKUP(Program[[#This Row],[Nume Emisiune]], Program[Nume Emisiune], $BR$1:$BR$30, "Nu exista")</f>
        <v>#VALUE!</v>
      </c>
      <c r="BR26" t="e" vm="49">
        <v>#VALUE!</v>
      </c>
    </row>
    <row r="27" spans="1:70" ht="25.2" customHeight="1" x14ac:dyDescent="0.3">
      <c r="A27" s="1" t="s">
        <v>80</v>
      </c>
      <c r="B27" s="1" t="s">
        <v>71</v>
      </c>
      <c r="C27" s="2">
        <v>0.29166666666666669</v>
      </c>
      <c r="D27" s="3">
        <v>30</v>
      </c>
      <c r="E27" s="1" t="s">
        <v>1</v>
      </c>
      <c r="F27" s="1">
        <v>20</v>
      </c>
      <c r="G27" s="1" t="e" cm="1" vm="50">
        <f t="array" ref="G27">_xlfn.XLOOKUP(Program[[#This Row],[Nume Emisiune]], Program[Nume Emisiune], $BR$1:$BR$30, "Nu exista")</f>
        <v>#VALUE!</v>
      </c>
      <c r="BR27" t="e" vm="51">
        <v>#VALUE!</v>
      </c>
    </row>
    <row r="28" spans="1:70" ht="25.2" customHeight="1" x14ac:dyDescent="0.3">
      <c r="A28" s="1" t="s">
        <v>81</v>
      </c>
      <c r="B28" s="1" t="s">
        <v>22</v>
      </c>
      <c r="C28" s="2">
        <v>0.58333333333333337</v>
      </c>
      <c r="D28" s="3">
        <v>60</v>
      </c>
      <c r="E28" s="1" t="s">
        <v>3</v>
      </c>
      <c r="F28" s="1">
        <v>21</v>
      </c>
      <c r="G28" s="1" t="e" cm="1" vm="52">
        <f t="array" ref="G28">_xlfn.XLOOKUP(Program[[#This Row],[Nume Emisiune]], Program[Nume Emisiune], $BR$1:$BR$30, "Nu exista")</f>
        <v>#VALUE!</v>
      </c>
      <c r="BR28" t="e" vm="53">
        <v>#VALUE!</v>
      </c>
    </row>
    <row r="29" spans="1:70" ht="25.2" customHeight="1" x14ac:dyDescent="0.3">
      <c r="A29" s="1" t="s">
        <v>82</v>
      </c>
      <c r="B29" s="1" t="s">
        <v>27</v>
      </c>
      <c r="C29" s="2">
        <v>0.6875</v>
      </c>
      <c r="D29" s="3">
        <v>45</v>
      </c>
      <c r="E29" s="1" t="s">
        <v>5</v>
      </c>
      <c r="F29" s="1">
        <v>1</v>
      </c>
      <c r="G29" s="1" t="e" cm="1" vm="54">
        <f t="array" ref="G29">_xlfn.XLOOKUP(Program[[#This Row],[Nume Emisiune]], Program[Nume Emisiune], $BR$1:$BR$30, "Nu exista")</f>
        <v>#VALUE!</v>
      </c>
      <c r="BR29" t="e" vm="55">
        <v>#VALUE!</v>
      </c>
    </row>
    <row r="30" spans="1:70" ht="25.2" customHeight="1" x14ac:dyDescent="0.3">
      <c r="A30" s="1" t="s">
        <v>83</v>
      </c>
      <c r="B30" s="1" t="s">
        <v>10</v>
      </c>
      <c r="C30" s="2">
        <v>0.83333333333333337</v>
      </c>
      <c r="D30" s="3">
        <v>60</v>
      </c>
      <c r="E30" s="1" t="s">
        <v>7</v>
      </c>
      <c r="F30" s="1">
        <v>24</v>
      </c>
      <c r="G30" s="1" t="e" cm="1" vm="56">
        <f t="array" ref="G30">_xlfn.XLOOKUP(Program[[#This Row],[Nume Emisiune]], Program[Nume Emisiune], $BR$1:$BR$30, "Nu exista")</f>
        <v>#VALUE!</v>
      </c>
      <c r="BR30" t="e" vm="57">
        <v>#VALUE!</v>
      </c>
    </row>
    <row r="31" spans="1:70" ht="25.2" customHeight="1" x14ac:dyDescent="0.3">
      <c r="A31" s="1" t="s">
        <v>84</v>
      </c>
      <c r="B31" s="1" t="s">
        <v>71</v>
      </c>
      <c r="C31" s="2">
        <v>0.79166666666666663</v>
      </c>
      <c r="D31" s="3">
        <v>30</v>
      </c>
      <c r="E31" s="1" t="s">
        <v>9</v>
      </c>
      <c r="F31" s="1">
        <v>23</v>
      </c>
      <c r="G31" s="1" t="e" cm="1" vm="58">
        <f t="array" ref="G31">_xlfn.XLOOKUP(Program[[#This Row],[Nume Emisiune]], Program[Nume Emisiune], $BR$1:$BR$30, "Nu exista")</f>
        <v>#VALUE!</v>
      </c>
    </row>
    <row r="32" spans="1:70" ht="25.2" customHeight="1" x14ac:dyDescent="0.3">
      <c r="A32" s="1" t="s">
        <v>85</v>
      </c>
      <c r="B32" s="1" t="s">
        <v>10</v>
      </c>
      <c r="C32" s="2">
        <v>0.875</v>
      </c>
      <c r="D32" s="3">
        <v>60</v>
      </c>
      <c r="E32" s="1" t="s">
        <v>14</v>
      </c>
      <c r="F32" s="1">
        <v>2</v>
      </c>
      <c r="G32" s="1" t="e" cm="1" vm="59">
        <f t="array" ref="G32">_xlfn.XLOOKUP(Program[[#This Row],[Nume Emisiune]], Program[Nume Emisiune], $BR$1:$BR$30, "Nu exista")</f>
        <v>#VALUE!</v>
      </c>
    </row>
    <row r="33" spans="1:7" ht="25.2" customHeight="1" x14ac:dyDescent="0.3">
      <c r="A33" s="1" t="s">
        <v>86</v>
      </c>
      <c r="B33" s="1" t="s">
        <v>4</v>
      </c>
      <c r="C33" s="2">
        <v>0.95833333333333337</v>
      </c>
      <c r="D33" s="3">
        <v>120</v>
      </c>
      <c r="E33" s="1" t="s">
        <v>11</v>
      </c>
      <c r="F33" s="1">
        <v>29</v>
      </c>
      <c r="G33" s="1" t="e" cm="1" vm="60">
        <f t="array" ref="G33">_xlfn.XLOOKUP(Program[[#This Row],[Nume Emisiune]], Program[Nume Emisiune], $BR$1:$BR$30, "Nu exista")</f>
        <v>#VALUE!</v>
      </c>
    </row>
    <row r="34" spans="1:7" ht="25.2" customHeight="1" x14ac:dyDescent="0.3">
      <c r="A34" s="1"/>
      <c r="B34" s="1"/>
      <c r="C34" s="2"/>
      <c r="D34" s="3"/>
      <c r="E34" s="1"/>
      <c r="F34" s="1"/>
      <c r="G34" s="1"/>
    </row>
    <row r="35" spans="1:7" ht="25.2" customHeight="1" x14ac:dyDescent="0.3">
      <c r="A35" s="1"/>
      <c r="B35" s="1"/>
      <c r="C35" s="2"/>
      <c r="D35" s="3"/>
      <c r="E35" s="1"/>
      <c r="F35" s="1"/>
      <c r="G35" s="1"/>
    </row>
    <row r="36" spans="1:7" ht="25.2" customHeight="1" x14ac:dyDescent="0.3">
      <c r="A36" s="1"/>
      <c r="B36" s="1"/>
      <c r="C36" s="2"/>
      <c r="D36" s="3"/>
      <c r="E36" s="1"/>
      <c r="F36" s="1"/>
      <c r="G36" s="1"/>
    </row>
    <row r="37" spans="1:7" ht="25.2" customHeight="1" x14ac:dyDescent="0.3">
      <c r="A37" s="1"/>
      <c r="B37" s="1"/>
      <c r="C37" s="2"/>
      <c r="D37" s="3"/>
      <c r="E37" s="1"/>
      <c r="F37" s="1"/>
      <c r="G37" s="1"/>
    </row>
    <row r="38" spans="1:7" ht="25.2" customHeight="1" x14ac:dyDescent="0.3">
      <c r="A38" s="1"/>
      <c r="B38" s="1"/>
      <c r="C38" s="2"/>
      <c r="D38" s="3"/>
      <c r="E38" s="1"/>
      <c r="F38" s="1"/>
      <c r="G38" s="1"/>
    </row>
    <row r="39" spans="1:7" ht="25.2" customHeight="1" x14ac:dyDescent="0.3">
      <c r="A39" s="1"/>
      <c r="B39" s="1"/>
      <c r="C39" s="2"/>
      <c r="D39" s="3"/>
      <c r="E39" s="1"/>
      <c r="F39" s="1"/>
      <c r="G39" s="1"/>
    </row>
    <row r="40" spans="1:7" ht="25.2" customHeight="1" x14ac:dyDescent="0.3">
      <c r="A40" s="1"/>
      <c r="B40" s="1"/>
      <c r="C40" s="2"/>
      <c r="D40" s="3"/>
      <c r="E40" s="1"/>
      <c r="F40" s="1"/>
      <c r="G40" s="1"/>
    </row>
    <row r="41" spans="1:7" ht="25.2" customHeight="1" x14ac:dyDescent="0.3">
      <c r="A41" s="1"/>
      <c r="B41" s="1"/>
      <c r="C41" s="2"/>
      <c r="D41" s="3"/>
      <c r="E41" s="1"/>
      <c r="F41" s="1"/>
      <c r="G41" s="1"/>
    </row>
    <row r="42" spans="1:7" ht="25.2" customHeight="1" x14ac:dyDescent="0.3">
      <c r="A42" s="1"/>
      <c r="B42" s="1"/>
      <c r="C42" s="2"/>
      <c r="D42" s="3"/>
      <c r="E42" s="1"/>
      <c r="F42" s="1"/>
      <c r="G42" s="1"/>
    </row>
    <row r="43" spans="1:7" ht="25.2" customHeight="1" x14ac:dyDescent="0.3">
      <c r="A43" s="1"/>
      <c r="B43" s="1"/>
      <c r="C43" s="2"/>
      <c r="D43" s="3"/>
      <c r="E43" s="1"/>
      <c r="F43" s="1"/>
      <c r="G43" s="1"/>
    </row>
    <row r="44" spans="1:7" ht="25.2" customHeight="1" x14ac:dyDescent="0.3">
      <c r="A44" s="1"/>
      <c r="B44" s="1"/>
      <c r="C44" s="2"/>
      <c r="D44" s="3"/>
      <c r="E44" s="1"/>
      <c r="F44" s="1"/>
      <c r="G44" s="1"/>
    </row>
    <row r="45" spans="1:7" ht="25.2" customHeight="1" x14ac:dyDescent="0.3">
      <c r="A45" s="1"/>
      <c r="B45" s="1"/>
      <c r="C45" s="2"/>
      <c r="D45" s="3"/>
      <c r="E45" s="1"/>
      <c r="F45" s="1"/>
      <c r="G45" s="1"/>
    </row>
    <row r="46" spans="1:7" ht="25.2" customHeight="1" x14ac:dyDescent="0.3">
      <c r="A46" s="1"/>
      <c r="B46" s="1"/>
      <c r="C46" s="2"/>
      <c r="D46" s="3"/>
      <c r="E46" s="1"/>
      <c r="F46" s="1"/>
      <c r="G46" s="1"/>
    </row>
    <row r="47" spans="1:7" ht="25.2" customHeight="1" x14ac:dyDescent="0.3">
      <c r="A47" s="1"/>
      <c r="B47" s="1"/>
      <c r="C47" s="2"/>
      <c r="D47" s="3"/>
      <c r="E47" s="1"/>
      <c r="F47" s="1"/>
      <c r="G47" s="1"/>
    </row>
    <row r="48" spans="1:7" ht="25.2" customHeight="1" x14ac:dyDescent="0.3"/>
    <row r="49" spans="1:7" ht="25.2" customHeight="1" x14ac:dyDescent="0.3"/>
    <row r="50" spans="1:7" ht="25.2" customHeight="1" x14ac:dyDescent="0.3"/>
    <row r="51" spans="1:7" ht="25.2" customHeight="1" x14ac:dyDescent="0.3"/>
    <row r="52" spans="1:7" ht="25.2" customHeight="1" x14ac:dyDescent="0.3"/>
    <row r="53" spans="1:7" ht="25.2" customHeight="1" x14ac:dyDescent="0.3"/>
    <row r="54" spans="1:7" ht="25.2" customHeight="1" x14ac:dyDescent="0.3"/>
    <row r="55" spans="1:7" ht="25.2" customHeight="1" x14ac:dyDescent="0.3"/>
    <row r="56" spans="1:7" ht="25.2" customHeight="1" x14ac:dyDescent="0.3">
      <c r="A56" s="1"/>
      <c r="B56" s="1"/>
      <c r="C56" s="2"/>
      <c r="D56" s="3"/>
      <c r="E56" s="1"/>
      <c r="F56" s="1"/>
      <c r="G56" s="1"/>
    </row>
    <row r="57" spans="1:7" ht="25.2" customHeight="1" x14ac:dyDescent="0.3">
      <c r="A57" s="1"/>
      <c r="B57" s="1"/>
      <c r="C57" s="2"/>
      <c r="D57" s="3"/>
      <c r="E57" s="1"/>
      <c r="F57" s="1"/>
      <c r="G57" s="1"/>
    </row>
    <row r="58" spans="1:7" ht="25.2" customHeight="1" x14ac:dyDescent="0.3">
      <c r="A58" s="1"/>
      <c r="B58" s="1"/>
      <c r="C58" s="2"/>
      <c r="D58" s="3"/>
      <c r="E58" s="1"/>
      <c r="F58" s="1"/>
      <c r="G58" s="1"/>
    </row>
    <row r="59" spans="1:7" ht="25.2" customHeight="1" x14ac:dyDescent="0.3">
      <c r="A59" s="1"/>
      <c r="B59" s="1"/>
      <c r="C59" s="2"/>
      <c r="D59" s="3"/>
      <c r="E59" s="1"/>
      <c r="F59" s="1"/>
      <c r="G59" s="1"/>
    </row>
    <row r="60" spans="1:7" ht="25.2" customHeight="1" x14ac:dyDescent="0.3">
      <c r="A60" s="1"/>
      <c r="B60" s="1"/>
      <c r="C60" s="2"/>
      <c r="D60" s="3"/>
      <c r="E60" s="1"/>
      <c r="F60" s="1"/>
      <c r="G60" s="1"/>
    </row>
    <row r="61" spans="1:7" ht="25.2" customHeight="1" x14ac:dyDescent="0.3">
      <c r="A61" s="1"/>
      <c r="B61" s="1"/>
      <c r="C61" s="2"/>
      <c r="D61" s="3"/>
      <c r="E61" s="1"/>
      <c r="F61" s="1"/>
      <c r="G61" s="1"/>
    </row>
    <row r="62" spans="1:7" ht="25.2" customHeight="1" x14ac:dyDescent="0.3">
      <c r="A62" s="1"/>
      <c r="B62" s="1"/>
      <c r="C62" s="2"/>
      <c r="D62" s="3"/>
      <c r="E62" s="1"/>
      <c r="F62" s="1"/>
      <c r="G62" s="1"/>
    </row>
    <row r="63" spans="1:7" ht="25.2" customHeight="1" x14ac:dyDescent="0.3">
      <c r="A63" s="1"/>
      <c r="B63" s="1"/>
      <c r="C63" s="2"/>
      <c r="D63" s="3"/>
      <c r="E63" s="1"/>
      <c r="F63" s="1"/>
      <c r="G63" s="1"/>
    </row>
    <row r="64" spans="1:7" ht="25.2" customHeight="1" x14ac:dyDescent="0.3">
      <c r="A64" s="1"/>
      <c r="B64" s="1"/>
      <c r="C64" s="2"/>
      <c r="D64" s="3"/>
      <c r="E64" s="1"/>
      <c r="F64" s="1"/>
      <c r="G64" s="1"/>
    </row>
    <row r="65" spans="1:7" ht="25.2" customHeight="1" x14ac:dyDescent="0.3">
      <c r="A65" s="1"/>
      <c r="B65" s="1"/>
      <c r="C65" s="2"/>
      <c r="D65" s="3"/>
      <c r="E65" s="1"/>
      <c r="F65" s="1"/>
      <c r="G65" s="1"/>
    </row>
    <row r="66" spans="1:7" ht="25.2" customHeight="1" x14ac:dyDescent="0.3">
      <c r="A66" s="1"/>
      <c r="B66" s="1"/>
      <c r="C66" s="2"/>
      <c r="D66" s="3"/>
      <c r="E66" s="1"/>
      <c r="F66" s="1"/>
      <c r="G66" s="1"/>
    </row>
    <row r="67" spans="1:7" ht="25.2" customHeight="1" x14ac:dyDescent="0.3">
      <c r="A67" s="1"/>
      <c r="B67" s="1"/>
      <c r="C67" s="2"/>
      <c r="D67" s="3"/>
      <c r="E67" s="1"/>
      <c r="F67" s="1"/>
      <c r="G67" s="1"/>
    </row>
    <row r="68" spans="1:7" ht="25.2" customHeight="1" x14ac:dyDescent="0.3">
      <c r="A68" s="1"/>
      <c r="B68" s="1"/>
      <c r="C68" s="2"/>
      <c r="D68" s="3"/>
      <c r="E68" s="1"/>
      <c r="F68" s="1"/>
      <c r="G68" s="1"/>
    </row>
    <row r="69" spans="1:7" ht="25.2" customHeight="1" x14ac:dyDescent="0.3">
      <c r="A69" s="1"/>
      <c r="B69" s="1"/>
      <c r="C69" s="2"/>
      <c r="D69" s="3"/>
      <c r="E69" s="1"/>
      <c r="F69" s="1"/>
      <c r="G69" s="1"/>
    </row>
    <row r="70" spans="1:7" ht="25.2" customHeight="1" x14ac:dyDescent="0.3">
      <c r="A70" s="1"/>
      <c r="B70" s="1"/>
      <c r="C70" s="2"/>
      <c r="D70" s="3"/>
      <c r="E70" s="1"/>
      <c r="F70" s="1"/>
      <c r="G70" s="1"/>
    </row>
    <row r="71" spans="1:7" ht="25.2" customHeight="1" x14ac:dyDescent="0.3">
      <c r="A71" s="1"/>
      <c r="B71" s="1"/>
      <c r="C71" s="2"/>
      <c r="D71" s="3"/>
      <c r="E71" s="1"/>
      <c r="F71" s="1"/>
      <c r="G71" s="1"/>
    </row>
    <row r="72" spans="1:7" ht="25.2" customHeight="1" x14ac:dyDescent="0.3">
      <c r="A72" s="1"/>
      <c r="B72" s="1"/>
      <c r="C72" s="2"/>
      <c r="D72" s="3"/>
      <c r="E72" s="1"/>
      <c r="F72" s="1"/>
      <c r="G72" s="1"/>
    </row>
    <row r="73" spans="1:7" ht="25.2" customHeight="1" x14ac:dyDescent="0.3">
      <c r="A73" s="1"/>
      <c r="B73" s="1"/>
      <c r="C73" s="2"/>
      <c r="D73" s="3"/>
      <c r="E73" s="1"/>
      <c r="F73" s="1"/>
      <c r="G73" s="1"/>
    </row>
    <row r="74" spans="1:7" ht="25.2" customHeight="1" x14ac:dyDescent="0.3">
      <c r="A74" s="1"/>
      <c r="B74" s="1"/>
      <c r="C74" s="2"/>
      <c r="D74" s="3"/>
      <c r="E74" s="1"/>
      <c r="F74" s="1"/>
      <c r="G74" s="1"/>
    </row>
    <row r="75" spans="1:7" ht="25.2" customHeight="1" x14ac:dyDescent="0.3">
      <c r="A75" s="1"/>
      <c r="B75" s="1"/>
      <c r="C75" s="2"/>
      <c r="D75" s="3"/>
      <c r="E75" s="1"/>
      <c r="F75" s="1"/>
      <c r="G75" s="1"/>
    </row>
    <row r="76" spans="1:7" ht="25.2" customHeight="1" x14ac:dyDescent="0.3">
      <c r="A76" s="1"/>
      <c r="B76" s="1"/>
      <c r="C76" s="2"/>
      <c r="D76" s="3"/>
      <c r="E76" s="1"/>
      <c r="F76" s="1"/>
      <c r="G76" s="1"/>
    </row>
    <row r="77" spans="1:7" ht="25.2" customHeight="1" x14ac:dyDescent="0.3">
      <c r="A77" s="1"/>
      <c r="B77" s="1"/>
      <c r="C77" s="2"/>
      <c r="D77" s="3"/>
      <c r="E77" s="1"/>
      <c r="F77" s="1"/>
      <c r="G77" s="1"/>
    </row>
    <row r="78" spans="1:7" ht="25.2" customHeight="1" x14ac:dyDescent="0.3">
      <c r="A78" s="1"/>
      <c r="B78" s="1"/>
      <c r="C78" s="2"/>
      <c r="D78" s="3"/>
      <c r="E78" s="1"/>
      <c r="F78" s="1"/>
      <c r="G78" s="1"/>
    </row>
    <row r="79" spans="1:7" ht="25.2" customHeight="1" x14ac:dyDescent="0.3">
      <c r="A79" s="1"/>
      <c r="B79" s="1"/>
      <c r="C79" s="2"/>
      <c r="D79" s="3"/>
      <c r="E79" s="1"/>
      <c r="F79" s="1"/>
      <c r="G79" s="1"/>
    </row>
    <row r="80" spans="1:7" ht="25.2" customHeight="1" x14ac:dyDescent="0.3">
      <c r="A80" s="1"/>
      <c r="B80" s="1"/>
      <c r="C80" s="2"/>
      <c r="D80" s="3"/>
      <c r="E80" s="1"/>
      <c r="F80" s="1"/>
      <c r="G80" s="1"/>
    </row>
  </sheetData>
  <mergeCells count="1">
    <mergeCell ref="A1:G2"/>
  </mergeCells>
  <dataValidations count="3">
    <dataValidation type="list" allowBlank="1" showInputMessage="1" showErrorMessage="1" sqref="F4:F33" xr:uid="{E3171940-B3CB-413F-8002-BC45047005C8}">
      <formula1>$BP$1:$BP$8</formula1>
    </dataValidation>
    <dataValidation type="list" allowBlank="1" showInputMessage="1" showErrorMessage="1" sqref="B4:B33" xr:uid="{E8C2DCA4-E37D-4AFF-81BE-31F50AF90042}">
      <formula1>$BQ$1:$BQ$10</formula1>
    </dataValidation>
    <dataValidation type="list" allowBlank="1" showInputMessage="1" showErrorMessage="1" sqref="J4" xr:uid="{B00BAAFC-EC71-4466-8F84-312C68F0E467}">
      <formula1>$A$4:$A$33</formula1>
    </dataValidation>
  </dataValidations>
  <pageMargins left="0.7" right="0.7" top="0.75" bottom="0.75" header="0.3" footer="0.3"/>
  <pageSetup orientation="portrait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D32D-D37C-4A8B-AFF6-FA7AE95B6094}">
  <sheetPr codeName="Sheet3">
    <tabColor rgb="FFD4FC79"/>
  </sheetPr>
  <dimension ref="A1:CO34"/>
  <sheetViews>
    <sheetView zoomScale="85" zoomScaleNormal="85" workbookViewId="0">
      <selection activeCell="D34" sqref="D34"/>
    </sheetView>
  </sheetViews>
  <sheetFormatPr defaultRowHeight="14.4" x14ac:dyDescent="0.3"/>
  <cols>
    <col min="1" max="1" width="16.44140625" bestFit="1" customWidth="1"/>
    <col min="2" max="2" width="28" bestFit="1" customWidth="1"/>
    <col min="3" max="3" width="21.5546875" bestFit="1" customWidth="1"/>
    <col min="4" max="4" width="24.33203125" bestFit="1" customWidth="1"/>
    <col min="7" max="7" width="16.44140625" bestFit="1" customWidth="1"/>
    <col min="8" max="8" width="27.6640625" bestFit="1" customWidth="1"/>
    <col min="9" max="9" width="21.5546875" bestFit="1" customWidth="1"/>
    <col min="10" max="10" width="24.33203125" bestFit="1" customWidth="1"/>
  </cols>
  <sheetData>
    <row r="1" spans="1:93" ht="25.2" customHeight="1" x14ac:dyDescent="0.3">
      <c r="A1" s="8" t="s">
        <v>58</v>
      </c>
      <c r="B1" s="8"/>
      <c r="C1" s="8"/>
      <c r="D1" s="8"/>
      <c r="CO1" t="s">
        <v>39</v>
      </c>
    </row>
    <row r="2" spans="1:93" ht="25.2" customHeight="1" x14ac:dyDescent="0.3">
      <c r="A2" s="8"/>
      <c r="B2" s="8"/>
      <c r="C2" s="8"/>
      <c r="D2" s="8"/>
      <c r="CO2" t="s">
        <v>43</v>
      </c>
    </row>
    <row r="3" spans="1:93" ht="25.2" customHeight="1" x14ac:dyDescent="0.3">
      <c r="A3" s="1" t="s">
        <v>54</v>
      </c>
      <c r="B3" s="1" t="s">
        <v>55</v>
      </c>
      <c r="C3" s="1" t="s">
        <v>56</v>
      </c>
      <c r="D3" s="1" t="s">
        <v>60</v>
      </c>
      <c r="CO3" t="s">
        <v>48</v>
      </c>
    </row>
    <row r="4" spans="1:93" ht="25.2" customHeight="1" x14ac:dyDescent="0.3">
      <c r="A4" s="1">
        <v>1</v>
      </c>
      <c r="B4" s="1" t="s">
        <v>38</v>
      </c>
      <c r="C4" s="1" t="s">
        <v>39</v>
      </c>
      <c r="D4" s="1">
        <f>COUNTIF(Program[Cod Canal], Channel[[#This Row],[Cod Canal]])</f>
        <v>1</v>
      </c>
    </row>
    <row r="5" spans="1:93" ht="25.2" customHeight="1" x14ac:dyDescent="0.3">
      <c r="A5" s="1">
        <v>2</v>
      </c>
      <c r="B5" s="1" t="s">
        <v>46</v>
      </c>
      <c r="C5" s="1" t="s">
        <v>39</v>
      </c>
      <c r="D5" s="1">
        <f>COUNTIF(Program[Cod Canal], Channel[[#This Row],[Cod Canal]])</f>
        <v>3</v>
      </c>
    </row>
    <row r="6" spans="1:93" ht="25.2" customHeight="1" x14ac:dyDescent="0.3">
      <c r="A6" s="1">
        <v>3</v>
      </c>
      <c r="B6" s="1" t="s">
        <v>40</v>
      </c>
      <c r="C6" s="1" t="s">
        <v>39</v>
      </c>
      <c r="D6" s="1">
        <f>COUNTIF(Program[Cod Canal], Channel[[#This Row],[Cod Canal]])</f>
        <v>2</v>
      </c>
      <c r="G6" s="1" t="s">
        <v>54</v>
      </c>
      <c r="H6" s="1" t="s">
        <v>66</v>
      </c>
      <c r="I6" s="1" t="s">
        <v>56</v>
      </c>
      <c r="J6" s="1" t="s">
        <v>60</v>
      </c>
    </row>
    <row r="7" spans="1:93" ht="25.2" customHeight="1" x14ac:dyDescent="0.3">
      <c r="A7" s="1">
        <v>4</v>
      </c>
      <c r="B7" s="1" t="s">
        <v>41</v>
      </c>
      <c r="C7" s="1" t="s">
        <v>39</v>
      </c>
      <c r="D7" s="1">
        <f>COUNTIF(Program[Cod Canal], Channel[[#This Row],[Cod Canal]])</f>
        <v>1</v>
      </c>
      <c r="G7" s="1">
        <v>19</v>
      </c>
      <c r="H7" s="5" t="str" cm="1">
        <f t="array" ref="H7">INDEX(Channel[Denumirea Canalului],G7,1)</f>
        <v>History Channel</v>
      </c>
      <c r="I7" s="5" t="str" cm="1">
        <f t="array" ref="I7">INDEX(Channel[Țara de origine],G7,1)</f>
        <v>Statele Unite</v>
      </c>
      <c r="J7" s="5" cm="1">
        <f t="array" ref="J7">INDEX(Channel[Emisiuni Difuzate],G7,1)</f>
        <v>1</v>
      </c>
    </row>
    <row r="8" spans="1:93" ht="25.2" customHeight="1" x14ac:dyDescent="0.3">
      <c r="A8" s="1">
        <v>5</v>
      </c>
      <c r="B8" s="1" t="s">
        <v>42</v>
      </c>
      <c r="C8" s="1" t="s">
        <v>43</v>
      </c>
      <c r="D8" s="1">
        <f>COUNTIF(Program[Cod Canal], Channel[[#This Row],[Cod Canal]])</f>
        <v>0</v>
      </c>
    </row>
    <row r="9" spans="1:93" ht="25.2" customHeight="1" x14ac:dyDescent="0.3">
      <c r="A9" s="1">
        <v>6</v>
      </c>
      <c r="B9" s="1" t="s">
        <v>47</v>
      </c>
      <c r="C9" s="1" t="s">
        <v>48</v>
      </c>
      <c r="D9" s="1">
        <f>COUNTIF(Program[Cod Canal], Channel[[#This Row],[Cod Canal]])</f>
        <v>1</v>
      </c>
    </row>
    <row r="10" spans="1:93" ht="25.2" customHeight="1" x14ac:dyDescent="0.3">
      <c r="A10" s="1">
        <v>7</v>
      </c>
      <c r="B10" s="1" t="s">
        <v>44</v>
      </c>
      <c r="C10" s="1" t="s">
        <v>48</v>
      </c>
      <c r="D10" s="1">
        <f>COUNTIF(Program[Cod Canal], Channel[[#This Row],[Cod Canal]])</f>
        <v>0</v>
      </c>
    </row>
    <row r="11" spans="1:93" ht="25.2" customHeight="1" x14ac:dyDescent="0.3">
      <c r="A11" s="1">
        <v>8</v>
      </c>
      <c r="B11" s="1" t="s">
        <v>45</v>
      </c>
      <c r="C11" s="1" t="s">
        <v>48</v>
      </c>
      <c r="D11" s="1">
        <f>COUNTIF(Program[Cod Canal], Channel[[#This Row],[Cod Canal]])</f>
        <v>0</v>
      </c>
    </row>
    <row r="12" spans="1:93" ht="25.2" customHeight="1" x14ac:dyDescent="0.3">
      <c r="A12" s="1">
        <v>9</v>
      </c>
      <c r="B12" s="1" t="s">
        <v>87</v>
      </c>
      <c r="C12" s="1" t="s">
        <v>39</v>
      </c>
      <c r="D12" s="1">
        <f>COUNTIF(Program[Cod Canal], Channel[[#This Row],[Cod Canal]])</f>
        <v>0</v>
      </c>
    </row>
    <row r="13" spans="1:93" ht="25.2" customHeight="1" x14ac:dyDescent="0.3">
      <c r="A13" s="1">
        <v>10</v>
      </c>
      <c r="B13" s="1" t="s">
        <v>88</v>
      </c>
      <c r="C13" s="1" t="s">
        <v>39</v>
      </c>
      <c r="D13" s="1">
        <f>COUNTIF(Program[Cod Canal], Channel[[#This Row],[Cod Canal]])</f>
        <v>0</v>
      </c>
    </row>
    <row r="14" spans="1:93" ht="25.2" customHeight="1" x14ac:dyDescent="0.3">
      <c r="A14" s="1">
        <v>11</v>
      </c>
      <c r="B14" s="1" t="s">
        <v>100</v>
      </c>
      <c r="C14" s="1" t="s">
        <v>39</v>
      </c>
      <c r="D14" s="1">
        <f>COUNTIF(Program[Cod Canal], Channel[[#This Row],[Cod Canal]])</f>
        <v>3</v>
      </c>
    </row>
    <row r="15" spans="1:93" ht="25.2" customHeight="1" x14ac:dyDescent="0.3">
      <c r="A15" s="1">
        <v>12</v>
      </c>
      <c r="B15" s="1" t="s">
        <v>89</v>
      </c>
      <c r="C15" s="1" t="s">
        <v>39</v>
      </c>
      <c r="D15" s="1">
        <f>COUNTIF(Program[Cod Canal], Channel[[#This Row],[Cod Canal]])</f>
        <v>1</v>
      </c>
    </row>
    <row r="16" spans="1:93" ht="25.2" customHeight="1" x14ac:dyDescent="0.3">
      <c r="A16" s="1">
        <v>13</v>
      </c>
      <c r="B16" s="1" t="s">
        <v>90</v>
      </c>
      <c r="C16" s="1" t="s">
        <v>39</v>
      </c>
      <c r="D16" s="1">
        <f>COUNTIF(Program[Cod Canal], Channel[[#This Row],[Cod Canal]])</f>
        <v>2</v>
      </c>
    </row>
    <row r="17" spans="1:4" ht="25.2" customHeight="1" x14ac:dyDescent="0.3">
      <c r="A17" s="1">
        <v>14</v>
      </c>
      <c r="B17" s="1" t="s">
        <v>91</v>
      </c>
      <c r="C17" s="1" t="s">
        <v>39</v>
      </c>
      <c r="D17" s="1">
        <f>COUNTIF(Program[Cod Canal], Channel[[#This Row],[Cod Canal]])</f>
        <v>1</v>
      </c>
    </row>
    <row r="18" spans="1:4" ht="25.2" customHeight="1" x14ac:dyDescent="0.3">
      <c r="A18" s="1">
        <v>15</v>
      </c>
      <c r="B18" s="1" t="s">
        <v>92</v>
      </c>
      <c r="C18" s="1" t="s">
        <v>93</v>
      </c>
      <c r="D18" s="1">
        <f>COUNTIF(Program[Cod Canal], Channel[[#This Row],[Cod Canal]])</f>
        <v>1</v>
      </c>
    </row>
    <row r="19" spans="1:4" ht="25.2" customHeight="1" x14ac:dyDescent="0.3">
      <c r="A19" s="1">
        <v>16</v>
      </c>
      <c r="B19" s="1" t="s">
        <v>94</v>
      </c>
      <c r="C19" s="1" t="s">
        <v>93</v>
      </c>
      <c r="D19" s="1">
        <f>COUNTIF(Program[Cod Canal], Channel[[#This Row],[Cod Canal]])</f>
        <v>2</v>
      </c>
    </row>
    <row r="20" spans="1:4" ht="25.2" customHeight="1" x14ac:dyDescent="0.3">
      <c r="A20" s="1">
        <v>17</v>
      </c>
      <c r="B20" s="1" t="s">
        <v>95</v>
      </c>
      <c r="C20" s="1" t="s">
        <v>48</v>
      </c>
      <c r="D20" s="1">
        <f>COUNTIF(Program[Cod Canal], Channel[[#This Row],[Cod Canal]])</f>
        <v>0</v>
      </c>
    </row>
    <row r="21" spans="1:4" ht="25.2" customHeight="1" x14ac:dyDescent="0.3">
      <c r="A21" s="1">
        <v>18</v>
      </c>
      <c r="B21" s="1" t="s">
        <v>101</v>
      </c>
      <c r="C21" s="1" t="s">
        <v>48</v>
      </c>
      <c r="D21" s="1">
        <f>COUNTIF(Program[Cod Canal], Channel[[#This Row],[Cod Canal]])</f>
        <v>1</v>
      </c>
    </row>
    <row r="22" spans="1:4" ht="25.2" customHeight="1" x14ac:dyDescent="0.3">
      <c r="A22" s="1">
        <v>19</v>
      </c>
      <c r="B22" s="1" t="s">
        <v>102</v>
      </c>
      <c r="C22" s="1" t="s">
        <v>48</v>
      </c>
      <c r="D22" s="1">
        <f>COUNTIF(Program[Cod Canal], Channel[[#This Row],[Cod Canal]])</f>
        <v>1</v>
      </c>
    </row>
    <row r="23" spans="1:4" ht="25.2" customHeight="1" x14ac:dyDescent="0.3">
      <c r="A23" s="1">
        <v>20</v>
      </c>
      <c r="B23" s="1" t="s">
        <v>103</v>
      </c>
      <c r="C23" s="1" t="s">
        <v>48</v>
      </c>
      <c r="D23" s="1">
        <f>COUNTIF(Program[Cod Canal], Channel[[#This Row],[Cod Canal]])</f>
        <v>1</v>
      </c>
    </row>
    <row r="24" spans="1:4" ht="25.2" customHeight="1" x14ac:dyDescent="0.3">
      <c r="A24" s="1">
        <v>21</v>
      </c>
      <c r="B24" s="1" t="s">
        <v>96</v>
      </c>
      <c r="C24" s="1" t="s">
        <v>48</v>
      </c>
      <c r="D24" s="1">
        <f>COUNTIF(Program[Cod Canal], Channel[[#This Row],[Cod Canal]])</f>
        <v>1</v>
      </c>
    </row>
    <row r="25" spans="1:4" ht="25.2" customHeight="1" x14ac:dyDescent="0.3">
      <c r="A25" s="1">
        <v>22</v>
      </c>
      <c r="B25" s="1" t="s">
        <v>97</v>
      </c>
      <c r="C25" s="1" t="s">
        <v>43</v>
      </c>
      <c r="D25" s="1">
        <f>COUNTIF(Program[Cod Canal], Channel[[#This Row],[Cod Canal]])</f>
        <v>2</v>
      </c>
    </row>
    <row r="26" spans="1:4" ht="25.2" customHeight="1" x14ac:dyDescent="0.3">
      <c r="A26" s="1">
        <v>23</v>
      </c>
      <c r="B26" s="1" t="s">
        <v>104</v>
      </c>
      <c r="C26" s="1" t="s">
        <v>48</v>
      </c>
      <c r="D26" s="1">
        <f>COUNTIF(Program[Cod Canal], Channel[[#This Row],[Cod Canal]])</f>
        <v>1</v>
      </c>
    </row>
    <row r="27" spans="1:4" ht="25.2" customHeight="1" x14ac:dyDescent="0.3">
      <c r="A27" s="1">
        <v>24</v>
      </c>
      <c r="B27" s="1" t="s">
        <v>105</v>
      </c>
      <c r="C27" s="1" t="s">
        <v>48</v>
      </c>
      <c r="D27" s="1">
        <f>COUNTIF(Program[Cod Canal], Channel[[#This Row],[Cod Canal]])</f>
        <v>1</v>
      </c>
    </row>
    <row r="28" spans="1:4" ht="25.2" customHeight="1" x14ac:dyDescent="0.3">
      <c r="A28" s="1">
        <v>25</v>
      </c>
      <c r="B28" s="1" t="s">
        <v>106</v>
      </c>
      <c r="C28" s="1" t="s">
        <v>107</v>
      </c>
      <c r="D28" s="1">
        <f>COUNTIF(Program[Cod Canal], Channel[[#This Row],[Cod Canal]])</f>
        <v>0</v>
      </c>
    </row>
    <row r="29" spans="1:4" ht="25.2" customHeight="1" x14ac:dyDescent="0.3">
      <c r="A29" s="1">
        <v>26</v>
      </c>
      <c r="B29" s="1" t="s">
        <v>98</v>
      </c>
      <c r="C29" s="1" t="s">
        <v>48</v>
      </c>
      <c r="D29" s="1">
        <f>COUNTIF(Program[Cod Canal], Channel[[#This Row],[Cod Canal]])</f>
        <v>0</v>
      </c>
    </row>
    <row r="30" spans="1:4" ht="25.2" customHeight="1" x14ac:dyDescent="0.3">
      <c r="A30" s="1">
        <v>27</v>
      </c>
      <c r="B30" s="1" t="s">
        <v>108</v>
      </c>
      <c r="C30" s="1" t="s">
        <v>39</v>
      </c>
      <c r="D30" s="1">
        <f>COUNTIF(Program[Cod Canal], Channel[[#This Row],[Cod Canal]])</f>
        <v>2</v>
      </c>
    </row>
    <row r="31" spans="1:4" ht="25.2" customHeight="1" x14ac:dyDescent="0.3">
      <c r="A31" s="1">
        <v>28</v>
      </c>
      <c r="B31" s="1" t="s">
        <v>99</v>
      </c>
      <c r="C31" s="1" t="s">
        <v>48</v>
      </c>
      <c r="D31" s="1">
        <f>COUNTIF(Program[Cod Canal], Channel[[#This Row],[Cod Canal]])</f>
        <v>0</v>
      </c>
    </row>
    <row r="32" spans="1:4" ht="25.2" customHeight="1" x14ac:dyDescent="0.3">
      <c r="A32" s="1">
        <v>29</v>
      </c>
      <c r="B32" s="1" t="s">
        <v>109</v>
      </c>
      <c r="C32" s="1" t="s">
        <v>93</v>
      </c>
      <c r="D32" s="1">
        <f>COUNTIF(Program[Cod Canal], Channel[[#This Row],[Cod Canal]])</f>
        <v>1</v>
      </c>
    </row>
    <row r="33" spans="1:4" ht="25.2" customHeight="1" x14ac:dyDescent="0.3">
      <c r="A33" s="1">
        <v>30</v>
      </c>
      <c r="B33" s="1" t="s">
        <v>110</v>
      </c>
      <c r="C33" s="1" t="s">
        <v>48</v>
      </c>
      <c r="D33" s="1">
        <f>COUNTIF(Program[Cod Canal], Channel[[#This Row],[Cod Canal]])</f>
        <v>1</v>
      </c>
    </row>
    <row r="34" spans="1:4" ht="16.8" x14ac:dyDescent="0.3">
      <c r="A34" s="1"/>
      <c r="B34" s="1"/>
      <c r="C34" s="4" t="s">
        <v>61</v>
      </c>
      <c r="D34" s="1">
        <f>SUBTOTAL(109,Channel[Emisiuni Difuzate])</f>
        <v>30</v>
      </c>
    </row>
  </sheetData>
  <mergeCells count="1">
    <mergeCell ref="A1:D2"/>
  </mergeCells>
  <dataValidations count="1">
    <dataValidation type="list" allowBlank="1" showInputMessage="1" showErrorMessage="1" sqref="C4:C33" xr:uid="{9683CA57-AAC0-4C8F-864B-67CA53B1BF21}">
      <formula1>$CO$1:$CO$3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7" r:id="rId3" name="Drop Down 9">
              <controlPr defaultSize="0" autoLine="0" autoPict="0">
                <anchor moveWithCells="1">
                  <from>
                    <xdr:col>6</xdr:col>
                    <xdr:colOff>15240</xdr:colOff>
                    <xdr:row>4</xdr:row>
                    <xdr:rowOff>0</xdr:rowOff>
                  </from>
                  <to>
                    <xdr:col>7</xdr:col>
                    <xdr:colOff>83820</xdr:colOff>
                    <xdr:row>4</xdr:row>
                    <xdr:rowOff>312420</xdr:rowOff>
                  </to>
                </anchor>
              </controlPr>
            </control>
          </mc:Choice>
        </mc:AlternateContent>
      </controls>
    </mc:Choice>
  </mc:AlternateContent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46C9-6129-4FEB-B221-601D29F13883}">
  <sheetPr codeName="Sheet1">
    <tabColor rgb="FFFFCC33"/>
  </sheetPr>
  <dimension ref="A1:C10"/>
  <sheetViews>
    <sheetView workbookViewId="0">
      <selection activeCell="D2" sqref="D2"/>
    </sheetView>
  </sheetViews>
  <sheetFormatPr defaultRowHeight="14.4" x14ac:dyDescent="0.3"/>
  <cols>
    <col min="1" max="1" width="13" bestFit="1" customWidth="1"/>
    <col min="2" max="2" width="28" bestFit="1" customWidth="1"/>
    <col min="3" max="3" width="18.33203125" bestFit="1" customWidth="1"/>
  </cols>
  <sheetData>
    <row r="1" spans="1:3" ht="25.2" customHeight="1" x14ac:dyDescent="0.3">
      <c r="A1" s="9" t="s">
        <v>65</v>
      </c>
      <c r="B1" s="9"/>
      <c r="C1" s="9"/>
    </row>
    <row r="2" spans="1:3" ht="24.6" customHeight="1" x14ac:dyDescent="0.3">
      <c r="A2" s="9"/>
      <c r="B2" s="9"/>
      <c r="C2" s="9"/>
    </row>
    <row r="3" spans="1:3" ht="25.2" customHeight="1" x14ac:dyDescent="0.3">
      <c r="A3" s="1" t="s">
        <v>62</v>
      </c>
      <c r="B3" s="1" t="s">
        <v>63</v>
      </c>
      <c r="C3" s="1" t="s">
        <v>64</v>
      </c>
    </row>
    <row r="4" spans="1:3" ht="25.2" customHeight="1" x14ac:dyDescent="0.3">
      <c r="A4" s="1" t="s">
        <v>1</v>
      </c>
      <c r="B4" s="1">
        <f>COUNTIF(Program[Ziua săptămânii], Table3[[#This Row],[Ziua]])</f>
        <v>5</v>
      </c>
      <c r="C4" s="6" cm="1">
        <f t="array" ref="C4">AVERAGE(_xlfn._xlws.FILTER(Program[Durată], Program[Ziua săptămânii] = Table3[[#This Row],[Ziua]], 0))</f>
        <v>60</v>
      </c>
    </row>
    <row r="5" spans="1:3" ht="25.2" customHeight="1" x14ac:dyDescent="0.3">
      <c r="A5" s="1" t="s">
        <v>3</v>
      </c>
      <c r="B5" s="1">
        <f>COUNTIF(Program[Ziua săptămânii], Table3[[#This Row],[Ziua]])</f>
        <v>5</v>
      </c>
      <c r="C5" s="6" cm="1">
        <f t="array" ref="C5">AVERAGE(_xlfn._xlws.FILTER(Program[Durată], Program[Ziua săptămânii] = Table3[[#This Row],[Ziua]], 0))</f>
        <v>88</v>
      </c>
    </row>
    <row r="6" spans="1:3" ht="25.2" customHeight="1" x14ac:dyDescent="0.3">
      <c r="A6" s="1" t="s">
        <v>5</v>
      </c>
      <c r="B6" s="1">
        <f>COUNTIF(Program[Ziua săptămânii], Table3[[#This Row],[Ziua]])</f>
        <v>4</v>
      </c>
      <c r="C6" s="6" cm="1">
        <f t="array" ref="C6">AVERAGE(_xlfn._xlws.FILTER(Program[Durată], Program[Ziua săptămânii] = Table3[[#This Row],[Ziua]], 0))</f>
        <v>53.75</v>
      </c>
    </row>
    <row r="7" spans="1:3" ht="25.2" customHeight="1" x14ac:dyDescent="0.3">
      <c r="A7" s="1" t="s">
        <v>7</v>
      </c>
      <c r="B7" s="1">
        <f>COUNTIF(Program[Ziua săptămânii], Table3[[#This Row],[Ziua]])</f>
        <v>4</v>
      </c>
      <c r="C7" s="6" cm="1">
        <f t="array" ref="C7">AVERAGE(_xlfn._xlws.FILTER(Program[Durată], Program[Ziua săptămânii] = Table3[[#This Row],[Ziua]], 0))</f>
        <v>48.75</v>
      </c>
    </row>
    <row r="8" spans="1:3" ht="25.2" customHeight="1" x14ac:dyDescent="0.3">
      <c r="A8" s="1" t="s">
        <v>9</v>
      </c>
      <c r="B8" s="1">
        <f>COUNTIF(Program[Ziua săptămânii], Table3[[#This Row],[Ziua]])</f>
        <v>3</v>
      </c>
      <c r="C8" s="6" cm="1">
        <f t="array" ref="C8">AVERAGE(_xlfn._xlws.FILTER(Program[Durată], Program[Ziua săptămânii] = Table3[[#This Row],[Ziua]], 0))</f>
        <v>90</v>
      </c>
    </row>
    <row r="9" spans="1:3" ht="25.2" customHeight="1" x14ac:dyDescent="0.3">
      <c r="A9" s="1" t="s">
        <v>14</v>
      </c>
      <c r="B9" s="1">
        <f>COUNTIF(Program[Ziua săptămânii], Table3[[#This Row],[Ziua]])</f>
        <v>5</v>
      </c>
      <c r="C9" s="6" cm="1">
        <f t="array" ref="C9">AVERAGE(_xlfn._xlws.FILTER(Program[Durată], Program[Ziua săptămânii] = Table3[[#This Row],[Ziua]], 0))</f>
        <v>114</v>
      </c>
    </row>
    <row r="10" spans="1:3" ht="25.2" customHeight="1" x14ac:dyDescent="0.3">
      <c r="A10" s="1" t="s">
        <v>11</v>
      </c>
      <c r="B10" s="1">
        <f>COUNTIF(Program[Ziua săptămânii], Table3[[#This Row],[Ziua]])</f>
        <v>4</v>
      </c>
      <c r="C10" s="6" cm="1">
        <f t="array" ref="C10">AVERAGE(_xlfn._xlws.FILTER(Program[Durată], Program[Ziua săptămânii] = Table3[[#This Row],[Ziua]], 0))</f>
        <v>82.5</v>
      </c>
    </row>
  </sheetData>
  <mergeCells count="1">
    <mergeCell ref="A1:C2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9A4706-BC86-42B1-AC78-B84E319C4F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Program</vt:lpstr>
      <vt:lpstr>Channel</vt:lpstr>
      <vt:lpstr>Statistici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Bogdan</dc:creator>
  <cp:lastModifiedBy>Orletchi Bogdan</cp:lastModifiedBy>
  <dcterms:created xsi:type="dcterms:W3CDTF">2015-06-05T18:17:20Z</dcterms:created>
  <dcterms:modified xsi:type="dcterms:W3CDTF">2025-05-26T10:48:10Z</dcterms:modified>
</cp:coreProperties>
</file>