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gjeetkhalsa/Downloads/Bootcamp HW/"/>
    </mc:Choice>
  </mc:AlternateContent>
  <xr:revisionPtr revIDLastSave="0" documentId="13_ncr:1_{7ADF1359-BC83-4D42-A921-749BECC8E538}" xr6:coauthVersionLast="47" xr6:coauthVersionMax="47" xr10:uidLastSave="{00000000-0000-0000-0000-000000000000}"/>
  <bookViews>
    <workbookView xWindow="1780" yWindow="860" windowWidth="36620" windowHeight="21860" activeTab="5" xr2:uid="{00000000-000D-0000-FFFF-FFFF00000000}"/>
  </bookViews>
  <sheets>
    <sheet name="Data" sheetId="1" r:id="rId1"/>
    <sheet name="Outcome by Category" sheetId="2" r:id="rId2"/>
    <sheet name="Outcome by Subcategory" sheetId="4" r:id="rId3"/>
    <sheet name="Outcome by Created Date" sheetId="7" r:id="rId4"/>
    <sheet name="Outcome Vs Goal (Bonus)" sheetId="8" r:id="rId5"/>
    <sheet name="Summary Statistics (Bonus)" sheetId="9" r:id="rId6"/>
  </sheets>
  <definedNames>
    <definedName name="_xlnm._FilterDatabase" localSheetId="0" hidden="1">Data!$A$1:$N$4115</definedName>
  </definedNames>
  <calcPr calcId="191029"/>
  <pivotCaches>
    <pivotCache cacheId="13" r:id="rId7"/>
    <pivotCache cacheId="1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6" i="9" l="1"/>
  <c r="I6" i="9"/>
  <c r="I7" i="9"/>
  <c r="H7" i="9"/>
  <c r="I3" i="9"/>
  <c r="H3" i="9"/>
  <c r="I5" i="9"/>
  <c r="I4" i="9"/>
  <c r="H5" i="9"/>
  <c r="H4" i="9"/>
  <c r="I2" i="9"/>
  <c r="H2" i="9"/>
  <c r="E2" i="9" a="1"/>
  <c r="E2" i="9" s="1"/>
  <c r="D2" i="9" a="1"/>
  <c r="D2" i="9" s="1"/>
  <c r="A2" i="9" a="1"/>
  <c r="A2" i="9" s="1"/>
  <c r="B2" i="9" a="1"/>
  <c r="B2" i="9" s="1"/>
  <c r="F3" i="8"/>
  <c r="G3" i="8"/>
  <c r="H3" i="8"/>
  <c r="F4" i="8"/>
  <c r="G4" i="8"/>
  <c r="H4" i="8"/>
  <c r="F5" i="8"/>
  <c r="G5" i="8"/>
  <c r="H5" i="8"/>
  <c r="F6" i="8"/>
  <c r="G6" i="8"/>
  <c r="H6" i="8"/>
  <c r="F7" i="8"/>
  <c r="G7" i="8"/>
  <c r="H7" i="8"/>
  <c r="F8" i="8"/>
  <c r="G8" i="8"/>
  <c r="H8" i="8"/>
  <c r="F9" i="8"/>
  <c r="G9" i="8"/>
  <c r="H9" i="8"/>
  <c r="F10" i="8"/>
  <c r="G10" i="8"/>
  <c r="H10" i="8"/>
  <c r="F11" i="8"/>
  <c r="G11" i="8"/>
  <c r="H11" i="8"/>
  <c r="F12" i="8"/>
  <c r="G12" i="8"/>
  <c r="H12" i="8"/>
  <c r="F13" i="8"/>
  <c r="G13" i="8"/>
  <c r="H13" i="8"/>
  <c r="H2" i="8"/>
  <c r="G2" i="8"/>
  <c r="F2" i="8"/>
  <c r="E13" i="8"/>
  <c r="E12" i="8"/>
  <c r="E11" i="8"/>
  <c r="E10" i="8"/>
  <c r="E9" i="8"/>
  <c r="E8" i="8"/>
  <c r="E7" i="8"/>
  <c r="E6" i="8"/>
  <c r="E5" i="8"/>
  <c r="E4" i="8"/>
  <c r="E3" i="8"/>
  <c r="E2" i="8"/>
  <c r="D13" i="8"/>
  <c r="D12" i="8"/>
  <c r="D11" i="8"/>
  <c r="D10" i="8"/>
  <c r="D9" i="8"/>
  <c r="D8" i="8"/>
  <c r="D7" i="8"/>
  <c r="D6" i="8"/>
  <c r="D5" i="8"/>
  <c r="D4" i="8"/>
  <c r="D3" i="8"/>
  <c r="C13" i="8"/>
  <c r="C12" i="8"/>
  <c r="C11" i="8"/>
  <c r="C10" i="8"/>
  <c r="C9" i="8"/>
  <c r="C8" i="8"/>
  <c r="C7" i="8"/>
  <c r="C6" i="8"/>
  <c r="C5" i="8"/>
  <c r="C4" i="8"/>
  <c r="C3" i="8"/>
  <c r="B13" i="8"/>
  <c r="B12" i="8"/>
  <c r="B11" i="8"/>
  <c r="B10" i="8"/>
  <c r="B9" i="8"/>
  <c r="B8" i="8"/>
  <c r="B7" i="8"/>
  <c r="B6" i="8"/>
  <c r="B5" i="8"/>
  <c r="B4" i="8"/>
  <c r="B3" i="8"/>
  <c r="D2" i="8"/>
  <c r="C2" i="8"/>
  <c r="B2" i="8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R6" i="1"/>
  <c r="R5" i="1"/>
  <c r="R4" i="1"/>
  <c r="R3" i="1"/>
  <c r="R2" i="1"/>
  <c r="Q3" i="1"/>
  <c r="Q4" i="1"/>
  <c r="Q5" i="1"/>
  <c r="Q6" i="1"/>
  <c r="Q7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2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<sst xmlns="http://schemas.openxmlformats.org/spreadsheetml/2006/main" count="24834" uniqueCount="8410">
  <si>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</si>
  <si>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</si>
  <si>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</si>
  <si>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</si>
  <si>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</si>
  <si>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</si>
  <si>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</si>
  <si>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</si>
  <si>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</si>
  <si>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</si>
  <si>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</si>
  <si>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</si>
  <si>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</si>
  <si>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</si>
  <si>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</si>
  <si>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</si>
  <si>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</si>
  <si>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</si>
  <si>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</si>
  <si>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</si>
  <si>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</si>
  <si>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</si>
  <si>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</si>
  <si>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</si>
  <si>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</si>
  <si>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</si>
  <si>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</si>
  <si>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</si>
  <si>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</si>
  <si>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</si>
  <si>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</si>
  <si>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</si>
  <si>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</si>
  <si>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</si>
  <si>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</si>
  <si>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</si>
  <si>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</si>
  <si>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</si>
  <si>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</si>
  <si>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</si>
  <si>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</si>
  <si>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</si>
  <si>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</si>
  <si>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</si>
  <si>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</si>
  <si>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</si>
  <si>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</si>
  <si>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</si>
  <si>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</si>
  <si>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</si>
  <si>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</si>
  <si>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</si>
  <si>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</si>
  <si>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</si>
  <si>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</si>
  <si>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</si>
  <si>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</si>
  <si>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</si>
  <si>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</si>
  <si>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</si>
  <si>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</si>
  <si>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</si>
  <si>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</si>
  <si>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</si>
  <si>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</si>
  <si>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</si>
  <si>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</si>
  <si>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</si>
  <si>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</si>
  <si>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</si>
  <si>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</si>
  <si>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</si>
  <si>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</si>
  <si>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</si>
  <si>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</si>
  <si>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</si>
  <si>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</si>
  <si>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</si>
  <si>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</si>
  <si>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</si>
  <si>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</si>
  <si>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</si>
  <si>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</si>
  <si>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</si>
  <si>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</si>
  <si>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</si>
  <si>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</si>
  <si>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</si>
  <si>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</si>
  <si>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</si>
  <si>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</si>
  <si>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</si>
  <si>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</si>
  <si>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</si>
  <si>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</si>
  <si>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</si>
  <si>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</si>
  <si>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</si>
  <si>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</si>
  <si>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</si>
  <si>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</si>
  <si>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</si>
  <si>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</si>
  <si>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</si>
  <si>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</si>
  <si>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</si>
  <si>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</si>
  <si>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</si>
  <si>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</si>
  <si>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</si>
  <si>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</si>
  <si>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</si>
  <si>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</si>
  <si>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</si>
  <si>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</si>
  <si>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</si>
  <si>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</si>
  <si>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</si>
  <si>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</si>
  <si>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</si>
  <si>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</si>
  <si>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</si>
  <si>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</si>
  <si>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</si>
  <si>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</si>
  <si>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</si>
  <si>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</si>
  <si>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</si>
  <si>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</si>
  <si>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</si>
  <si>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</si>
  <si>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</si>
  <si>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</si>
  <si>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</si>
  <si>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</si>
  <si>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</si>
  <si>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</si>
  <si>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</si>
  <si>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</si>
  <si>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</si>
  <si>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</si>
  <si>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</si>
  <si>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</si>
  <si>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</si>
  <si>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</si>
  <si>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</si>
  <si>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</si>
  <si>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</si>
  <si>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</si>
  <si>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</si>
  <si>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</si>
  <si>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</si>
  <si>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</si>
  <si>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</si>
  <si>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</si>
  <si>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</si>
  <si>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</si>
  <si>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</si>
  <si>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</si>
  <si>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</si>
  <si>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</si>
  <si>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</si>
  <si>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</si>
  <si>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</si>
  <si>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</si>
  <si>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</si>
  <si>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</si>
  <si>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</si>
  <si>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</si>
  <si>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</si>
  <si>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</si>
  <si>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</si>
  <si>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</si>
  <si>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</si>
  <si>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</si>
  <si>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</si>
  <si>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</si>
  <si>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</si>
  <si>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</si>
  <si>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</si>
  <si>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</si>
  <si>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</si>
  <si>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</si>
  <si>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</si>
  <si>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</si>
  <si>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</si>
  <si>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</si>
  <si>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</si>
  <si>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</si>
  <si>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</si>
  <si>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</si>
  <si>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</si>
  <si>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</si>
  <si>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</si>
  <si>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</si>
  <si>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</si>
  <si>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</si>
  <si>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</si>
  <si>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</si>
  <si>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</si>
  <si>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</si>
  <si>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</si>
  <si>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</si>
  <si>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</si>
  <si>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</si>
  <si>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</si>
  <si>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</si>
  <si>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</si>
  <si>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</si>
  <si>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</si>
  <si>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</si>
  <si>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</si>
  <si>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</si>
  <si>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</si>
  <si>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</si>
  <si>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</si>
  <si>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</si>
  <si>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</si>
  <si>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</si>
  <si>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</si>
  <si>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</si>
  <si>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</si>
  <si>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</si>
  <si>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</si>
  <si>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</si>
  <si>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</si>
  <si>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</si>
  <si>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</si>
  <si>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</si>
  <si>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</si>
  <si>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</si>
  <si>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</si>
  <si>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</si>
  <si>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</si>
  <si>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</si>
  <si>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</si>
  <si>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</si>
  <si>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</si>
  <si>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</si>
  <si>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</si>
  <si>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</si>
  <si>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</si>
  <si>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</si>
  <si>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</si>
  <si>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</si>
  <si>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</si>
  <si>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</si>
  <si>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</si>
  <si>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</si>
  <si>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</si>
  <si>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</si>
  <si>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</si>
  <si>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</si>
  <si>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</si>
  <si>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</si>
  <si>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</si>
  <si>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</si>
  <si>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</si>
  <si>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</si>
  <si>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</si>
  <si>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</si>
  <si>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</si>
  <si>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</si>
  <si>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</si>
  <si>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</si>
  <si>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</si>
  <si>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</si>
  <si>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</si>
  <si>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</si>
  <si>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</si>
  <si>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</si>
  <si>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</si>
  <si>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</si>
  <si>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</si>
  <si>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</si>
  <si>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</si>
  <si>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</si>
  <si>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</si>
  <si>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</si>
  <si>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</si>
  <si>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</si>
  <si>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</si>
  <si>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</si>
  <si>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</si>
  <si>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</si>
  <si>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</si>
  <si>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</si>
  <si>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</si>
  <si>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</si>
  <si>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</si>
  <si>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</si>
  <si>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</si>
  <si>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</si>
  <si>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</si>
  <si>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</si>
  <si>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</si>
  <si>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</si>
  <si>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</si>
  <si>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</si>
  <si>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</si>
  <si>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</si>
  <si>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</si>
  <si>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</si>
  <si>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</si>
  <si>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</si>
  <si>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</si>
  <si>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</si>
  <si>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</si>
  <si>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</si>
  <si>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</si>
  <si>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</si>
  <si>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</si>
  <si>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</si>
  <si>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</si>
  <si>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</si>
  <si>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</si>
  <si>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</si>
  <si>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</si>
  <si>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</si>
  <si>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</si>
  <si>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</si>
  <si>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</si>
  <si>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</si>
  <si>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</si>
  <si>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</si>
  <si>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</si>
  <si>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</si>
  <si>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</si>
  <si>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</si>
  <si>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</si>
  <si>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</si>
  <si>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</si>
  <si>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</si>
  <si>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</si>
  <si>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</si>
  <si>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</si>
  <si>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</si>
  <si>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</si>
  <si>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</si>
  <si>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</si>
  <si>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</si>
  <si>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</si>
  <si>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</si>
  <si>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</si>
  <si>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</si>
  <si>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</si>
  <si>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</si>
  <si>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</si>
  <si>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</si>
  <si>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</si>
  <si>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</si>
  <si>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</si>
  <si>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</si>
  <si>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</si>
  <si>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</si>
  <si>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</si>
  <si>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</si>
  <si>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</si>
  <si>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</si>
  <si>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</si>
  <si>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</si>
  <si>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</si>
  <si>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</si>
  <si>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</si>
  <si>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</si>
  <si>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</si>
  <si>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</si>
  <si>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</si>
  <si>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</si>
  <si>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</si>
  <si>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</si>
  <si>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</si>
  <si>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</si>
  <si>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</si>
  <si>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</si>
  <si>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</si>
  <si>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</si>
  <si>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</si>
  <si>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</si>
  <si>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</si>
  <si>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</si>
  <si>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</si>
  <si>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</si>
  <si>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</si>
  <si>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</si>
  <si>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</si>
  <si>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</si>
  <si>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</si>
  <si>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</si>
  <si>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</si>
  <si>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</si>
  <si>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</si>
  <si>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</si>
  <si>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</si>
  <si>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</si>
  <si>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</si>
  <si>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</si>
  <si>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</si>
  <si>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</si>
  <si>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</si>
  <si>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</si>
  <si>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</si>
  <si>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</si>
  <si>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</si>
  <si>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</si>
  <si>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</si>
  <si>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</si>
  <si>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</si>
  <si>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</si>
  <si>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</si>
  <si>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</si>
  <si>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</si>
  <si>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</si>
  <si>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</si>
  <si>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</si>
  <si>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</si>
  <si>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</si>
  <si>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</si>
  <si>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</si>
  <si>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</si>
  <si>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</si>
  <si>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</si>
  <si>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</si>
  <si>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</si>
  <si>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</si>
  <si>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</si>
  <si>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</si>
  <si>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</si>
  <si>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</si>
  <si>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</si>
  <si>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</si>
  <si>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</si>
  <si>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</si>
  <si>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</si>
  <si>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</si>
  <si>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</si>
  <si>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</si>
  <si>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</si>
  <si>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</si>
  <si>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</si>
  <si>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</si>
  <si>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</si>
  <si>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</si>
  <si>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</si>
  <si>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</si>
  <si>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</si>
  <si>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</si>
  <si>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</si>
  <si>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</si>
  <si>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</si>
  <si>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</si>
  <si>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</si>
  <si>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</si>
  <si>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</si>
  <si>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</si>
  <si>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</si>
  <si>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</si>
  <si>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</si>
  <si>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</si>
  <si>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</si>
  <si>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</si>
  <si>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</si>
  <si>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</si>
  <si>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</si>
  <si>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</si>
  <si>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</si>
  <si>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</si>
  <si>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</si>
  <si>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</si>
  <si>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</si>
  <si>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</si>
  <si>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</si>
  <si>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</si>
  <si>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</si>
  <si>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</si>
  <si>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</si>
  <si>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</si>
  <si>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</si>
  <si>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</si>
  <si>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</si>
  <si>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</si>
  <si>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</si>
  <si>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</si>
  <si>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</si>
  <si>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</si>
  <si>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</si>
  <si>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</si>
  <si>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</si>
  <si>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</si>
  <si>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</si>
  <si>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</si>
  <si>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</si>
  <si>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</si>
  <si>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</si>
  <si>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</si>
  <si>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</si>
  <si>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</si>
  <si>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</si>
  <si>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</si>
  <si>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</si>
  <si>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</si>
  <si>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</si>
  <si>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</si>
  <si>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</si>
  <si>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</si>
  <si>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</si>
  <si>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</si>
  <si>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</si>
  <si>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</si>
  <si>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</si>
  <si>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</si>
  <si>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</si>
  <si>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</si>
  <si>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</si>
  <si>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</si>
  <si>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</si>
  <si>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</si>
  <si>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</si>
  <si>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</si>
  <si>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</si>
  <si>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</si>
  <si>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</si>
  <si>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</si>
  <si>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</si>
  <si>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</si>
  <si>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</si>
  <si>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</si>
  <si>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</si>
  <si>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</si>
  <si>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</si>
  <si>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</si>
  <si>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</si>
  <si>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</si>
  <si>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</si>
  <si>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</si>
  <si>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</si>
  <si>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</si>
  <si>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</si>
  <si>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</si>
  <si>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</si>
  <si>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</si>
  <si>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</si>
  <si>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</si>
  <si>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</si>
  <si>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</si>
  <si>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</si>
  <si>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</si>
  <si>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</si>
  <si>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</si>
  <si>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</si>
  <si>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</si>
  <si>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</si>
  <si>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</si>
  <si>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</si>
  <si>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</si>
  <si>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</si>
  <si>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</si>
  <si>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</si>
  <si>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</si>
  <si>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</si>
  <si>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</si>
  <si>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</si>
  <si>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</si>
  <si>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</si>
  <si>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</si>
  <si>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</si>
  <si>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</si>
  <si>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</si>
  <si>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</si>
  <si>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</si>
  <si>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</si>
  <si>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</si>
  <si>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</si>
  <si>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</si>
  <si>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</si>
  <si>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</si>
  <si>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</si>
  <si>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</si>
  <si>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</si>
  <si>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</si>
  <si>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</si>
  <si>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</si>
  <si>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</si>
  <si>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</si>
  <si>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</si>
  <si>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</si>
  <si>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</si>
  <si>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</si>
  <si>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</si>
  <si>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</si>
  <si>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</si>
  <si>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</si>
  <si>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</si>
  <si>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</si>
  <si>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</si>
  <si>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</si>
  <si>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</si>
  <si>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</si>
  <si>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</si>
  <si>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</si>
  <si>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</si>
  <si>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</si>
  <si>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</si>
  <si>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</si>
  <si>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</si>
  <si>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</si>
  <si>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</si>
  <si>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</si>
  <si>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</si>
  <si>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</si>
  <si>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</si>
  <si>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</si>
  <si>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</si>
  <si>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</si>
  <si>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</si>
  <si>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</si>
  <si>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</si>
  <si>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</si>
  <si>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</si>
  <si>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</si>
  <si>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</si>
  <si>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</si>
  <si>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</si>
  <si>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</si>
  <si>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</si>
  <si>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</si>
  <si>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</si>
  <si>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</si>
  <si>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</si>
  <si>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</si>
  <si>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</si>
  <si>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</si>
  <si>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</si>
  <si>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</si>
  <si>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</si>
  <si>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</si>
  <si>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</si>
  <si>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</si>
  <si>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</si>
  <si>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</si>
  <si>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</si>
  <si>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</si>
  <si>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</si>
  <si>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</si>
  <si>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</si>
  <si>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</si>
  <si>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</si>
  <si>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</si>
  <si>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</si>
  <si>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</si>
  <si>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</si>
  <si>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</si>
  <si>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</si>
  <si>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</si>
  <si>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</si>
  <si>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</si>
  <si>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</si>
  <si>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</si>
  <si>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</si>
  <si>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</si>
  <si>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</si>
  <si>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</si>
  <si>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</si>
  <si>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</si>
  <si>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</si>
  <si>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</si>
  <si>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</si>
  <si>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</si>
  <si>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</si>
  <si>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</si>
  <si>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</si>
  <si>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</si>
  <si>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</si>
  <si>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</si>
  <si>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</si>
  <si>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</si>
  <si>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</si>
  <si>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</si>
  <si>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</si>
  <si>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</si>
  <si>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</si>
  <si>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</si>
  <si>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</si>
  <si>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</si>
  <si>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</si>
  <si>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</si>
  <si>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</si>
  <si>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</si>
  <si>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</si>
  <si>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</si>
  <si>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</si>
  <si>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</si>
  <si>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</si>
  <si>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</si>
  <si>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</si>
  <si>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</si>
  <si>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</si>
  <si>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</si>
  <si>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</si>
  <si>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</si>
  <si>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</si>
  <si>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</si>
  <si>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</si>
  <si>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</si>
  <si>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</si>
  <si>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</si>
  <si>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</si>
  <si>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</si>
  <si>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</si>
  <si>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</si>
  <si>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</si>
  <si>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</si>
  <si>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</si>
  <si>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</si>
  <si>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</si>
  <si>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</si>
  <si>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</si>
  <si>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</si>
  <si>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</si>
  <si>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</si>
  <si>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</si>
  <si>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</si>
  <si>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</si>
  <si>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</si>
  <si>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</si>
  <si>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</si>
  <si>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</si>
  <si>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</si>
  <si>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</si>
  <si>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</si>
  <si>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</si>
  <si>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</si>
  <si>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</si>
  <si>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</si>
  <si>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</si>
  <si>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</si>
  <si>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</si>
  <si>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</si>
  <si>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</si>
  <si>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</si>
  <si>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</si>
  <si>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</si>
  <si>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</si>
  <si>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</si>
  <si>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</si>
  <si>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</si>
  <si>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</si>
  <si>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</si>
  <si>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</si>
  <si>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</si>
  <si>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</si>
  <si>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</si>
  <si>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</si>
  <si>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</si>
  <si>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</si>
  <si>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</si>
  <si>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</si>
  <si>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</si>
  <si>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</si>
  <si>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</si>
  <si>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</si>
  <si>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</si>
  <si>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</si>
  <si>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</si>
  <si>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</si>
  <si>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</si>
  <si>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</si>
  <si>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</si>
  <si>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</si>
  <si>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</si>
  <si>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</si>
  <si>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</si>
  <si>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</si>
  <si>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</si>
  <si>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</si>
  <si>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</si>
  <si>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</si>
  <si>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</si>
  <si>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</si>
  <si>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</si>
  <si>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</si>
  <si>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</si>
  <si>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</si>
  <si>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</si>
  <si>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</si>
  <si>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</si>
  <si>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</si>
  <si>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</si>
  <si>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</si>
  <si>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</si>
  <si>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</si>
  <si>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</si>
  <si>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</si>
  <si>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</si>
  <si>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</si>
  <si>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</si>
  <si>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</si>
  <si>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</si>
  <si>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</si>
  <si>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</si>
  <si>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</si>
  <si>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</si>
  <si>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</si>
  <si>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</si>
  <si>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</si>
  <si>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</si>
  <si>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</si>
  <si>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</si>
  <si>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</si>
  <si>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</si>
  <si>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</si>
  <si>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</si>
  <si>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</si>
  <si>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</si>
  <si>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</si>
  <si>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</si>
  <si>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</si>
  <si>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</si>
  <si>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</si>
  <si>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</si>
  <si>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</si>
  <si>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</si>
  <si>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</si>
  <si>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</si>
  <si>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</si>
  <si>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</si>
  <si>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</si>
  <si>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</si>
  <si>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</si>
  <si>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</si>
  <si>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</si>
  <si>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</si>
  <si>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</si>
  <si>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</si>
  <si>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</si>
  <si>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</si>
  <si>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</si>
  <si>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</si>
  <si>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</si>
  <si>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</si>
  <si>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</si>
  <si>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</si>
  <si>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</si>
  <si>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</si>
  <si>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</si>
  <si>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</si>
  <si>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</si>
  <si>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</si>
  <si>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</si>
  <si>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</si>
  <si>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</si>
  <si>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</si>
  <si>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</si>
  <si>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</si>
  <si>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</si>
  <si>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</si>
  <si>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</si>
  <si>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</si>
  <si>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</si>
  <si>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</si>
  <si>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</si>
  <si>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</si>
  <si>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</si>
  <si>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</si>
  <si>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</si>
  <si>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</si>
  <si>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</si>
  <si>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</si>
  <si>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</si>
  <si>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</si>
  <si>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</si>
  <si>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</si>
  <si>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</si>
  <si>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</si>
  <si>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</si>
  <si>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</si>
  <si>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</si>
  <si>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</si>
  <si>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</si>
  <si>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</si>
  <si>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</si>
  <si>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</si>
  <si>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</si>
  <si>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</si>
  <si>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</si>
  <si>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</si>
  <si>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</si>
  <si>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</si>
  <si>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</si>
  <si>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</si>
  <si>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</si>
  <si>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</si>
  <si>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</si>
  <si>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</si>
  <si>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</si>
  <si>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</si>
  <si>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</si>
  <si>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</si>
  <si>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</si>
  <si>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</si>
  <si>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</si>
  <si>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</si>
  <si>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</si>
  <si>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</si>
  <si>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</si>
  <si>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</si>
  <si>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</si>
  <si>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</si>
  <si>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</si>
  <si>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</si>
  <si>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</si>
  <si>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</si>
  <si>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</si>
  <si>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</si>
  <si>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</si>
  <si>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</si>
  <si>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</si>
  <si>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</si>
  <si>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</si>
  <si>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</si>
  <si>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</si>
  <si>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</si>
  <si>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</si>
  <si>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</si>
  <si>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</si>
  <si>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</si>
  <si>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</si>
  <si>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</si>
  <si>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</si>
  <si>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</si>
  <si>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</si>
  <si>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</si>
  <si>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</si>
  <si>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</si>
  <si>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</si>
  <si>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</si>
  <si>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</si>
  <si>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</si>
  <si>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</si>
  <si>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</si>
  <si>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</si>
  <si>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</si>
  <si>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</si>
  <si>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</si>
  <si>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</si>
  <si>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</si>
  <si>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</si>
  <si>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</si>
  <si>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</si>
  <si>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</si>
  <si>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</si>
  <si>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</si>
  <si>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</si>
  <si>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</si>
  <si>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</si>
  <si>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</si>
  <si>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</si>
  <si>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</si>
  <si>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</si>
  <si>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</si>
  <si>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</si>
  <si>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</si>
  <si>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</si>
  <si>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</si>
  <si>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</si>
  <si>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</si>
  <si>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</si>
  <si>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</si>
  <si>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</si>
  <si>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</si>
  <si>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</si>
  <si>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</si>
  <si>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</si>
  <si>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</si>
  <si>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</si>
  <si>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</si>
  <si>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</si>
  <si>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</si>
  <si>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</si>
  <si>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</si>
  <si>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</si>
  <si>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</si>
  <si>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</si>
  <si>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</si>
  <si>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</si>
  <si>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</si>
  <si>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</si>
  <si>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</si>
  <si>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</si>
  <si>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</si>
  <si>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</si>
  <si>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</si>
  <si>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</si>
  <si>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</si>
  <si>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</si>
  <si>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</si>
  <si>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</si>
  <si>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</si>
  <si>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</si>
  <si>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</si>
  <si>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</si>
  <si>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</si>
  <si>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</si>
  <si>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</si>
  <si>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</si>
  <si>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</si>
  <si>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</si>
  <si>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</si>
  <si>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</si>
  <si>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</si>
  <si>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</si>
  <si>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</si>
  <si>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</si>
  <si>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</si>
  <si>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</si>
  <si>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</si>
  <si>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</si>
  <si>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</si>
  <si>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</si>
  <si>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</si>
  <si>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</si>
  <si>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</si>
  <si>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</si>
  <si>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</si>
  <si>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</si>
  <si>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</si>
  <si>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</si>
  <si>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</si>
  <si>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</si>
  <si>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</si>
  <si>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</si>
  <si>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</si>
  <si>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</si>
  <si>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</si>
  <si>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</si>
  <si>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</si>
  <si>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</si>
  <si>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</si>
  <si>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</si>
  <si>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</si>
  <si>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</si>
  <si>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</si>
  <si>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</si>
  <si>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</si>
  <si>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</si>
  <si>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</si>
  <si>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</si>
  <si>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</si>
  <si>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</si>
  <si>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</si>
  <si>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</si>
  <si>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</si>
  <si>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</si>
  <si>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</si>
  <si>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</si>
  <si>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</si>
  <si>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</si>
  <si>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</si>
  <si>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</si>
  <si>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</si>
  <si>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</si>
  <si>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</si>
  <si>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</si>
  <si>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</si>
  <si>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</si>
  <si>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</si>
  <si>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</si>
  <si>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</si>
  <si>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</si>
  <si>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</si>
  <si>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</si>
  <si>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</si>
  <si>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</si>
  <si>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</si>
  <si>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</si>
  <si>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</si>
  <si>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</si>
  <si>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</si>
  <si>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</si>
  <si>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</si>
  <si>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</si>
  <si>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</si>
  <si>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</si>
  <si>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</si>
  <si>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</si>
  <si>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</si>
  <si>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</si>
  <si>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</si>
  <si>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</si>
  <si>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</si>
  <si>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</si>
  <si>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</si>
  <si>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</si>
  <si>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</si>
  <si>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</si>
  <si>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</si>
  <si>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</si>
  <si>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</si>
  <si>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</si>
  <si>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</si>
  <si>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</si>
  <si>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</si>
  <si>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</si>
  <si>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</si>
  <si>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</si>
  <si>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</si>
  <si>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</si>
  <si>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</si>
  <si>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</si>
  <si>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</si>
  <si>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</si>
  <si>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</si>
  <si>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</si>
  <si>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</si>
  <si>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</si>
  <si>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</si>
  <si>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</si>
  <si>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</si>
  <si>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</si>
  <si>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</si>
  <si>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</si>
  <si>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</si>
  <si>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</si>
  <si>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</si>
  <si>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</si>
  <si>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</si>
  <si>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</si>
  <si>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</si>
  <si>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</si>
  <si>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</si>
  <si>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</si>
  <si>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</si>
  <si>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</si>
  <si>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</si>
  <si>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</si>
  <si>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</si>
  <si>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</si>
  <si>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</si>
  <si>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</si>
  <si>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</si>
  <si>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</si>
  <si>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</si>
  <si>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</si>
  <si>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</si>
  <si>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</si>
  <si>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</si>
  <si>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</si>
  <si>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</si>
  <si>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</si>
  <si>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</si>
  <si>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</si>
  <si>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</si>
  <si>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</si>
  <si>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</si>
  <si>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</si>
  <si>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</si>
  <si>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</si>
  <si>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</si>
  <si>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</si>
  <si>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</si>
  <si>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</si>
  <si>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</si>
  <si>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</si>
  <si>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</si>
  <si>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</si>
  <si>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</si>
  <si>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</si>
  <si>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</si>
  <si>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</si>
  <si>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</si>
  <si>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</si>
  <si>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</si>
  <si>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</si>
  <si>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</si>
  <si>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</si>
  <si>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</si>
  <si>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</si>
  <si>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</si>
  <si>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</si>
  <si>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</si>
  <si>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</si>
  <si>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</si>
  <si>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</si>
  <si>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</si>
  <si>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</si>
  <si>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</si>
  <si>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</si>
  <si>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</si>
  <si>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</si>
  <si>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</si>
  <si>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</si>
  <si>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</si>
  <si>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</si>
  <si>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</si>
  <si>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</si>
  <si>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</si>
  <si>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</si>
  <si>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</si>
  <si>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</si>
  <si>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</si>
  <si>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</si>
  <si>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</si>
  <si>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</si>
  <si>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</si>
  <si>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</si>
  <si>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</si>
  <si>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</si>
  <si>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</si>
  <si>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</si>
  <si>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</si>
  <si>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</si>
  <si>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</si>
  <si>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</si>
  <si>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</si>
  <si>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</si>
  <si>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</si>
  <si>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</si>
  <si>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</si>
  <si>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</si>
  <si>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</si>
  <si>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</si>
  <si>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</si>
  <si>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</si>
  <si>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</si>
  <si>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</si>
  <si>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</si>
  <si>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</si>
  <si>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</si>
  <si>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</si>
  <si>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</si>
  <si>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</si>
  <si>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</si>
  <si>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</si>
  <si>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</si>
  <si>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</si>
  <si>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</si>
  <si>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</si>
  <si>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</si>
  <si>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</si>
  <si>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</si>
  <si>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</si>
  <si>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</si>
  <si>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</si>
  <si>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</si>
  <si>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</si>
  <si>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</si>
  <si>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</si>
  <si>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</si>
  <si>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</si>
  <si>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</si>
  <si>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</si>
  <si>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</si>
  <si>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</si>
  <si>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</si>
  <si>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</si>
  <si>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</si>
  <si>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</si>
  <si>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</si>
  <si>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</si>
  <si>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</si>
  <si>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</si>
  <si>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</si>
  <si>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</si>
  <si>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</si>
  <si>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</si>
  <si>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</si>
  <si>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</si>
  <si>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</si>
  <si>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</si>
  <si>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</si>
  <si>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</si>
  <si>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</si>
  <si>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</si>
  <si>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</si>
  <si>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</si>
  <si>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</si>
  <si>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</si>
  <si>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</si>
  <si>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</si>
  <si>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</si>
  <si>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</si>
  <si>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</si>
  <si>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</si>
  <si>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</si>
  <si>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</si>
  <si>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</si>
  <si>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</si>
  <si>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</si>
  <si>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</si>
  <si>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</si>
  <si>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</si>
  <si>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</si>
  <si>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</si>
  <si>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</si>
  <si>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</si>
  <si>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</si>
  <si>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</si>
  <si>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</si>
  <si>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</si>
  <si>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</si>
  <si>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</si>
  <si>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</si>
  <si>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</si>
  <si>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</si>
  <si>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</si>
  <si>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</si>
  <si>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</si>
  <si>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</si>
  <si>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</si>
  <si>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</si>
  <si>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</si>
  <si>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</si>
  <si>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</si>
  <si>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</si>
  <si>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</si>
  <si>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</si>
  <si>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</si>
  <si>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</si>
  <si>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</si>
  <si>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</si>
  <si>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</si>
  <si>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</si>
  <si>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</si>
  <si>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</si>
  <si>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</si>
  <si>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</si>
  <si>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</si>
  <si>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</si>
  <si>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</si>
  <si>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</si>
  <si>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</si>
  <si>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</si>
  <si>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</si>
  <si>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</si>
  <si>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</si>
  <si>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</si>
  <si>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</si>
  <si>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</si>
  <si>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</si>
  <si>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</si>
  <si>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</si>
  <si>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</si>
  <si>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</si>
  <si>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</si>
  <si>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</si>
  <si>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</si>
  <si>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</si>
  <si>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</si>
  <si>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</si>
  <si>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</si>
  <si>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</si>
  <si>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</si>
  <si>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</si>
  <si>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</si>
  <si>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</si>
  <si>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</si>
  <si>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</si>
  <si>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</si>
  <si>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</si>
  <si>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</si>
  <si>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</si>
  <si>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</si>
  <si>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</si>
  <si>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</si>
  <si>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</si>
  <si>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</si>
  <si>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</si>
  <si>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</si>
  <si>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</si>
  <si>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</si>
  <si>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</si>
  <si>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</si>
  <si>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</si>
  <si>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</si>
  <si>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</si>
  <si>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</si>
  <si>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</si>
  <si>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</si>
  <si>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</si>
  <si>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</si>
  <si>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</si>
  <si>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</si>
  <si>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</si>
  <si>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</si>
  <si>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</si>
  <si>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</si>
  <si>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</si>
  <si>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</si>
  <si>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</si>
  <si>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</si>
  <si>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</si>
  <si>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</si>
  <si>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</si>
  <si>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</si>
  <si>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</si>
  <si>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</si>
  <si>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</si>
  <si>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</si>
  <si>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</si>
  <si>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</si>
  <si>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</si>
  <si>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</si>
  <si>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</si>
  <si>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</si>
  <si>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</si>
  <si>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</si>
  <si>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</si>
  <si>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</si>
  <si>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</si>
  <si>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</si>
  <si>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</si>
  <si>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</si>
  <si>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</si>
  <si>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</si>
  <si>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</si>
  <si>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</si>
  <si>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</si>
  <si>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</si>
  <si>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</si>
  <si>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</si>
  <si>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</si>
  <si>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</si>
  <si>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</si>
  <si>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</si>
  <si>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</si>
  <si>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</si>
  <si>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</si>
  <si>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</si>
  <si>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</si>
  <si>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</si>
  <si>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</si>
  <si>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</si>
  <si>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</si>
  <si>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</si>
  <si>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</si>
  <si>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</si>
  <si>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</si>
  <si>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</si>
  <si>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</si>
  <si>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</si>
  <si>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</si>
  <si>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</si>
  <si>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</si>
  <si>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</si>
  <si>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</si>
  <si>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</si>
  <si>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</si>
  <si>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</si>
  <si>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</si>
  <si>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</si>
  <si>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</si>
  <si>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</si>
  <si>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</si>
  <si>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</si>
  <si>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</si>
  <si>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</si>
  <si>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</si>
  <si>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</si>
  <si>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</si>
  <si>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</si>
  <si>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</si>
  <si>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</si>
  <si>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</si>
  <si>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</si>
  <si>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</si>
  <si>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</si>
  <si>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</si>
  <si>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</si>
  <si>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</si>
  <si>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</si>
  <si>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</si>
  <si>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</si>
  <si>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</si>
  <si>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</si>
  <si>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</si>
  <si>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</si>
  <si>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</si>
  <si>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</si>
  <si>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</si>
  <si>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</si>
  <si>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</si>
  <si>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</si>
  <si>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</si>
  <si>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</si>
  <si>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</si>
  <si>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</si>
  <si>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</si>
  <si>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</si>
  <si>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</si>
  <si>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</si>
  <si>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</si>
  <si>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</si>
  <si>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</si>
  <si>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</si>
  <si>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</si>
  <si>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</si>
  <si>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</si>
  <si>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</si>
  <si>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</si>
  <si>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</si>
  <si>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</si>
  <si>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</si>
  <si>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</si>
  <si>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</si>
  <si>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</si>
  <si>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</si>
  <si>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</si>
  <si>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</si>
  <si>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</si>
  <si>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</si>
  <si>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</si>
  <si>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</si>
  <si>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</si>
  <si>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</si>
  <si>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</si>
  <si>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</si>
  <si>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</si>
  <si>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</si>
  <si>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</si>
  <si>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</si>
  <si>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</si>
  <si>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</si>
  <si>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</si>
  <si>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</si>
  <si>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</si>
  <si>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</si>
  <si>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</si>
  <si>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</si>
  <si>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</si>
  <si>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</si>
  <si>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</si>
  <si>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</si>
  <si>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</si>
  <si>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</si>
  <si>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</si>
  <si>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</si>
  <si>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</si>
  <si>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</si>
  <si>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</si>
  <si>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</si>
  <si>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</si>
  <si>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</si>
  <si>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</si>
  <si>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</si>
  <si>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</si>
  <si>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</si>
  <si>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</si>
  <si>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</si>
  <si>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</si>
  <si>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</si>
  <si>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</si>
  <si>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</si>
  <si>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</si>
  <si>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</si>
  <si>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</si>
  <si>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</si>
  <si>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</si>
  <si>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</si>
  <si>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</si>
  <si>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</si>
  <si>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</si>
  <si>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</si>
  <si>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</si>
  <si>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</si>
  <si>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</si>
  <si>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</si>
  <si>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</si>
  <si>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</si>
  <si>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</si>
  <si>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</si>
  <si>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</si>
  <si>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</si>
  <si>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</si>
  <si>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</si>
  <si>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</si>
  <si>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</si>
  <si>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</si>
  <si>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</si>
  <si>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</si>
  <si>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</si>
  <si>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</si>
  <si>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</si>
  <si>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</si>
  <si>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</si>
  <si>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</si>
  <si>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</si>
  <si>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</si>
  <si>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</si>
  <si>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</si>
  <si>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</si>
  <si>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</si>
  <si>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</si>
  <si>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</si>
  <si>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</si>
  <si>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</si>
  <si>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</si>
  <si>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</si>
  <si>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</si>
  <si>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</si>
  <si>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</si>
  <si>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</si>
  <si>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</si>
  <si>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</si>
  <si>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</si>
  <si>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</si>
  <si>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</si>
  <si>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</si>
  <si>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</si>
  <si>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</si>
  <si>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</si>
  <si>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</si>
  <si>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</si>
  <si>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</si>
  <si>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</si>
  <si>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</si>
  <si>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</si>
  <si>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</si>
  <si>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</si>
  <si>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</si>
  <si>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</si>
  <si>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</si>
  <si>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</si>
  <si>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</si>
  <si>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</si>
  <si>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</si>
  <si>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</si>
  <si>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</si>
  <si>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</si>
  <si>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</si>
  <si>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</si>
  <si>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</si>
  <si>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</si>
  <si>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</si>
  <si>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</si>
  <si>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</si>
  <si>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</si>
  <si>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</si>
  <si>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</si>
  <si>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</si>
  <si>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</si>
  <si>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</si>
  <si>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</si>
  <si>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</si>
  <si>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</si>
  <si>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</si>
  <si>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</si>
  <si>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</si>
  <si>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</si>
  <si>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</si>
  <si>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</si>
  <si>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</si>
  <si>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</si>
  <si>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</si>
  <si>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</si>
  <si>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</si>
  <si>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</si>
  <si>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</si>
  <si>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</si>
  <si>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</si>
  <si>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</si>
  <si>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</si>
  <si>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</si>
  <si>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</si>
  <si>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</si>
  <si>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</si>
  <si>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</si>
  <si>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</si>
  <si>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</si>
  <si>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</si>
  <si>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</si>
  <si>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</si>
  <si>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</si>
  <si>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</si>
  <si>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</si>
  <si>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</si>
  <si>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</si>
  <si>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</si>
  <si>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</si>
  <si>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</si>
  <si>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</si>
  <si>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</si>
  <si>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</si>
  <si>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</si>
  <si>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</si>
  <si>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</si>
  <si>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</si>
  <si>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</si>
  <si>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</si>
  <si>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</si>
  <si>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</si>
  <si>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</si>
  <si>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</si>
  <si>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</si>
  <si>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</si>
  <si>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</si>
  <si>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</si>
  <si>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</si>
  <si>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</si>
  <si>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</si>
  <si>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</si>
  <si>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</si>
  <si>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</si>
  <si>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</si>
  <si>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</si>
  <si>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</si>
  <si>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</si>
  <si>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</si>
  <si>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</si>
  <si>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</si>
  <si>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</si>
  <si>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</si>
  <si>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</si>
  <si>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</si>
  <si>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</si>
  <si>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</si>
  <si>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</si>
  <si>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</si>
  <si>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</si>
  <si>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</si>
  <si>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</si>
  <si>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</si>
  <si>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</si>
  <si>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</si>
  <si>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</si>
  <si>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</si>
  <si>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</si>
  <si>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</si>
  <si>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</si>
  <si>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</si>
  <si>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</si>
  <si>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</si>
  <si>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</si>
  <si>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</si>
  <si>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</si>
  <si>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</si>
  <si>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</si>
  <si>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</si>
  <si>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</si>
  <si>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</si>
  <si>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</si>
  <si>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</si>
  <si>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</si>
  <si>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</si>
  <si>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</si>
  <si>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</si>
  <si>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</si>
  <si>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</si>
  <si>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</si>
  <si>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</si>
  <si>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</si>
  <si>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</si>
  <si>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</si>
  <si>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</si>
  <si>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</si>
  <si>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</si>
  <si>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</si>
  <si>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</si>
  <si>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</si>
  <si>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</si>
  <si>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</si>
  <si>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</si>
  <si>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</si>
  <si>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</si>
  <si>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</si>
  <si>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</si>
  <si>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</si>
  <si>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</si>
  <si>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</si>
  <si>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</si>
  <si>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</si>
  <si>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</si>
  <si>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</si>
  <si>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</si>
  <si>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</si>
  <si>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</si>
  <si>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</si>
  <si>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</si>
  <si>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</si>
  <si>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</si>
  <si>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</si>
  <si>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</si>
  <si>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</si>
  <si>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</si>
  <si>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</si>
  <si>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</si>
  <si>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</si>
  <si>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</si>
  <si>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</si>
  <si>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</si>
  <si>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</si>
  <si>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</si>
  <si>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</si>
  <si>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</si>
  <si>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</si>
  <si>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</si>
  <si>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</si>
  <si>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</si>
  <si>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</si>
  <si>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</si>
  <si>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</si>
  <si>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</si>
  <si>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</si>
  <si>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</si>
  <si>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</si>
  <si>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</si>
  <si>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</si>
  <si>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</si>
  <si>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</si>
  <si>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</si>
  <si>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</si>
  <si>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</si>
  <si>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</si>
  <si>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</si>
  <si>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</si>
  <si>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</si>
  <si>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</si>
  <si>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</si>
  <si>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</si>
  <si>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</si>
  <si>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</si>
  <si>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</si>
  <si>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</si>
  <si>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</si>
  <si>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</si>
  <si>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</si>
  <si>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</si>
  <si>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</si>
  <si>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</si>
  <si>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</si>
  <si>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</si>
  <si>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</si>
  <si>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</si>
  <si>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</si>
  <si>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</si>
  <si>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</si>
  <si>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</si>
  <si>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</si>
  <si>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</si>
  <si>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</si>
  <si>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</si>
  <si>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</si>
  <si>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</si>
  <si>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</si>
  <si>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</si>
  <si>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</si>
  <si>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</si>
  <si>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</si>
  <si>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</si>
  <si>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</si>
  <si>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</si>
  <si>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</si>
  <si>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</si>
  <si>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</si>
  <si>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</si>
  <si>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</si>
  <si>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</si>
  <si>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</si>
  <si>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</si>
  <si>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</si>
  <si>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</si>
  <si>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</si>
  <si>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</si>
  <si>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</si>
  <si>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</si>
  <si>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</si>
  <si>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</si>
  <si>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</si>
  <si>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</si>
  <si>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</si>
  <si>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</si>
  <si>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</si>
  <si>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</si>
  <si>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</si>
  <si>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</si>
  <si>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</si>
  <si>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</si>
  <si>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</si>
  <si>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</si>
  <si>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</si>
  <si>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</si>
  <si>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</si>
  <si>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</si>
  <si>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</si>
  <si>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</si>
  <si>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</si>
  <si>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</si>
  <si>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</si>
  <si>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</si>
  <si>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</si>
  <si>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</si>
  <si>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</si>
  <si>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</si>
  <si>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</si>
  <si>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</si>
  <si>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</si>
  <si>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</si>
  <si>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</si>
  <si>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</si>
  <si>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</si>
  <si>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</si>
  <si>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</si>
  <si>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</si>
  <si>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</si>
  <si>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</si>
  <si>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</si>
  <si>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</si>
  <si>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</si>
  <si>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</si>
  <si>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</si>
  <si>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</si>
  <si>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</si>
  <si>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</si>
  <si>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</si>
  <si>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</si>
  <si>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</si>
  <si>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</si>
  <si>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</si>
  <si>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</si>
  <si>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</si>
  <si>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</si>
  <si>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</si>
  <si>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</si>
  <si>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</si>
  <si>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</si>
  <si>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</si>
  <si>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</si>
  <si>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</si>
  <si>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</si>
  <si>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</si>
  <si>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</si>
  <si>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</si>
  <si>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</si>
  <si>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</si>
  <si>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</si>
  <si>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</si>
  <si>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</si>
  <si>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</si>
  <si>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</si>
  <si>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</si>
  <si>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</si>
  <si>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</si>
  <si>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</si>
  <si>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</si>
  <si>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</si>
  <si>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</si>
  <si>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</si>
  <si>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</si>
  <si>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</si>
  <si>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</si>
  <si>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</si>
  <si>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</si>
  <si>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</si>
  <si>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</si>
  <si>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</si>
  <si>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</si>
  <si>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</si>
  <si>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</si>
  <si>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</si>
  <si>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</si>
  <si>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</si>
  <si>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</si>
  <si>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</si>
  <si>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</si>
  <si>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</si>
  <si>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</si>
  <si>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</si>
  <si>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</si>
  <si>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</si>
  <si>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</si>
  <si>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</si>
  <si>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</si>
  <si>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</si>
  <si>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</si>
  <si>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</si>
  <si>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</si>
  <si>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</si>
  <si>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</si>
  <si>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</si>
  <si>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</si>
  <si>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</si>
  <si>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</si>
  <si>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</si>
  <si>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</si>
  <si>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</si>
  <si>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</si>
  <si>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</si>
  <si>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</si>
  <si>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</si>
  <si>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</si>
  <si>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</si>
  <si>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</si>
  <si>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</si>
  <si>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</si>
  <si>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</si>
  <si>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</si>
  <si>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</si>
  <si>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</si>
  <si>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</si>
  <si>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</si>
  <si>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</si>
  <si>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</si>
  <si>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</si>
  <si>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</si>
  <si>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</si>
  <si>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</si>
  <si>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</si>
  <si>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</si>
  <si>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</si>
  <si>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</si>
  <si>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</si>
  <si>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</si>
  <si>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</si>
  <si>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</si>
  <si>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</si>
  <si>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</si>
  <si>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</si>
  <si>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</si>
  <si>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</si>
  <si>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</si>
  <si>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</si>
  <si>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</si>
  <si>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</si>
  <si>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</si>
  <si>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</si>
  <si>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</si>
  <si>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</si>
  <si>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</si>
  <si>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</si>
  <si>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</si>
  <si>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</si>
  <si>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</si>
  <si>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</si>
  <si>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</si>
  <si>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</si>
  <si>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</si>
  <si>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</si>
  <si>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</si>
  <si>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</si>
  <si>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</si>
  <si>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</si>
  <si>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</si>
  <si>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</si>
  <si>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</si>
  <si>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</si>
  <si>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</si>
  <si>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</si>
  <si>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</si>
  <si>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</si>
  <si>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</si>
  <si>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</si>
  <si>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</si>
  <si>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</si>
  <si>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</si>
  <si>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</si>
  <si>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</si>
  <si>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</si>
  <si>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</si>
  <si>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</si>
  <si>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</si>
  <si>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</si>
  <si>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</si>
  <si>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</si>
  <si>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</si>
  <si>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</si>
  <si>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</si>
  <si>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</si>
  <si>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</si>
  <si>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</si>
  <si>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</si>
  <si>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</si>
  <si>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</si>
  <si>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</si>
  <si>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</si>
  <si>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</si>
  <si>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</si>
  <si>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</si>
  <si>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</si>
  <si>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</si>
  <si>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</si>
  <si>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</si>
  <si>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</si>
  <si>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</si>
  <si>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</si>
  <si>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</si>
  <si>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</si>
  <si>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</si>
  <si>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</si>
  <si>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</si>
  <si>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</si>
  <si>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</si>
  <si>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</si>
  <si>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</si>
  <si>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</si>
  <si>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</si>
  <si>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</si>
  <si>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</si>
  <si>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</si>
  <si>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</si>
  <si>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</si>
  <si>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</si>
  <si>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</si>
  <si>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</si>
  <si>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</si>
  <si>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</si>
  <si>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</si>
  <si>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</si>
  <si>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</si>
  <si>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</si>
  <si>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</si>
  <si>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</si>
  <si>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</si>
  <si>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</si>
  <si>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</si>
  <si>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</si>
  <si>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</si>
  <si>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</si>
  <si>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</si>
  <si>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</si>
  <si>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</si>
  <si>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</si>
  <si>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</si>
  <si>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</si>
  <si>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</si>
  <si>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</si>
  <si>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</si>
  <si>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</si>
  <si>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</si>
  <si>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</si>
  <si>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</si>
  <si>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</si>
  <si>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</si>
  <si>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</si>
  <si>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</si>
  <si>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</si>
  <si>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</si>
  <si>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</si>
  <si>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</si>
  <si>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</si>
  <si>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</si>
  <si>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</si>
  <si>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</si>
  <si>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</si>
  <si>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</si>
  <si>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</si>
  <si>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</si>
  <si>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</si>
  <si>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</si>
  <si>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</si>
  <si>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</si>
  <si>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</si>
  <si>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</si>
  <si>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</si>
  <si>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</si>
  <si>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</si>
  <si>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</si>
  <si>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</si>
  <si>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</si>
  <si>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</si>
  <si>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</si>
  <si>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</si>
  <si>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</si>
  <si>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</si>
  <si>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</si>
  <si>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</si>
  <si>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</si>
  <si>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</si>
  <si>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</si>
  <si>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</si>
  <si>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</si>
  <si>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</si>
  <si>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</si>
  <si>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</si>
  <si>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</si>
  <si>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</si>
  <si>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</si>
  <si>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</si>
  <si>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</si>
  <si>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</si>
  <si>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</si>
  <si>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</si>
  <si>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</si>
  <si>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</si>
  <si>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</si>
  <si>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</si>
  <si>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</si>
  <si>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</si>
  <si>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</si>
  <si>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</si>
  <si>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</si>
  <si>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</si>
  <si>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</si>
  <si>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</si>
  <si>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</si>
  <si>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</si>
  <si>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</si>
  <si>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</si>
  <si>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</si>
  <si>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</si>
  <si>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</si>
  <si>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</si>
  <si>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</si>
  <si>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</si>
  <si>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</si>
  <si>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</si>
  <si>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</si>
  <si>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</si>
  <si>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</si>
  <si>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</si>
  <si>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</si>
  <si>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</si>
  <si>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</si>
  <si>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</si>
  <si>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</si>
  <si>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</si>
  <si>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</si>
  <si>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</si>
  <si>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</si>
  <si>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</si>
  <si>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</si>
  <si>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</si>
  <si>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</si>
  <si>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</si>
  <si>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</si>
  <si>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</si>
  <si>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</si>
  <si>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</si>
  <si>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</si>
  <si>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</si>
  <si>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</si>
  <si>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</si>
  <si>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</si>
  <si>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</si>
  <si>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</si>
  <si>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</si>
  <si>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</si>
  <si>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</si>
  <si>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</si>
  <si>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</si>
  <si>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</si>
  <si>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</si>
  <si>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</si>
  <si>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</si>
  <si>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</si>
  <si>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</si>
  <si>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</si>
  <si>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</si>
  <si>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</si>
  <si>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</si>
  <si>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</si>
  <si>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</si>
  <si>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</si>
  <si>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</si>
  <si>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</si>
  <si>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</si>
  <si>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</si>
  <si>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</si>
  <si>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</si>
  <si>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</si>
  <si>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</si>
  <si>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</si>
  <si>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</si>
  <si>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</si>
  <si>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</si>
  <si>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</si>
  <si>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</si>
  <si>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</si>
  <si>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</si>
  <si>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</si>
  <si>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</si>
  <si>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</si>
  <si>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</si>
  <si>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</si>
  <si>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</si>
  <si>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</si>
  <si>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</si>
  <si>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</si>
  <si>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</si>
  <si>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</si>
  <si>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</si>
  <si>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</si>
  <si>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</si>
  <si>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</si>
  <si>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</si>
  <si>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</si>
  <si>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</si>
  <si>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</si>
  <si>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</si>
  <si>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</si>
  <si>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</si>
  <si>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</si>
  <si>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</si>
  <si>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</si>
  <si>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</si>
  <si>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</si>
  <si>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</si>
  <si>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</si>
  <si>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</si>
  <si>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</si>
  <si>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</si>
  <si>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</si>
  <si>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</si>
  <si>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</si>
  <si>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</si>
  <si>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</si>
  <si>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</si>
  <si>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</si>
  <si>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</si>
  <si>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</si>
  <si>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</si>
  <si>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</si>
  <si>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</si>
  <si>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</si>
  <si>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</si>
  <si>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</si>
  <si>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</si>
  <si>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</si>
  <si>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</si>
  <si>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</si>
  <si>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</si>
  <si>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</si>
  <si>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</si>
  <si>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</si>
  <si>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</si>
  <si>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</si>
  <si>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</si>
  <si>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</si>
  <si>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</si>
  <si>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</si>
  <si>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</si>
  <si>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</si>
  <si>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</si>
  <si>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</si>
  <si>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</si>
  <si>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</si>
  <si>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</si>
  <si>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</si>
  <si>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</si>
  <si>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</si>
  <si>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</si>
  <si>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</si>
  <si>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</si>
  <si>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</si>
  <si>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</si>
  <si>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</si>
  <si>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</si>
  <si>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</si>
  <si>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</si>
  <si>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</si>
  <si>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</si>
  <si>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</si>
  <si>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</si>
  <si>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</si>
  <si>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</si>
  <si>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</si>
  <si>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</si>
  <si>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</si>
  <si>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</si>
  <si>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</si>
  <si>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</si>
  <si>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</si>
  <si>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</si>
  <si>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</si>
  <si>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</si>
  <si>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</si>
  <si>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</si>
  <si>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</si>
  <si>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</si>
  <si>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</si>
  <si>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</si>
  <si>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</si>
  <si>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</si>
  <si>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</si>
  <si>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</si>
  <si>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</si>
  <si>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</si>
  <si>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</si>
  <si>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</si>
  <si>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</si>
  <si>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</si>
  <si>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</si>
  <si>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</si>
  <si>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</si>
  <si>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</si>
  <si>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</si>
  <si>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</si>
  <si>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</si>
  <si>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</si>
  <si>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</si>
  <si>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</si>
  <si>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</si>
  <si>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</si>
  <si>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</si>
  <si>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</si>
  <si>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</si>
  <si>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</si>
  <si>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</si>
  <si>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</si>
  <si>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</si>
  <si>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</si>
  <si>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</si>
  <si>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</si>
  <si>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</si>
  <si>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</si>
  <si>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</si>
  <si>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</si>
  <si>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</si>
  <si>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</si>
  <si>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</si>
  <si>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</si>
  <si>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</si>
  <si>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</si>
  <si>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</si>
  <si>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</si>
  <si>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</si>
  <si>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</si>
  <si>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</si>
  <si>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</si>
  <si>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</si>
  <si>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</si>
  <si>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</si>
  <si>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</si>
  <si>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</si>
  <si>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</si>
  <si>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</si>
  <si>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</si>
  <si>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</si>
  <si>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</si>
  <si>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</si>
  <si>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</si>
  <si>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</si>
  <si>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</si>
  <si>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</si>
  <si>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</si>
  <si>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</si>
  <si>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</si>
  <si>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</si>
  <si>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</si>
  <si>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</si>
  <si>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</si>
  <si>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</si>
  <si>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</si>
  <si>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</si>
  <si>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</si>
  <si>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</si>
  <si>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</si>
  <si>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</si>
  <si>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</si>
  <si>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</si>
  <si>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</si>
  <si>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</si>
  <si>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</si>
  <si>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</si>
  <si>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</si>
  <si>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</si>
  <si>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</si>
  <si>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</si>
  <si>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</si>
  <si>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</si>
  <si>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</si>
  <si>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</si>
  <si>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</si>
  <si>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</si>
  <si>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</si>
  <si>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</si>
  <si>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</si>
  <si>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</si>
  <si>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</si>
  <si>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</si>
  <si>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</si>
  <si>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</si>
  <si>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</si>
  <si>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</si>
  <si>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</si>
  <si>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</si>
  <si>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</si>
  <si>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</si>
  <si>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</si>
  <si>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</si>
  <si>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</si>
  <si>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</si>
  <si>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</si>
  <si>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</si>
  <si>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</si>
  <si>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</si>
  <si>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</si>
  <si>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</si>
  <si>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</si>
  <si>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</si>
  <si>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</si>
  <si>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</si>
  <si>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</si>
  <si>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</si>
  <si>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</si>
  <si>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</si>
  <si>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</si>
  <si>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</si>
  <si>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</si>
  <si>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</si>
  <si>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</si>
  <si>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</si>
  <si>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</si>
  <si>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</si>
  <si>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</si>
  <si>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</si>
  <si>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</si>
  <si>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</si>
  <si>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</si>
  <si>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</si>
  <si>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</si>
  <si>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</si>
  <si>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</si>
  <si>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</si>
  <si>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</si>
  <si>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</si>
  <si>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</si>
  <si>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</si>
  <si>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</si>
  <si>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</si>
  <si>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</si>
  <si>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</si>
  <si>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</si>
  <si>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</si>
  <si>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</si>
  <si>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</si>
  <si>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</si>
  <si>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</si>
  <si>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</si>
  <si>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</si>
  <si>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</si>
  <si>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</si>
  <si>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</si>
  <si>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</si>
  <si>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</si>
  <si>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</si>
  <si>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</si>
  <si>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</si>
  <si>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</si>
  <si>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</si>
  <si>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</si>
  <si>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</si>
  <si>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</si>
  <si>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</si>
  <si>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</si>
  <si>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</si>
  <si>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</si>
  <si>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</si>
  <si>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</si>
  <si>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</si>
  <si>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</si>
  <si>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</si>
  <si>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</si>
  <si>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</si>
  <si>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</si>
  <si>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</si>
  <si>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</si>
  <si>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</si>
  <si>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</si>
  <si>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</si>
  <si>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</si>
  <si>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</si>
  <si>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</si>
  <si>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</si>
  <si>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</si>
  <si>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</si>
  <si>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</si>
  <si>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</si>
  <si>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</si>
  <si>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</si>
  <si>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</si>
  <si>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</si>
  <si>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</si>
  <si>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</si>
  <si>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</si>
  <si>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</si>
  <si>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</si>
  <si>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</si>
  <si>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</si>
  <si>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</si>
  <si>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</si>
  <si>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</si>
  <si>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</si>
  <si>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</si>
  <si>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</si>
  <si>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</si>
  <si>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</si>
  <si>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</si>
  <si>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</si>
  <si>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</si>
  <si>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</si>
  <si>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</si>
  <si>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</si>
  <si>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</si>
  <si>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</si>
  <si>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</si>
  <si>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</si>
  <si>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</si>
  <si>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</si>
  <si>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</si>
  <si>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</si>
  <si>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</si>
  <si>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</si>
  <si>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</si>
  <si>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</si>
  <si>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</si>
  <si>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</si>
  <si>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</si>
  <si>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</si>
  <si>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</si>
  <si>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</si>
  <si>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</si>
  <si>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</si>
  <si>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</si>
  <si>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</si>
  <si>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</si>
  <si>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</si>
  <si>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</si>
  <si>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</si>
  <si>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</si>
  <si>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</si>
  <si>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</si>
  <si>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</si>
  <si>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</si>
  <si>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</si>
  <si>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</si>
  <si>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</si>
  <si>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</si>
  <si>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</si>
  <si>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</si>
  <si>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</si>
  <si>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</si>
  <si>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</si>
  <si>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</si>
  <si>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</si>
  <si>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</si>
  <si>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</si>
  <si>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</si>
  <si>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</si>
  <si>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</si>
  <si>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</si>
  <si>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</si>
  <si>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</si>
  <si>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</si>
  <si>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</si>
  <si>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</si>
  <si>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</si>
  <si>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</si>
  <si>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</si>
  <si>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</si>
  <si>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</si>
  <si>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</si>
  <si>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</si>
  <si>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</si>
  <si>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</si>
  <si>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</si>
  <si>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</si>
  <si>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</si>
  <si>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</si>
  <si>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</si>
  <si>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</si>
  <si>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</si>
  <si>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</si>
  <si>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</si>
  <si>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</si>
  <si>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</si>
  <si>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</si>
  <si>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</si>
  <si>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</si>
  <si>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</si>
  <si>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</si>
  <si>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</si>
  <si>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</si>
  <si>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</si>
  <si>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</si>
  <si>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</si>
  <si>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</si>
  <si>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</si>
  <si>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</si>
  <si>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</si>
  <si>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</si>
  <si>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</si>
  <si>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</si>
  <si>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</si>
  <si>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</si>
  <si>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</si>
  <si>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</si>
  <si>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</si>
  <si>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</si>
  <si>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</si>
  <si>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</si>
  <si>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</si>
  <si>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</si>
  <si>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</si>
  <si>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</si>
  <si>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</si>
  <si>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</si>
  <si>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</si>
  <si>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</si>
  <si>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</si>
  <si>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</si>
  <si>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</si>
  <si>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</si>
  <si>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</si>
  <si>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</si>
  <si>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</si>
  <si>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</si>
  <si>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</si>
  <si>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</si>
  <si>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</si>
  <si>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</si>
  <si>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</si>
  <si>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</si>
  <si>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</si>
  <si>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</si>
  <si>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</si>
  <si>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</si>
  <si>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</si>
  <si>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</si>
  <si>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</si>
  <si>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</si>
  <si>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</si>
  <si>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</si>
  <si>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</si>
  <si>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</si>
  <si>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</si>
  <si>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</si>
  <si>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</si>
  <si>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</si>
  <si>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</si>
  <si>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</si>
  <si>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</si>
  <si>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</si>
  <si>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</si>
  <si>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</si>
  <si>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</si>
  <si>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</si>
  <si>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</si>
  <si>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</si>
  <si>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</si>
  <si>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</si>
  <si>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</si>
  <si>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</si>
  <si>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</si>
  <si>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</si>
  <si>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</si>
  <si>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</si>
  <si>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</si>
  <si>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</si>
  <si>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</si>
  <si>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</si>
  <si>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</si>
  <si>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</si>
  <si>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</si>
  <si>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</si>
  <si>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</si>
  <si>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</si>
  <si>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</si>
  <si>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</si>
  <si>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</si>
  <si>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</si>
  <si>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</si>
  <si>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</si>
  <si>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</si>
  <si>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</si>
  <si>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</si>
  <si>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</si>
  <si>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</si>
  <si>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</si>
  <si>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</si>
  <si>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</si>
  <si>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</si>
  <si>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</si>
  <si>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</si>
  <si>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</si>
  <si>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</si>
  <si>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</si>
  <si>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</si>
  <si>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</si>
  <si>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</si>
  <si>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</si>
  <si>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</si>
  <si>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</si>
  <si>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</si>
  <si>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</si>
  <si>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</si>
  <si>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</si>
  <si>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</si>
  <si>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</si>
  <si>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</si>
  <si>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</si>
  <si>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</si>
  <si>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</si>
  <si>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</si>
  <si>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</si>
  <si>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</si>
  <si>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</si>
  <si>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</si>
  <si>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</si>
  <si>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</si>
  <si>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</si>
  <si>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</si>
  <si>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</si>
  <si>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</si>
  <si>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</si>
  <si>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</si>
  <si>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</si>
  <si>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</si>
  <si>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</si>
  <si>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</si>
  <si>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</si>
  <si>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</si>
  <si>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</si>
  <si>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</si>
  <si>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</si>
  <si>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</si>
  <si>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</si>
  <si>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</si>
  <si>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</si>
  <si>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</si>
  <si>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</si>
  <si>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</si>
  <si>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</si>
  <si>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</si>
  <si>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</si>
  <si>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</si>
  <si>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</si>
  <si>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</si>
  <si>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</si>
  <si>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</si>
  <si>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</si>
  <si>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</si>
  <si>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</si>
  <si>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</si>
  <si>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</si>
  <si>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</si>
  <si>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</si>
  <si>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</si>
  <si>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</si>
  <si>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</si>
  <si>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</si>
  <si>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</si>
  <si>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</si>
  <si>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</si>
  <si>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</si>
  <si>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</si>
  <si>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</si>
  <si>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</si>
  <si>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</si>
  <si>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</si>
  <si>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</si>
  <si>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</si>
  <si>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</si>
  <si>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</si>
  <si>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</si>
  <si>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</si>
  <si>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</si>
  <si>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</si>
  <si>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</si>
  <si>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</si>
  <si>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</si>
  <si>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</si>
  <si>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</si>
  <si>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</si>
  <si>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</si>
  <si>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</si>
  <si>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</si>
  <si>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</si>
  <si>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</si>
  <si>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</si>
  <si>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</si>
  <si>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</si>
  <si>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</si>
  <si>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</si>
  <si>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</si>
  <si>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</si>
  <si>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</si>
  <si>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</si>
  <si>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</si>
  <si>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</si>
  <si>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</si>
  <si>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</si>
  <si>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</si>
  <si>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</si>
  <si>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</si>
  <si>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</si>
  <si>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</si>
  <si>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</si>
  <si>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</si>
  <si>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</si>
  <si>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</si>
  <si>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</si>
  <si>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</si>
  <si>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</si>
  <si>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</si>
  <si>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</si>
  <si>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</si>
  <si>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</si>
  <si>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</si>
  <si>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</si>
  <si>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</si>
  <si>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</si>
  <si>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</si>
  <si>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</si>
  <si>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</si>
  <si>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</si>
  <si>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</si>
  <si>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</si>
  <si>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</si>
  <si>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</si>
  <si>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</si>
  <si>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</si>
  <si>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</si>
  <si>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</si>
  <si>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</si>
  <si>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</si>
  <si>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</si>
  <si>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</si>
  <si>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</si>
  <si>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</si>
  <si>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</si>
  <si>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</si>
  <si>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</si>
  <si>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</si>
  <si>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</si>
  <si>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</si>
  <si>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</si>
  <si>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</si>
  <si>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</si>
  <si>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</si>
  <si>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</si>
  <si>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</si>
  <si>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</si>
  <si>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</si>
  <si>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</si>
  <si>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</si>
  <si>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</si>
  <si>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</si>
  <si>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</si>
  <si>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</si>
  <si>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</si>
  <si>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</si>
  <si>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</si>
  <si>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</si>
  <si>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</si>
  <si>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</si>
  <si>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</si>
  <si>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</si>
  <si>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</si>
  <si>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</si>
  <si>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</si>
  <si>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</si>
  <si>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</si>
  <si>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</si>
  <si>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</si>
  <si>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</si>
  <si>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</si>
  <si>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</si>
  <si>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</si>
  <si>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</si>
  <si>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</si>
  <si>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</si>
  <si>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</si>
  <si>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</si>
  <si>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</si>
  <si>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</si>
  <si>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</si>
  <si>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</si>
  <si>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</si>
  <si>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</si>
  <si>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</si>
  <si>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</si>
  <si>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</si>
  <si>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</si>
  <si>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</si>
  <si>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</si>
  <si>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</si>
  <si>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</si>
  <si>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</si>
  <si>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</si>
  <si>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</si>
  <si>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</si>
  <si>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</si>
  <si>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</si>
  <si>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</si>
  <si>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</si>
  <si>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</si>
  <si>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</si>
  <si>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</si>
  <si>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</si>
  <si>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</si>
  <si>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</si>
  <si>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</si>
  <si>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</si>
  <si>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</si>
  <si>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</si>
  <si>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</si>
  <si>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</si>
  <si>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</si>
  <si>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</si>
  <si>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</si>
  <si>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</si>
  <si>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</si>
  <si>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</si>
  <si>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</si>
  <si>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</si>
  <si>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</si>
  <si>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</si>
  <si>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</si>
  <si>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</si>
  <si>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</si>
  <si>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</si>
  <si>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</si>
  <si>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</si>
  <si>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</si>
  <si>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</si>
  <si>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</si>
  <si>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</si>
  <si>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</si>
  <si>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</si>
  <si>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</si>
  <si>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</si>
  <si>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</si>
  <si>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</si>
  <si>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</si>
  <si>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</si>
  <si>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</si>
  <si>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</si>
  <si>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</si>
  <si>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</si>
  <si>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</si>
  <si>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</si>
  <si>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</si>
  <si>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</si>
  <si>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</si>
  <si>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</si>
  <si>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</si>
  <si>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</si>
  <si>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</si>
  <si>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</si>
  <si>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</si>
  <si>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</si>
  <si>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</si>
  <si>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</si>
  <si>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</si>
  <si>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</si>
  <si>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</si>
  <si>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</si>
  <si>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</si>
  <si>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</si>
  <si>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</si>
  <si>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</si>
  <si>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</si>
  <si>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</si>
  <si>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</si>
  <si>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</si>
  <si>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</si>
  <si>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</si>
  <si>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</si>
  <si>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</si>
  <si>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</si>
  <si>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</si>
  <si>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</si>
  <si>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</si>
  <si>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</si>
  <si>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</si>
  <si>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</si>
  <si>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</si>
  <si>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</si>
  <si>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</si>
  <si>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</si>
  <si>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</si>
  <si>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</si>
  <si>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</si>
  <si>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</si>
  <si>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</si>
  <si>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</si>
  <si>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</si>
  <si>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</si>
  <si>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</si>
  <si>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</si>
  <si>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</si>
  <si>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</si>
  <si>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</si>
  <si>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</si>
  <si>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</si>
  <si>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</si>
  <si>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</si>
  <si>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</si>
  <si>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</si>
  <si>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</si>
  <si>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</si>
  <si>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</si>
  <si>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</si>
  <si>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</si>
  <si>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</si>
  <si>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</si>
  <si>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</si>
  <si>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</si>
  <si>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</si>
  <si>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</si>
  <si>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</si>
  <si>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</si>
  <si>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</si>
  <si>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</si>
  <si>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</si>
  <si>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</si>
  <si>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</si>
  <si>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</si>
  <si>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</si>
  <si>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</si>
  <si>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</si>
  <si>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</si>
  <si>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</si>
  <si>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</si>
  <si>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</si>
  <si>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</si>
  <si>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</si>
  <si>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</si>
  <si>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</si>
  <si>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</si>
  <si>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</si>
  <si>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</si>
  <si>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</si>
  <si>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</si>
  <si>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</si>
  <si>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</si>
  <si>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</si>
  <si>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</si>
  <si>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</si>
  <si>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</si>
  <si>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</si>
  <si>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</si>
  <si>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</si>
  <si>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</si>
  <si>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</si>
  <si>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</si>
  <si>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</si>
  <si>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</si>
  <si>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</si>
  <si>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</si>
  <si>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</si>
  <si>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</si>
  <si>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</si>
  <si>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</si>
  <si>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</si>
  <si>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</si>
  <si>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</si>
  <si>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</si>
  <si>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</si>
  <si>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</si>
  <si>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</si>
  <si>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</si>
  <si>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</si>
  <si>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</si>
  <si>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</si>
  <si>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</si>
  <si>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</si>
  <si>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</si>
  <si>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</si>
  <si>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</si>
  <si>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</si>
  <si>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</si>
  <si>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</si>
  <si>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</si>
  <si>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</si>
  <si>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</si>
  <si>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</si>
  <si>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</si>
  <si>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</si>
  <si>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</si>
  <si>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</si>
  <si>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</si>
  <si>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</si>
  <si>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</si>
  <si>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</si>
  <si>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</si>
  <si>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</si>
  <si>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</si>
  <si>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</si>
  <si>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</si>
  <si>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</si>
  <si>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</si>
  <si>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</si>
  <si>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</si>
  <si>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</si>
  <si>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</si>
  <si>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</si>
  <si>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</si>
  <si>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</si>
  <si>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</si>
  <si>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</si>
  <si>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</si>
  <si>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</si>
  <si>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</si>
  <si>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</si>
  <si>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</si>
  <si>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</si>
  <si>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</si>
  <si>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</si>
  <si>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</si>
  <si>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</si>
  <si>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</si>
  <si>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</si>
  <si>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</si>
  <si>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</si>
  <si>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</si>
  <si>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</si>
  <si>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</si>
  <si>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</si>
  <si>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</si>
  <si>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</si>
  <si>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</si>
  <si>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</si>
  <si>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</si>
  <si>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</si>
  <si>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</si>
  <si>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</si>
  <si>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</si>
  <si>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</si>
  <si>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</si>
  <si>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</si>
  <si>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</si>
  <si>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</si>
  <si>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</si>
  <si>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</si>
  <si>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</si>
  <si>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</si>
  <si>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</si>
  <si>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</si>
  <si>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</si>
  <si>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</si>
  <si>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</si>
  <si>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</si>
  <si>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</si>
  <si>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</si>
  <si>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</si>
  <si>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</si>
  <si>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</si>
  <si>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</si>
  <si>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</si>
  <si>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</si>
  <si>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</si>
  <si>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</si>
  <si>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</si>
  <si>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</si>
  <si>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</si>
  <si>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</si>
  <si>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</si>
  <si>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</si>
  <si>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</si>
  <si>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</si>
  <si>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</si>
  <si>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</si>
  <si>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</si>
  <si>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</si>
  <si>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</si>
  <si>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</si>
  <si>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</si>
  <si>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</si>
  <si>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</si>
  <si>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</si>
  <si>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</si>
  <si>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</si>
  <si>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</si>
  <si>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</si>
  <si>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</si>
  <si>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</si>
  <si>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</si>
  <si>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</si>
  <si>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</si>
  <si>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</si>
  <si>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</si>
  <si>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</si>
  <si>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</si>
  <si>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</si>
  <si>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</si>
  <si>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</si>
  <si>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</si>
  <si>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</si>
  <si>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</si>
  <si>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</si>
  <si>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</si>
  <si>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</si>
  <si>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</si>
  <si>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</si>
  <si>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</si>
  <si>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</si>
  <si>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</si>
  <si>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</si>
  <si>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</si>
  <si>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</si>
  <si>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</si>
  <si>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</si>
  <si>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</si>
  <si>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</si>
  <si>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</si>
  <si>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</si>
  <si>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</si>
  <si>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</si>
  <si>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</si>
  <si>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</si>
  <si>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</si>
  <si>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</si>
  <si>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</si>
  <si>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</si>
  <si>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</si>
  <si>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</si>
  <si>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</si>
  <si>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</si>
  <si>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</si>
  <si>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</si>
  <si>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</si>
  <si>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</si>
  <si>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</si>
  <si>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</si>
  <si>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</si>
  <si>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</si>
  <si>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</si>
  <si>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</si>
  <si>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</si>
  <si>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</si>
  <si>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</si>
  <si>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</si>
  <si>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</si>
  <si>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</si>
  <si>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</si>
  <si>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</si>
  <si>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</si>
  <si>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</si>
  <si>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</si>
  <si>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</si>
  <si>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</si>
  <si>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</si>
  <si>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</si>
  <si>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</si>
  <si>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</si>
  <si>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</si>
  <si>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</si>
  <si>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</si>
  <si>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</si>
  <si>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</si>
  <si>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</si>
  <si>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</si>
  <si>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</si>
  <si>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</si>
  <si>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</si>
  <si>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</si>
  <si>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</si>
  <si>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</si>
  <si>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</si>
  <si>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</si>
  <si>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</si>
  <si>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</si>
  <si>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</si>
  <si>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</si>
  <si>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</si>
  <si>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</si>
  <si>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</si>
  <si>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</si>
  <si>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</si>
  <si>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</si>
  <si>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</si>
  <si>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</si>
  <si>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</si>
  <si>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</si>
  <si>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</si>
  <si>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</si>
  <si>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</si>
  <si>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</si>
  <si>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</si>
  <si>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</si>
  <si>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</si>
  <si>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</si>
  <si>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</si>
  <si>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</si>
  <si>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</si>
  <si>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</si>
  <si>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</si>
  <si>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</si>
  <si>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</si>
  <si>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</si>
  <si>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</si>
  <si>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</si>
  <si>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</si>
  <si>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</si>
  <si>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</si>
  <si>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</si>
  <si>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</si>
  <si>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</si>
  <si>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</si>
  <si>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</si>
  <si>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</si>
  <si>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</si>
  <si>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</si>
  <si>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</si>
  <si>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</si>
  <si>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</si>
  <si>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</si>
  <si>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</si>
  <si>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</si>
  <si>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</si>
  <si>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</si>
  <si>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</si>
  <si>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</si>
  <si>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</si>
  <si>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</si>
  <si>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</si>
  <si>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</si>
  <si>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</si>
  <si>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</si>
  <si>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</si>
  <si>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</si>
  <si>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</si>
  <si>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</si>
  <si>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</si>
  <si>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</si>
  <si>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</si>
  <si>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</si>
  <si>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</si>
  <si>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</si>
  <si>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</si>
  <si>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</si>
  <si>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</si>
  <si>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</si>
  <si>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</si>
  <si>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</si>
  <si>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</si>
  <si>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</si>
  <si>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</si>
  <si>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</si>
  <si>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</si>
  <si>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</si>
  <si>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</si>
  <si>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</si>
  <si>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</si>
  <si>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</si>
  <si>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</si>
  <si>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</si>
  <si>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</si>
  <si>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</si>
  <si>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</si>
  <si>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</si>
  <si>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</si>
  <si>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</si>
  <si>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</si>
  <si>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</si>
  <si>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</si>
  <si>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</si>
  <si>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</si>
  <si>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</si>
  <si>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</si>
  <si>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</si>
  <si>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</si>
  <si>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</si>
  <si>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</si>
  <si>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</si>
  <si>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</si>
  <si>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</si>
  <si>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</si>
  <si>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</si>
  <si>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</si>
  <si>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</si>
  <si>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</si>
  <si>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</si>
  <si>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</si>
  <si>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</si>
  <si>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</si>
  <si>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</si>
  <si>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</si>
  <si>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</si>
  <si>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</si>
  <si>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</si>
  <si>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</si>
  <si>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</si>
  <si>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</si>
  <si>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</si>
  <si>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</si>
  <si>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</si>
  <si>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</si>
  <si>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</si>
  <si>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</si>
  <si>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</si>
  <si>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</si>
  <si>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</si>
  <si>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</si>
  <si>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</si>
  <si>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</si>
  <si>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</si>
  <si>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</si>
  <si>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</si>
  <si>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</si>
  <si>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</si>
  <si>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</si>
  <si>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</si>
  <si>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</si>
  <si>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</si>
  <si>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</si>
  <si>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</si>
  <si>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</si>
  <si>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</si>
  <si>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</si>
  <si>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</si>
  <si>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</si>
  <si>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</si>
  <si>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</si>
  <si>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</si>
  <si>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</si>
  <si>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</si>
  <si>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</si>
  <si>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</si>
  <si>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</si>
  <si>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</si>
  <si>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</si>
  <si>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</si>
  <si>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</si>
  <si>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</si>
  <si>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</si>
  <si>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</si>
  <si>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</si>
  <si>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</si>
  <si>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</si>
  <si>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</si>
  <si>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</si>
  <si>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</si>
  <si>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</si>
  <si>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</si>
  <si>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</si>
  <si>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</si>
  <si>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</si>
  <si>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</si>
  <si>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</si>
  <si>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</si>
  <si>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</si>
  <si>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</si>
  <si>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</si>
  <si>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</si>
  <si>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</si>
  <si>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</si>
  <si>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</si>
  <si>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</si>
  <si>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</si>
  <si>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</si>
  <si>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</si>
  <si>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</si>
  <si>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</si>
  <si>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</si>
  <si>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</si>
  <si>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</si>
  <si>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</si>
  <si>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</si>
  <si>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</si>
  <si>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</si>
  <si>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</si>
  <si>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</si>
  <si>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</si>
  <si>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</si>
  <si>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</si>
  <si>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</si>
  <si>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</si>
  <si>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</si>
  <si>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</si>
  <si>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</si>
  <si>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</si>
  <si>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</si>
  <si>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</si>
  <si>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</si>
  <si>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</si>
  <si>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</si>
  <si>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</si>
  <si>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</si>
  <si>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</si>
  <si>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</si>
  <si>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</si>
  <si>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</si>
  <si>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</si>
  <si>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</si>
  <si>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</si>
  <si>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</si>
  <si>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</si>
  <si>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</si>
  <si>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</si>
  <si>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</si>
  <si>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</si>
  <si>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</si>
  <si>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</si>
  <si>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</si>
  <si>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</si>
  <si>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</si>
  <si>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</si>
  <si>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</si>
  <si>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</si>
  <si>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</si>
  <si>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</si>
  <si>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</si>
  <si>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</si>
  <si>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</si>
  <si>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</si>
  <si>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</si>
  <si>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</si>
  <si>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</si>
  <si>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</si>
  <si>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</si>
  <si>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</si>
  <si>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</si>
  <si>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</si>
  <si>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</si>
  <si>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</si>
  <si>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</si>
  <si>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</si>
  <si>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</si>
  <si>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</si>
  <si>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</si>
  <si>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</si>
  <si>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</si>
  <si>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</si>
  <si>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</si>
  <si>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</si>
  <si>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</si>
  <si>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</si>
  <si>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</si>
  <si>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</si>
  <si>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</si>
  <si>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</si>
  <si>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</si>
  <si>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</si>
  <si>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</si>
  <si>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</si>
  <si>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</si>
  <si>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</si>
  <si>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</si>
  <si>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</si>
  <si>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</si>
  <si>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</si>
  <si>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</si>
  <si>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</si>
  <si>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</si>
  <si>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</si>
  <si>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</si>
  <si>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</si>
  <si>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</si>
  <si>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</si>
  <si>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</si>
  <si>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</si>
  <si>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</si>
  <si>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</si>
  <si>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</si>
  <si>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</si>
  <si>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</si>
  <si>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</si>
  <si>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</si>
  <si>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</si>
  <si>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</si>
  <si>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</si>
  <si>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</si>
  <si>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</si>
  <si>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</si>
  <si>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</si>
  <si>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</si>
  <si>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</si>
  <si>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</si>
  <si>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</si>
  <si>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</si>
  <si>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</si>
  <si>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</si>
  <si>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</si>
  <si>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</si>
  <si>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</si>
  <si>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</si>
  <si>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</si>
  <si>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</si>
  <si>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</si>
  <si>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</si>
  <si>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</si>
  <si>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</si>
  <si>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</si>
  <si>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</si>
  <si>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</si>
  <si>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</si>
  <si>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</si>
  <si>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</si>
  <si>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</si>
  <si>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</si>
  <si>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</si>
  <si>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</si>
  <si>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</si>
  <si>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</si>
  <si>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</si>
  <si>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</si>
  <si>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</si>
  <si>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</si>
  <si>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</si>
  <si>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</si>
  <si>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</si>
  <si>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</si>
  <si>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</si>
  <si>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</si>
  <si>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</si>
  <si>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</si>
  <si>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</si>
  <si>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</si>
  <si>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</si>
  <si>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</si>
  <si>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</si>
  <si>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</si>
  <si>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</si>
  <si>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</si>
  <si>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</si>
  <si>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</si>
  <si>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</si>
  <si>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</si>
  <si>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</si>
  <si>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</si>
  <si>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</si>
  <si>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</si>
  <si>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</si>
  <si>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</si>
  <si>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</si>
  <si>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</si>
  <si>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</si>
  <si>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</si>
  <si>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</si>
  <si>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</si>
  <si>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</si>
  <si>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</si>
  <si>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</si>
  <si>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</si>
  <si>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</si>
  <si>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</si>
  <si>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</si>
  <si>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</si>
  <si>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</si>
  <si>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</si>
  <si>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</si>
  <si>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</si>
  <si>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</si>
  <si>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</si>
  <si>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</si>
  <si>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</si>
  <si>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</si>
  <si>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</si>
  <si>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</si>
  <si>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</si>
  <si>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</si>
  <si>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</si>
  <si>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</si>
  <si>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</si>
  <si>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</si>
  <si>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</si>
  <si>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</si>
  <si>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</si>
  <si>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</si>
  <si>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</si>
  <si>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</si>
  <si>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</si>
  <si>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</si>
  <si>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</si>
  <si>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</si>
  <si>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</si>
  <si>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</si>
  <si>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</si>
  <si>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</si>
  <si>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</si>
  <si>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</si>
  <si>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</si>
  <si>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</si>
  <si>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</si>
  <si>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</si>
  <si>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</si>
  <si>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</si>
  <si>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</si>
  <si>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</si>
  <si>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</si>
  <si>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</si>
  <si>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</si>
  <si>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</si>
  <si>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</si>
  <si>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</si>
  <si>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</si>
  <si>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</si>
  <si>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</si>
  <si>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</si>
  <si>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</si>
  <si>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</si>
  <si>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</si>
  <si>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</si>
  <si>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</si>
  <si>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</si>
  <si>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</si>
  <si>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</si>
  <si>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</si>
  <si>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</si>
  <si>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</si>
  <si>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</si>
  <si>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</si>
  <si>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</si>
  <si>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</si>
  <si>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</si>
  <si>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</si>
  <si>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</si>
  <si>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</si>
  <si>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</si>
  <si>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</si>
  <si>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</si>
  <si>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</si>
  <si>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</si>
  <si>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</si>
  <si>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</si>
  <si>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</si>
  <si>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</si>
  <si>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</si>
  <si>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</si>
  <si>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</si>
  <si>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</si>
  <si>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</si>
  <si>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</si>
  <si>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</si>
  <si>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</si>
  <si>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</si>
  <si>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</si>
  <si>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</si>
  <si>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</si>
  <si>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</si>
  <si>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</si>
  <si>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</si>
  <si>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</si>
  <si>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</si>
  <si>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</si>
  <si>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</si>
  <si>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</si>
  <si>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</si>
  <si>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</si>
  <si>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</si>
  <si>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</si>
  <si>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</si>
  <si>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</si>
  <si>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</si>
  <si>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</si>
  <si>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</si>
  <si>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</si>
  <si>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</si>
  <si>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</si>
  <si>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</si>
  <si>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</si>
  <si>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</si>
  <si>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</si>
  <si>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</si>
  <si>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</si>
  <si>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</si>
  <si>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</si>
  <si>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</si>
  <si>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</si>
  <si>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</si>
  <si>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</si>
  <si>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</si>
  <si>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</si>
  <si>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</si>
  <si>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</si>
  <si>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</si>
  <si>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</si>
  <si>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</si>
  <si>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</si>
  <si>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</si>
  <si>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</si>
  <si>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</si>
  <si>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</si>
  <si>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</si>
  <si>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</si>
  <si>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</si>
  <si>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</si>
  <si>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</si>
  <si>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</si>
  <si>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</si>
  <si>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</si>
  <si>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</si>
  <si>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</si>
  <si>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</si>
  <si>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</si>
  <si>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</si>
  <si>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</si>
  <si>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</si>
  <si>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</si>
  <si>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</si>
  <si>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</si>
  <si>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</si>
  <si>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</si>
  <si>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</si>
  <si>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</si>
  <si>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</si>
  <si>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</si>
  <si>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</si>
  <si>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</si>
  <si>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</si>
  <si>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</si>
  <si>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</si>
  <si>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</si>
  <si>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</si>
  <si>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</si>
  <si>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</si>
  <si>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</si>
  <si>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</si>
  <si>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</si>
  <si>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</si>
  <si>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</si>
  <si>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</si>
  <si>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</si>
  <si>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</si>
  <si>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</si>
  <si>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</si>
  <si>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</si>
  <si>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</si>
  <si>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</si>
  <si>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</si>
  <si>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</si>
  <si>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</si>
  <si>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</si>
  <si>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</si>
  <si>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</si>
  <si>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</si>
  <si>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</si>
  <si>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</si>
  <si>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</si>
  <si>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</si>
  <si>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</si>
  <si>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</si>
  <si>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</si>
  <si>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</si>
  <si>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</si>
  <si>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</si>
  <si>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</si>
  <si>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</si>
  <si>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</si>
  <si>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</si>
  <si>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</si>
  <si>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</si>
  <si>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</si>
  <si>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</si>
  <si>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</si>
  <si>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</si>
  <si>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</si>
  <si>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</si>
  <si>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</si>
  <si>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</si>
  <si>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</si>
  <si>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</si>
  <si>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</si>
  <si>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</si>
  <si>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</si>
  <si>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</si>
  <si>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</si>
  <si>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</si>
  <si>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</si>
  <si>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</si>
  <si>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</si>
  <si>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</si>
  <si>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</si>
  <si>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</si>
  <si>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</si>
  <si>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</si>
  <si>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</si>
  <si>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</si>
  <si>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</si>
  <si>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</si>
  <si>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</si>
  <si>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</si>
  <si>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</si>
  <si>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</si>
  <si>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</si>
  <si>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</si>
  <si>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</si>
  <si>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</si>
  <si>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</si>
  <si>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</si>
  <si>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</si>
  <si>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</si>
  <si>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</si>
  <si>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</si>
  <si>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</si>
  <si>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</si>
  <si>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</si>
  <si>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</si>
  <si>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</si>
  <si>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</si>
  <si>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</si>
  <si>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</si>
  <si>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</si>
  <si>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</si>
  <si>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</si>
  <si>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</si>
  <si>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</si>
  <si>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</si>
  <si>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</si>
  <si>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</si>
  <si>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</si>
  <si>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</si>
  <si>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</si>
  <si>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</si>
  <si>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</si>
  <si>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</si>
  <si>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</si>
  <si>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</si>
  <si>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</si>
  <si>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</si>
  <si>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</si>
  <si>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</si>
  <si>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</si>
  <si>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</si>
  <si>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</si>
  <si>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</si>
  <si>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</si>
  <si>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</si>
  <si>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</si>
  <si>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</si>
  <si>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</si>
  <si>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</si>
  <si>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</si>
  <si>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</si>
  <si>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</si>
  <si>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</si>
  <si>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</si>
  <si>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</si>
  <si>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</si>
  <si>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</si>
  <si>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</si>
  <si>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</si>
  <si>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</si>
  <si>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</si>
  <si>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</si>
  <si>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</si>
  <si>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</si>
  <si>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</si>
  <si>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</si>
  <si>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</si>
  <si>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</si>
  <si>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</si>
  <si>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</si>
  <si>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</si>
  <si>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</si>
  <si>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</si>
  <si>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</si>
  <si>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</si>
  <si>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</si>
  <si>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</si>
  <si>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</si>
  <si>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</si>
  <si>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</si>
  <si>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</si>
  <si>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</si>
  <si>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</si>
  <si>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</si>
  <si>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</si>
  <si>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</si>
  <si>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</si>
  <si>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</si>
  <si>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</si>
  <si>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</si>
  <si>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</si>
  <si>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</si>
  <si>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</si>
  <si>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</si>
  <si>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</si>
  <si>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</si>
  <si>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</si>
  <si>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</si>
  <si>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</si>
  <si>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</si>
  <si>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</si>
  <si>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</si>
  <si>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</si>
  <si>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</si>
  <si>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</si>
  <si>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</si>
  <si>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</si>
  <si>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</si>
  <si>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</si>
  <si>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</si>
  <si>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</si>
  <si>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</si>
  <si>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</si>
  <si>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</si>
  <si>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</si>
  <si>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</si>
  <si>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</si>
  <si>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</si>
  <si>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</si>
  <si>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</si>
  <si>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</si>
  <si>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</si>
  <si>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</si>
  <si>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</si>
  <si>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</si>
  <si>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</si>
  <si>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</si>
  <si>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</si>
  <si>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</si>
  <si>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</si>
  <si>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</si>
  <si>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</si>
  <si>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</si>
  <si>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</si>
  <si>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</si>
  <si>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</si>
  <si>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</si>
  <si>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</si>
  <si>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</si>
  <si>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</si>
  <si>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</si>
  <si>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</si>
  <si>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</si>
  <si>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</si>
  <si>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</si>
  <si>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</si>
  <si>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</si>
  <si>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</si>
  <si>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</si>
  <si>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</si>
  <si>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</si>
  <si>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</si>
  <si>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</si>
  <si>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</si>
  <si>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</si>
  <si>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</si>
  <si>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</si>
  <si>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</si>
  <si>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</si>
  <si>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</si>
  <si>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</si>
  <si>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</si>
  <si>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</si>
  <si>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</si>
  <si>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</si>
  <si>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</si>
  <si>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</si>
  <si>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</si>
  <si>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</si>
  <si>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</si>
  <si>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</si>
  <si>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</si>
  <si>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</si>
  <si>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</si>
  <si>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</si>
  <si>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</si>
  <si>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</si>
  <si>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</si>
  <si>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</si>
  <si>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</si>
  <si>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</si>
  <si>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</si>
  <si>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</si>
  <si>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</si>
  <si>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</si>
  <si>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</si>
  <si>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</si>
  <si>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</si>
  <si>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</si>
  <si>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</si>
  <si>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</si>
  <si>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</si>
  <si>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</si>
  <si>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</si>
  <si>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</si>
  <si>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</si>
  <si>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</si>
  <si>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</si>
  <si>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</si>
  <si>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</si>
  <si>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</si>
  <si>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</si>
  <si>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</si>
  <si>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</si>
  <si>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</si>
  <si>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</si>
  <si>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</si>
  <si>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</si>
  <si>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</si>
  <si>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</si>
  <si>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</si>
  <si>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</si>
  <si>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</si>
  <si>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</si>
  <si>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</si>
  <si>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</si>
  <si>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</si>
  <si>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</si>
  <si>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</si>
  <si>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</si>
  <si>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</si>
  <si>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</si>
  <si>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</si>
  <si>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</si>
  <si>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</si>
  <si>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</si>
  <si>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</si>
  <si>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</si>
  <si>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</si>
  <si>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</si>
  <si>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</si>
  <si>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</si>
  <si>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</si>
  <si>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</si>
  <si>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</si>
  <si>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</si>
  <si>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</si>
  <si>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</si>
  <si>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</si>
  <si>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</si>
  <si>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</si>
  <si>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</si>
  <si>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</si>
  <si>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</si>
  <si>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</si>
  <si>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</si>
  <si>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</si>
  <si>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</si>
  <si>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</si>
  <si>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</si>
  <si>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</si>
  <si>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</si>
  <si>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</si>
  <si>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</si>
  <si>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</si>
  <si>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</si>
  <si>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</si>
  <si>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</si>
  <si>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</si>
  <si>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</si>
  <si>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</si>
  <si>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</si>
  <si>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</si>
  <si>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</si>
  <si>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</si>
  <si>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</si>
  <si>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</si>
  <si>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</si>
  <si>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</si>
  <si>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</si>
  <si>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</si>
  <si>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</si>
  <si>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</si>
  <si>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</si>
  <si>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</si>
  <si>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</si>
  <si>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</si>
  <si>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</si>
  <si>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</si>
  <si>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</si>
  <si>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</si>
  <si>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</si>
  <si>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</si>
  <si>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</si>
  <si>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</si>
  <si>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</si>
  <si>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</si>
  <si>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</si>
  <si>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</si>
  <si>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</si>
  <si>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</si>
  <si>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</si>
  <si>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</si>
  <si>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</si>
  <si>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</si>
  <si>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</si>
  <si>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</si>
  <si>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</si>
  <si>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</si>
  <si>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</si>
  <si>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</si>
  <si>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</si>
  <si>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</si>
  <si>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</si>
  <si>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</si>
  <si>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</si>
  <si>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</si>
  <si>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</si>
  <si>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</si>
  <si>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</si>
  <si>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</si>
  <si>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</si>
  <si>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</si>
  <si>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</si>
  <si>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</si>
  <si>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</si>
  <si>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</si>
  <si>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</si>
  <si>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</si>
  <si>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</si>
  <si>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</si>
  <si>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</si>
  <si>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</si>
  <si>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</si>
  <si>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</si>
  <si>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</si>
  <si>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</si>
  <si>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</si>
  <si>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</si>
  <si>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</si>
  <si>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</si>
  <si>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</si>
  <si>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</si>
  <si>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</si>
  <si>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</si>
  <si>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</si>
  <si>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</si>
  <si>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</si>
  <si>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</si>
  <si>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</si>
  <si>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</si>
  <si>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</si>
  <si>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</si>
  <si>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</si>
  <si>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</si>
  <si>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</si>
  <si>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</si>
  <si>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</si>
  <si>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</si>
  <si>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</si>
  <si>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</si>
  <si>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</si>
  <si>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</si>
  <si>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</si>
  <si>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</si>
  <si>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</si>
  <si>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</si>
  <si>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</si>
  <si>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</si>
  <si>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</si>
  <si>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</si>
  <si>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</si>
  <si>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</si>
  <si>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</si>
  <si>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</si>
  <si>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</si>
  <si>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</si>
  <si>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</si>
  <si>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</si>
  <si>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</si>
  <si>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</si>
  <si>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</si>
  <si>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</si>
  <si>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</si>
  <si>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</si>
  <si>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</si>
  <si>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</si>
  <si>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</si>
  <si>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</si>
  <si>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</si>
  <si>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</si>
  <si>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</si>
  <si>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</si>
  <si>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</si>
  <si>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</si>
  <si>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</si>
  <si>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</si>
  <si>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</si>
  <si>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</si>
  <si>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</si>
  <si>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</si>
  <si>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</si>
  <si>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</si>
  <si>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</si>
  <si>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</si>
  <si>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</si>
  <si>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</si>
  <si>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</si>
  <si>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</si>
  <si>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</si>
  <si>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</si>
  <si>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</si>
  <si>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</si>
  <si>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</si>
  <si>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</si>
  <si>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</si>
  <si>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</si>
  <si>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</si>
  <si>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</si>
  <si>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</si>
  <si>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</si>
  <si>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</si>
  <si>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</si>
  <si>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</si>
  <si>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</si>
  <si>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</si>
  <si>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</si>
  <si>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</si>
  <si>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</si>
  <si>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</si>
  <si>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</si>
  <si>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</si>
  <si>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</si>
  <si>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</si>
  <si>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</si>
  <si>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</si>
  <si>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</si>
  <si>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</si>
  <si>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</si>
  <si>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</si>
  <si>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</si>
  <si>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</si>
  <si>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</si>
  <si>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</si>
  <si>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</si>
  <si>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</si>
  <si>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</si>
  <si>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</si>
  <si>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</si>
  <si>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</si>
  <si>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</si>
  <si>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</si>
  <si>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</si>
  <si>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</si>
  <si>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</si>
  <si>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</si>
  <si>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</si>
  <si>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</si>
  <si>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</si>
  <si>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</si>
  <si>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</si>
  <si>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</si>
  <si>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</si>
  <si>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</si>
  <si>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</si>
  <si>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</si>
  <si>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</si>
  <si>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</si>
  <si>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</si>
  <si>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</si>
  <si>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</si>
  <si>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</si>
  <si>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</si>
  <si>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</si>
  <si>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</si>
  <si>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</si>
  <si>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</si>
  <si>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</si>
  <si>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</si>
  <si>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</si>
  <si>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</si>
  <si>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</si>
  <si>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</si>
  <si>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</si>
  <si>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</si>
  <si>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</si>
  <si>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</si>
  <si>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</si>
  <si>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</si>
  <si>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</si>
  <si>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</si>
  <si>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</si>
  <si>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</si>
  <si>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</si>
  <si>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</si>
  <si>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</si>
  <si>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</si>
  <si>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</si>
  <si>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</si>
  <si>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</si>
  <si>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</si>
  <si>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</si>
  <si>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</si>
  <si>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</si>
  <si>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</si>
  <si>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</si>
  <si>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</si>
  <si>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</si>
  <si>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</si>
  <si>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</si>
  <si>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</si>
  <si>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</si>
  <si>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</si>
  <si>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</si>
  <si>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</si>
  <si>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</si>
  <si>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</si>
  <si>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</si>
  <si>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</si>
  <si>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</si>
  <si>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</si>
  <si>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</si>
  <si>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</si>
  <si>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</si>
  <si>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</si>
  <si>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</si>
  <si>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</si>
  <si>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</si>
  <si>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</si>
  <si>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</si>
  <si>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</si>
  <si>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</si>
  <si>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</si>
  <si>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</si>
  <si>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</si>
  <si>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</si>
  <si>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</si>
  <si>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</si>
  <si>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</si>
  <si>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</si>
  <si>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</si>
  <si>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</si>
  <si>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</si>
  <si>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</si>
  <si>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</si>
  <si>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</si>
  <si>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</si>
  <si>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</si>
  <si>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</si>
  <si>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</si>
  <si>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</si>
  <si>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</si>
  <si>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</si>
  <si>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</si>
  <si>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</si>
  <si>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</si>
  <si>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</si>
  <si>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</si>
  <si>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</si>
  <si>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</si>
  <si>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</si>
  <si>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</si>
  <si>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</si>
  <si>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</si>
  <si>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</si>
  <si>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</si>
  <si>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</si>
  <si>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</si>
  <si>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</si>
  <si>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</si>
  <si>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</si>
  <si>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</si>
  <si>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</si>
  <si>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</si>
  <si>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</si>
  <si>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</si>
  <si>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</si>
  <si>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</si>
  <si>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</si>
  <si>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</si>
  <si>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</si>
  <si>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</si>
  <si>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</si>
  <si>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</si>
  <si>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</si>
  <si>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</si>
  <si>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</si>
  <si>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</si>
  <si>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</si>
  <si>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</si>
  <si>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</si>
  <si>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</si>
  <si>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</si>
  <si>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</si>
  <si>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</si>
  <si>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</si>
  <si>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</si>
  <si>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</si>
  <si>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</si>
  <si>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</si>
  <si>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</si>
  <si>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</si>
  <si>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</si>
  <si>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</si>
  <si>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</si>
  <si>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</si>
  <si>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</si>
  <si>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</si>
  <si>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</si>
  <si>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</si>
  <si>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</si>
  <si>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</si>
  <si>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</si>
  <si>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</si>
  <si>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</si>
  <si>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</si>
  <si>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</si>
  <si>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</si>
  <si>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</si>
  <si>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</si>
  <si>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</si>
  <si>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</si>
  <si>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</si>
  <si>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</si>
  <si>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</si>
  <si>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</si>
  <si>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</si>
  <si>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</si>
  <si>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</si>
  <si>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</si>
  <si>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</si>
  <si>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</si>
  <si>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</si>
  <si>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</si>
  <si>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</si>
  <si>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</si>
  <si>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</si>
  <si>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</si>
  <si>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</si>
  <si>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</si>
  <si>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</si>
  <si>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</si>
  <si>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</si>
  <si>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</si>
  <si>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</si>
  <si>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</si>
  <si>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</si>
  <si>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</si>
  <si>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</si>
  <si>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</si>
  <si>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</si>
  <si>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</si>
  <si>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</si>
  <si>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</si>
  <si>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</si>
  <si>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</si>
  <si>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</si>
  <si>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</si>
  <si>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</si>
  <si>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</si>
  <si>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</si>
  <si>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</si>
  <si>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</si>
  <si>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</si>
  <si>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</si>
  <si>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</si>
  <si>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</si>
  <si>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</si>
  <si>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</si>
  <si>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</si>
  <si>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</si>
  <si>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</si>
  <si>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</si>
  <si>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</si>
  <si>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</si>
  <si>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</si>
  <si>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</si>
  <si>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</si>
  <si>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</si>
  <si>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</si>
  <si>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</si>
  <si>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</si>
  <si>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</si>
  <si>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</si>
  <si>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</si>
  <si>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</si>
  <si>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</si>
  <si>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</si>
  <si>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</si>
  <si>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</si>
  <si>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</si>
  <si>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</si>
  <si>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</si>
  <si>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</si>
  <si>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</si>
  <si>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</si>
  <si>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</si>
  <si>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</si>
  <si>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</si>
  <si>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</si>
  <si>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</si>
  <si>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</si>
  <si>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</si>
  <si>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</si>
  <si>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</si>
  <si>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</si>
  <si>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</si>
  <si>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</si>
  <si>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</si>
  <si>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</si>
  <si>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</si>
  <si>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</si>
  <si>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</si>
  <si>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</si>
  <si>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</si>
  <si>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</si>
  <si>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</si>
  <si>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</si>
  <si>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</si>
  <si>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</si>
  <si>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</si>
  <si>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</si>
  <si>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</si>
  <si>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</si>
  <si>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</si>
  <si>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</si>
  <si>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</si>
  <si>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</si>
  <si>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</si>
  <si>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</si>
  <si>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</si>
  <si>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</si>
  <si>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</si>
  <si>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</si>
  <si>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</si>
  <si>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</si>
  <si>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</si>
  <si>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</si>
  <si>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</si>
  <si>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</si>
  <si>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</si>
  <si>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</si>
  <si>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</si>
  <si>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</si>
  <si>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</si>
  <si>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</si>
  <si>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</si>
  <si>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</si>
  <si>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</si>
  <si>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</si>
  <si>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</si>
  <si>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</si>
  <si>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</si>
  <si>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</si>
  <si>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</si>
  <si>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</si>
  <si>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</si>
  <si>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</si>
  <si>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</si>
  <si>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</si>
  <si>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</si>
  <si>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</si>
  <si>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</si>
  <si>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</si>
  <si>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</si>
  <si>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</si>
  <si>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</si>
  <si>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</si>
  <si>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</si>
  <si>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</si>
  <si>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</si>
  <si>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</si>
  <si>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</si>
  <si>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</si>
  <si>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</si>
  <si>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</si>
  <si>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</si>
  <si>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</si>
  <si>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</si>
  <si>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</si>
  <si>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</si>
  <si>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</si>
  <si>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</si>
  <si>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</si>
  <si>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</si>
  <si>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</si>
  <si>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</si>
  <si>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</si>
  <si>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</si>
  <si>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</si>
  <si>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</si>
  <si>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</si>
  <si>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</si>
  <si>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</si>
  <si>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</si>
  <si>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</si>
  <si>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</si>
  <si>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</si>
  <si>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</si>
  <si>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</si>
  <si>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</si>
  <si>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</si>
  <si>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</si>
  <si>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</si>
  <si>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</si>
  <si>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</si>
  <si>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</si>
  <si>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</si>
  <si>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</si>
  <si>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</si>
  <si>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</si>
  <si>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</si>
  <si>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</si>
  <si>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</si>
  <si>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</si>
  <si>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</si>
  <si>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</si>
  <si>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</si>
  <si>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</si>
  <si>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</si>
  <si>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</si>
  <si>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</si>
  <si>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</si>
  <si>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</si>
  <si>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</si>
  <si>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</si>
  <si>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</si>
  <si>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</si>
  <si>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</si>
  <si>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</si>
  <si>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</si>
  <si>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</si>
  <si>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</si>
  <si>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</si>
  <si>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</si>
  <si>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</si>
  <si>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</si>
  <si>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</si>
  <si>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</si>
  <si>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</si>
  <si>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</si>
  <si>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</si>
  <si>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</si>
  <si>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</si>
  <si>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</si>
  <si>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</si>
  <si>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</si>
  <si>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</si>
  <si>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</si>
  <si>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</si>
  <si>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</si>
  <si>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</si>
  <si>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</si>
  <si>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</si>
  <si>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</si>
  <si>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</si>
  <si>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</si>
  <si>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</si>
  <si>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</si>
  <si>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</si>
  <si>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</si>
  <si>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</si>
  <si>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</si>
  <si>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</si>
  <si>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</si>
  <si>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</si>
  <si>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</si>
  <si>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</si>
  <si>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</si>
  <si>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</si>
  <si>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</si>
  <si>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</si>
  <si>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</si>
  <si>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</si>
  <si>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</si>
  <si>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</si>
  <si>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</si>
  <si>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</si>
  <si>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</si>
  <si>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</si>
  <si>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</si>
  <si>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</si>
  <si>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</si>
  <si>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</si>
  <si>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</si>
  <si>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</si>
  <si>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</si>
  <si>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</si>
  <si>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</si>
  <si>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</si>
  <si>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</si>
  <si>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</si>
  <si>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</si>
  <si>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</si>
  <si>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</si>
  <si>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</si>
  <si>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</si>
  <si>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</si>
  <si>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</si>
  <si>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</si>
  <si>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</si>
  <si>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</si>
  <si>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</si>
  <si>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</si>
  <si>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</si>
  <si>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</si>
  <si>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</si>
  <si>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</si>
  <si>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</si>
  <si>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</si>
  <si>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</si>
  <si>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</si>
  <si>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</si>
  <si>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</si>
  <si>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</si>
  <si>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</si>
  <si>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</si>
  <si>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</si>
  <si>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</si>
  <si>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</si>
  <si>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</si>
  <si>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</si>
  <si>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</si>
  <si>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</si>
  <si>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</si>
  <si>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</si>
  <si>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</si>
  <si>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</si>
  <si>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</si>
  <si>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</si>
  <si>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</si>
  <si>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</si>
  <si>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</si>
  <si>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</si>
  <si>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</si>
  <si>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</si>
  <si>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</si>
  <si>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</si>
  <si>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</si>
  <si>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</si>
  <si>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</si>
  <si>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</si>
  <si>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</si>
  <si>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</si>
  <si>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</si>
  <si>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</si>
  <si>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</si>
  <si>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</si>
  <si>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</si>
  <si>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</si>
  <si>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</si>
  <si>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</si>
  <si>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</si>
  <si>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</si>
  <si>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</si>
  <si>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</si>
  <si>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</si>
  <si>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</si>
  <si>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</si>
  <si>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</si>
  <si>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</si>
  <si>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</si>
  <si>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</si>
  <si>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</si>
  <si>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</si>
  <si>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</si>
  <si>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</si>
  <si>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</si>
  <si>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</si>
  <si>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</si>
  <si>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</si>
  <si>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</si>
  <si>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</si>
  <si>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</si>
  <si>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</si>
  <si>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</si>
  <si>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</si>
  <si>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</si>
  <si>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</si>
  <si>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</si>
  <si>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</si>
  <si>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</si>
  <si>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</si>
  <si>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</si>
  <si>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</si>
  <si>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</si>
  <si>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</si>
  <si>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</si>
  <si>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</si>
  <si>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</si>
  <si>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</si>
  <si>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</si>
  <si>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</si>
  <si>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</si>
  <si>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</si>
  <si>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</si>
  <si>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</si>
  <si>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</si>
  <si>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</si>
  <si>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</si>
  <si>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</si>
  <si>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</si>
  <si>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</si>
  <si>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</si>
  <si>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</si>
  <si>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</si>
  <si>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</si>
  <si>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</si>
  <si>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</si>
  <si>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</si>
  <si>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</si>
  <si>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</si>
  <si>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</si>
  <si>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</si>
  <si>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</si>
  <si>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</si>
  <si>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</si>
  <si>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</si>
  <si>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</si>
  <si>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</si>
  <si>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</si>
  <si>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</si>
  <si>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</si>
  <si>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</si>
  <si>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</si>
  <si>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</si>
  <si>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</si>
  <si>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</si>
  <si>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</si>
  <si>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</si>
  <si>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</si>
  <si>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</si>
  <si>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</si>
  <si>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</si>
  <si>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</si>
  <si>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</si>
  <si>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</si>
  <si>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</si>
  <si>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</si>
  <si>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</si>
  <si>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</si>
  <si>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</si>
  <si>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</si>
  <si>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</si>
  <si>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</si>
  <si>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</si>
  <si>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</si>
  <si>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</si>
  <si>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</si>
  <si>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</si>
  <si>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</si>
  <si>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</si>
  <si>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</si>
  <si>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</si>
  <si>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</si>
  <si>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</si>
  <si>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</si>
  <si>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</si>
  <si>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</si>
  <si>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</si>
  <si>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</si>
  <si>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</si>
  <si>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</si>
  <si>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</si>
  <si>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</si>
  <si>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</si>
  <si>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</si>
  <si>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</si>
  <si>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</si>
  <si>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</si>
  <si>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</si>
  <si>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</si>
  <si>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</si>
  <si>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</si>
  <si>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</si>
  <si>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</si>
  <si>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</si>
  <si>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</si>
  <si>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</si>
  <si>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</si>
  <si>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</si>
  <si>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</si>
  <si>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</si>
  <si>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</si>
  <si>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</si>
  <si>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</si>
  <si>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</si>
  <si>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</si>
  <si>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</si>
  <si>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</si>
  <si>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</si>
  <si>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</si>
  <si>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</si>
  <si>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</si>
  <si>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</si>
  <si>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</si>
  <si>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</si>
  <si>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</si>
  <si>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</si>
  <si>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</si>
  <si>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</si>
  <si>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</si>
  <si>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</si>
  <si>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</si>
  <si>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</si>
  <si>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</si>
  <si>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</si>
  <si>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</si>
  <si>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</si>
  <si>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</si>
  <si>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</si>
  <si>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</si>
  <si>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</si>
  <si>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</si>
  <si>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</si>
  <si>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</si>
  <si>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</si>
  <si>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</si>
  <si>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</si>
  <si>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</si>
  <si>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</si>
  <si>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</si>
  <si>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</si>
  <si>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</si>
  <si>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</si>
  <si>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</si>
  <si>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</si>
  <si>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</si>
  <si>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</si>
  <si>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</si>
  <si>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</si>
  <si>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</si>
  <si>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</si>
  <si>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</si>
  <si>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</si>
  <si>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</si>
  <si>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</si>
  <si>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</si>
  <si>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</si>
  <si>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</si>
  <si>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</si>
  <si>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</si>
  <si>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</si>
  <si>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</si>
  <si>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</si>
  <si>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</si>
  <si>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</si>
  <si>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</si>
  <si>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</si>
  <si>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</si>
  <si>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</si>
  <si>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</si>
  <si>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</si>
  <si>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</si>
  <si>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</si>
  <si>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</si>
  <si>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</si>
  <si>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</si>
  <si>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</si>
  <si>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</si>
  <si>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</si>
  <si>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</si>
  <si>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</si>
  <si>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</si>
  <si>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</si>
  <si>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</si>
  <si>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</si>
  <si>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</si>
  <si>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</si>
  <si>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</si>
  <si>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</si>
  <si>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</si>
  <si>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</si>
  <si>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</si>
  <si>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</si>
  <si>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</si>
  <si>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</si>
  <si>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</si>
  <si>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</si>
  <si>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</si>
  <si>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</si>
  <si>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</si>
  <si>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</si>
  <si>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</si>
  <si>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</si>
  <si>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</si>
  <si>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</si>
  <si>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</si>
  <si>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</si>
  <si>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</si>
  <si>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</si>
  <si>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</si>
  <si>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</si>
  <si>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</si>
  <si>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</si>
  <si>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</si>
  <si>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</si>
  <si>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</si>
  <si>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</si>
  <si>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</si>
  <si>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</si>
  <si>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</si>
  <si>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</si>
  <si>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</si>
  <si>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</si>
  <si>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</si>
  <si>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</si>
  <si>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</si>
  <si>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</si>
  <si>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</si>
  <si>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</si>
  <si>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</si>
  <si>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</si>
  <si>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</si>
  <si>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</si>
  <si>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</si>
  <si>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</si>
  <si>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</si>
  <si>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</si>
  <si>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</si>
  <si>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</si>
  <si>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</si>
  <si>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</si>
  <si>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</si>
  <si>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</si>
  <si>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</si>
  <si>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</si>
  <si>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</si>
  <si>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</si>
  <si>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</si>
  <si>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</si>
  <si>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</si>
  <si>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</si>
  <si>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</si>
  <si>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</si>
  <si>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</si>
  <si>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</si>
  <si>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</si>
  <si>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</si>
  <si>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</si>
  <si>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</si>
  <si>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</si>
  <si>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</si>
  <si>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</si>
  <si>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</si>
  <si>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</si>
  <si>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</si>
  <si>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</si>
  <si>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</si>
  <si>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</si>
  <si>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</si>
  <si>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</si>
  <si>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</si>
  <si>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</si>
  <si>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</si>
  <si>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</si>
  <si>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</si>
  <si>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</si>
  <si>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</si>
  <si>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</si>
  <si>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</si>
  <si>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</si>
  <si>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</si>
  <si>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</si>
  <si>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</si>
  <si>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</si>
  <si>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</si>
  <si>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</si>
  <si>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</si>
  <si>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</si>
  <si>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</si>
  <si>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</si>
  <si>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</si>
  <si>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</si>
  <si>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</si>
  <si>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</si>
  <si>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</si>
  <si>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</si>
  <si>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</si>
  <si>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</si>
  <si>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</si>
  <si>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</si>
  <si>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</si>
  <si>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</si>
  <si>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</si>
  <si>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</si>
  <si>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</si>
  <si>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</si>
  <si>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</si>
  <si>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</si>
  <si>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</si>
  <si>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</si>
  <si>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</si>
  <si>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</si>
  <si>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</si>
  <si>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</si>
  <si>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</si>
  <si>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</si>
  <si>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</si>
  <si>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</si>
  <si>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</si>
  <si>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</si>
  <si>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</si>
  <si>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</si>
  <si>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</si>
  <si>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</si>
  <si>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</si>
  <si>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</si>
  <si>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</si>
  <si>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</si>
  <si>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</si>
  <si>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</si>
  <si>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</si>
  <si>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</si>
  <si>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</si>
  <si>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</si>
  <si>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</si>
  <si>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</si>
  <si>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</si>
  <si>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</si>
  <si>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</si>
  <si>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</si>
  <si>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</si>
  <si>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</si>
  <si>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</si>
  <si>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</si>
  <si>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</si>
  <si>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</si>
  <si>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</si>
  <si>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</si>
  <si>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</si>
  <si>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</si>
  <si>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</si>
  <si>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</si>
  <si>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</si>
  <si>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</si>
  <si>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</si>
  <si>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</si>
  <si>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</si>
  <si>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</si>
  <si>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</si>
  <si>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</si>
  <si>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</si>
  <si>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</si>
  <si>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</si>
  <si>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</si>
  <si>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</si>
  <si>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</si>
  <si>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</si>
  <si>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</si>
  <si>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</si>
  <si>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</si>
  <si>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</si>
  <si>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</si>
  <si>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</si>
  <si>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</si>
  <si>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</si>
  <si>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</si>
  <si>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</si>
  <si>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</si>
  <si>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</si>
  <si>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</si>
  <si>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</si>
  <si>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</si>
  <si>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</si>
  <si>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</si>
  <si>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</si>
  <si>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</si>
  <si>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</si>
  <si>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</si>
  <si>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</si>
  <si>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</si>
  <si>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</si>
  <si>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</si>
  <si>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</si>
  <si>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</si>
  <si>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</si>
  <si>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</si>
  <si>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</si>
  <si>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</si>
  <si>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</si>
  <si>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</si>
  <si>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</si>
  <si>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</si>
  <si>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</si>
  <si>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</si>
  <si>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</si>
  <si>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</si>
  <si>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</si>
  <si>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</si>
  <si>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</si>
  <si>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</si>
  <si>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</si>
  <si>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</si>
  <si>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</si>
  <si>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</si>
  <si>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</si>
  <si>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</si>
  <si>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</si>
  <si>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</si>
  <si>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</si>
  <si>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</si>
  <si>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</si>
  <si>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</si>
  <si>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</si>
  <si>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</si>
  <si>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</si>
  <si>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</si>
  <si>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</si>
  <si>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</si>
  <si>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</si>
  <si>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</si>
  <si>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</si>
  <si>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</si>
  <si>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</si>
  <si>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</si>
  <si>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</si>
  <si>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</si>
  <si>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</si>
  <si>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</si>
  <si>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</si>
  <si>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</si>
  <si>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</si>
  <si>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</si>
  <si>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</si>
  <si>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</si>
  <si>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</si>
  <si>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</si>
  <si>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</si>
  <si>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</si>
  <si>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</si>
  <si>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</si>
  <si>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</si>
  <si>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</si>
  <si>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</si>
  <si>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</si>
  <si>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</si>
  <si>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</si>
  <si>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</si>
  <si>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</si>
  <si>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</si>
  <si>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</si>
  <si>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</si>
  <si>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</si>
  <si>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</si>
  <si>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</si>
  <si>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</si>
  <si>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</si>
  <si>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</si>
  <si>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</si>
  <si>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</si>
  <si>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</si>
  <si>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</si>
  <si>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</si>
  <si>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</si>
  <si>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</si>
  <si>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</si>
  <si>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</si>
  <si>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</si>
  <si>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</si>
  <si>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</si>
  <si>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</si>
  <si>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</si>
  <si>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</si>
  <si>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</si>
  <si>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</si>
  <si>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</si>
  <si>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</si>
  <si>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</si>
  <si>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</si>
  <si>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</si>
  <si>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</si>
  <si>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</si>
  <si>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</si>
  <si>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</si>
  <si>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</si>
  <si>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</si>
  <si>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</si>
  <si>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</si>
  <si>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</si>
  <si>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</si>
  <si>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</si>
  <si>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</si>
  <si>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</si>
  <si>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</si>
  <si>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</si>
  <si>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</si>
  <si>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</si>
  <si>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</si>
  <si>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</si>
  <si>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</si>
  <si>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</si>
  <si>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</si>
  <si>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</si>
  <si>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</si>
  <si>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</si>
  <si>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</si>
  <si>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</si>
  <si>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</si>
  <si>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</si>
  <si>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</si>
  <si>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</si>
  <si>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</si>
  <si>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</si>
  <si>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</si>
  <si>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</si>
  <si>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</si>
  <si>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</si>
  <si>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</si>
  <si>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</si>
  <si>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</si>
  <si>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</si>
  <si>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</si>
  <si>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</si>
  <si>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</si>
  <si>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</si>
  <si>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</si>
  <si>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</si>
  <si>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</si>
  <si>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</si>
  <si>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</si>
  <si>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</si>
  <si>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</si>
  <si>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</si>
  <si>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</si>
  <si>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</si>
  <si>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</si>
  <si>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</si>
  <si>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</si>
  <si>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</si>
  <si>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</si>
  <si>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</si>
  <si>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</si>
  <si>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</si>
  <si>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</si>
  <si>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</si>
  <si>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</si>
  <si>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</si>
  <si>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</si>
  <si>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</si>
  <si>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</si>
  <si>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</si>
  <si>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</si>
  <si>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</si>
  <si>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</si>
  <si>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</si>
  <si>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</si>
  <si>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</si>
  <si>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</si>
  <si>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</si>
  <si>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</si>
  <si>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</si>
  <si>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</si>
  <si>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</si>
  <si>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</si>
  <si>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</si>
  <si>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</si>
  <si>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</si>
  <si>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</si>
  <si>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</si>
  <si>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</si>
  <si>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</si>
  <si>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</si>
  <si>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</si>
  <si>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</si>
  <si>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</si>
  <si>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</si>
  <si>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</si>
  <si>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</si>
  <si>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</si>
  <si>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</si>
  <si>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</si>
  <si>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</si>
  <si>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</si>
  <si>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</si>
  <si>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</si>
  <si>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</si>
  <si>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</si>
  <si>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</si>
  <si>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</si>
  <si>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</si>
  <si>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</si>
  <si>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</si>
  <si>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</si>
  <si>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</si>
  <si>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</si>
  <si>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</si>
  <si>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</si>
  <si>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</si>
  <si>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</si>
  <si>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</si>
  <si>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</si>
  <si>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</si>
  <si>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</si>
  <si>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</si>
  <si>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</si>
  <si>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</si>
  <si>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</si>
  <si>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</si>
  <si>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</si>
  <si>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</si>
  <si>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</si>
  <si>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</si>
  <si>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</si>
  <si>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</si>
  <si>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</si>
  <si>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</si>
  <si>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</si>
  <si>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</si>
  <si>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</si>
  <si>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</si>
  <si>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</si>
  <si>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</si>
  <si>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</si>
  <si>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</si>
  <si>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</si>
  <si>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</si>
  <si>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</si>
  <si>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</si>
  <si>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</si>
  <si>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</si>
  <si>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</si>
  <si>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</si>
  <si>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</si>
  <si>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</si>
  <si>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</si>
  <si>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</si>
  <si>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</si>
  <si>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</si>
  <si>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</si>
  <si>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</si>
  <si>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</si>
  <si>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</si>
  <si>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</si>
  <si>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</si>
  <si>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</si>
  <si>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</si>
  <si>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</si>
  <si>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</si>
  <si>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</si>
  <si>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</si>
  <si>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</si>
  <si>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</si>
  <si>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</si>
  <si>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</si>
  <si>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</si>
  <si>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</si>
  <si>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</si>
  <si>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</si>
  <si>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</si>
  <si>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</si>
  <si>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</si>
  <si>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</si>
  <si>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</si>
  <si>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</si>
  <si>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</si>
  <si>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</si>
  <si>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</si>
  <si>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</si>
  <si>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</si>
  <si>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</si>
  <si>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</si>
  <si>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</si>
  <si>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</si>
  <si>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</si>
  <si>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</si>
  <si>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</si>
  <si>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</si>
  <si>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</si>
  <si>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</si>
  <si>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</si>
  <si>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</si>
  <si>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</si>
  <si>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</si>
  <si>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</si>
  <si>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</si>
  <si>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</si>
  <si>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</si>
  <si>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</si>
  <si>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</si>
  <si>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</si>
  <si>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</si>
  <si>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</si>
  <si>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</si>
  <si>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</si>
  <si>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</si>
  <si>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</si>
  <si>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</si>
  <si>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</si>
  <si>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</si>
  <si>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</si>
  <si>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</si>
  <si>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</si>
  <si>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</si>
  <si>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</si>
  <si>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</si>
  <si>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</si>
  <si>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</si>
  <si>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</si>
  <si>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</si>
  <si>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</si>
  <si>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</si>
  <si>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</si>
  <si>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</si>
  <si>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</si>
  <si>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</si>
  <si>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</si>
  <si>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</si>
  <si>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</si>
  <si>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</si>
  <si>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</si>
  <si>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</si>
  <si>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</si>
  <si>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</si>
  <si>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</si>
  <si>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</si>
  <si>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</si>
  <si>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</si>
  <si>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</si>
  <si>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</si>
  <si>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</si>
  <si>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</si>
  <si>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</si>
  <si>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</si>
  <si>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</si>
  <si>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</si>
  <si>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</si>
  <si>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</si>
  <si>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</si>
  <si>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</si>
  <si>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</si>
  <si>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</si>
  <si>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</si>
  <si>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</si>
  <si>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</si>
  <si>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</si>
  <si>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</si>
  <si>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</si>
  <si>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</si>
  <si>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</si>
  <si>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</si>
  <si>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</si>
  <si>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</si>
  <si>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</si>
  <si>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</si>
  <si>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</si>
  <si>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</si>
  <si>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</si>
  <si>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</si>
  <si>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</si>
  <si>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</si>
  <si>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</si>
  <si>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</si>
  <si>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</si>
  <si>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</si>
  <si>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</si>
  <si>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</si>
  <si>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</si>
  <si>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</si>
  <si>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</si>
  <si>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</si>
  <si>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</si>
  <si>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</si>
  <si>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</si>
  <si>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</si>
  <si>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</si>
  <si>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</si>
  <si>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</si>
  <si>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</si>
  <si>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</si>
  <si>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</si>
  <si>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</si>
  <si>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</si>
  <si>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</si>
  <si>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</si>
  <si>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</si>
  <si>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</si>
  <si>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</si>
  <si>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</si>
  <si>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</si>
  <si>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</si>
  <si>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</si>
  <si>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</si>
  <si>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</si>
  <si>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</si>
  <si>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</si>
  <si>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</si>
  <si>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</si>
  <si>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</si>
  <si>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</si>
  <si>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</si>
  <si>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</si>
  <si>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</si>
  <si>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</si>
  <si>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</si>
  <si>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</si>
  <si>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</si>
  <si>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</si>
  <si>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</si>
  <si>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</si>
  <si>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</si>
  <si>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</si>
  <si>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</si>
  <si>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</si>
  <si>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</si>
  <si>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</si>
  <si>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</si>
  <si>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</si>
  <si>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</si>
  <si>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</si>
  <si>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</si>
  <si>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</si>
  <si>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</si>
  <si>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</si>
  <si>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</si>
  <si>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</si>
  <si>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</si>
  <si>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</si>
  <si>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</si>
  <si>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</si>
  <si>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</si>
  <si>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</si>
  <si>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</si>
  <si>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</si>
  <si>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</si>
  <si>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</si>
  <si>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</si>
  <si>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</si>
  <si>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</si>
  <si>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</si>
  <si>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</si>
  <si>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</si>
  <si>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</si>
  <si>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</si>
  <si>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</si>
  <si>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</si>
  <si>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</si>
  <si>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</si>
  <si>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</si>
  <si>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</si>
  <si>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</si>
  <si>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</si>
  <si>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</si>
  <si>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</si>
  <si>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</si>
  <si>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</si>
  <si>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</si>
  <si>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</si>
  <si>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</si>
  <si>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</si>
  <si>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</si>
  <si>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</si>
  <si>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</si>
  <si>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</si>
  <si>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</si>
  <si>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</si>
  <si>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</si>
  <si>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</si>
  <si>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</si>
  <si>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</si>
  <si>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</si>
  <si>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</si>
  <si>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</si>
  <si>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</si>
  <si>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</si>
  <si>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</si>
  <si>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</si>
  <si>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</si>
  <si>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</si>
  <si>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</si>
  <si>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</si>
  <si>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</si>
  <si>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</si>
  <si>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</si>
  <si>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</si>
  <si>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</si>
  <si>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</si>
  <si>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</si>
  <si>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</si>
  <si>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</si>
  <si>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</si>
  <si>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</si>
  <si>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</si>
  <si>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</si>
  <si>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</si>
  <si>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</si>
  <si>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</si>
  <si>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</si>
  <si>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</si>
  <si>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</si>
  <si>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</si>
  <si>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</si>
  <si>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</si>
  <si>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</si>
  <si>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</si>
  <si>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</si>
  <si>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</si>
  <si>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</si>
  <si>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</si>
  <si>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</si>
  <si>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</si>
  <si>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</si>
  <si>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</si>
  <si>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</si>
  <si>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</si>
  <si>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</si>
  <si>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</si>
  <si>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</si>
  <si>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</si>
  <si>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</si>
  <si>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</si>
  <si>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</si>
  <si>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</si>
  <si>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</si>
  <si>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</si>
  <si>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</si>
  <si>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</si>
  <si>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</si>
  <si>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</si>
  <si>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</si>
  <si>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</si>
  <si>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</si>
  <si>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</si>
  <si>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</si>
  <si>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</si>
  <si>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</si>
  <si>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</si>
  <si>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</si>
  <si>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</si>
  <si>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</si>
  <si>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</si>
  <si>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</si>
  <si>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</si>
  <si>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</si>
  <si>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</si>
  <si>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</si>
  <si>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</si>
  <si>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</si>
  <si>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</si>
  <si>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</si>
  <si>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</si>
  <si>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</si>
  <si>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</si>
  <si>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</si>
  <si>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</si>
  <si>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</si>
  <si>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</si>
  <si>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</si>
  <si>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</si>
  <si>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</si>
  <si>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</si>
  <si>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</si>
  <si>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</si>
  <si>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</si>
  <si>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</si>
  <si>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</si>
  <si>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</si>
  <si>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</si>
  <si>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</si>
  <si>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</si>
  <si>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</si>
  <si>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</si>
  <si>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</si>
  <si>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</si>
  <si>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</si>
  <si>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</si>
  <si>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</si>
  <si>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</si>
  <si>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</si>
  <si>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</si>
  <si>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</si>
  <si>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</si>
  <si>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</si>
  <si>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</si>
  <si>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</si>
  <si>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</si>
  <si>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</si>
  <si>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</si>
  <si>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</si>
  <si>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</si>
  <si>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</si>
  <si>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</si>
  <si>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</si>
  <si>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</si>
  <si>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</si>
  <si>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</si>
  <si>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</si>
  <si>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</si>
  <si>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</si>
  <si>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</si>
  <si>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</si>
  <si>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</si>
  <si>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</si>
  <si>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</si>
  <si>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</si>
  <si>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</si>
  <si>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</si>
  <si>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</si>
  <si>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</si>
  <si>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</si>
  <si>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</si>
  <si>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</si>
  <si>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</si>
  <si>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</si>
  <si>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</si>
  <si>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</si>
  <si>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</si>
  <si>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</si>
  <si>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</si>
  <si>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</si>
  <si>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</si>
  <si>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</si>
  <si>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</si>
  <si>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</si>
  <si>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</si>
  <si>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</si>
  <si>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</si>
  <si>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</si>
  <si>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</si>
  <si>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</si>
  <si>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</si>
  <si>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</si>
  <si>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</si>
  <si>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</si>
  <si>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</si>
  <si>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</si>
  <si>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</si>
  <si>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</si>
  <si>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</si>
  <si>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</si>
  <si>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</si>
  <si>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</si>
  <si>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</si>
  <si>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</si>
  <si>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</si>
  <si>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</si>
  <si>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</si>
  <si>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</si>
  <si>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</si>
  <si>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</si>
  <si>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</si>
  <si>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</si>
  <si>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</si>
  <si>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</si>
  <si>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</si>
  <si>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</si>
  <si>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</si>
  <si>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</si>
  <si>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</si>
  <si>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</si>
  <si>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</si>
  <si>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</si>
  <si>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</si>
  <si>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</si>
  <si>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</si>
  <si>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</si>
  <si>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</si>
  <si>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</si>
  <si>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</si>
  <si>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</si>
  <si>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</si>
  <si>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</si>
  <si>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</si>
  <si>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</si>
  <si>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</si>
  <si>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</si>
  <si>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</si>
  <si>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</si>
  <si>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</si>
  <si>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</si>
  <si>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</si>
  <si>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</si>
  <si>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</si>
  <si>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</si>
  <si>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</si>
  <si>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</si>
  <si>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</si>
  <si>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</si>
  <si>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</si>
  <si>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</si>
  <si>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</si>
  <si>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</si>
  <si>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</si>
  <si>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</si>
  <si>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</si>
  <si>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</si>
  <si>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</si>
  <si>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</si>
  <si>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</si>
  <si>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</si>
  <si>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</si>
  <si>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</si>
  <si>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</si>
  <si>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</si>
  <si>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</si>
  <si>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</si>
  <si>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</si>
  <si>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</si>
  <si>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</si>
  <si>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</si>
  <si>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</si>
  <si>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</si>
  <si>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</si>
  <si>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</si>
  <si>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</si>
  <si>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</si>
  <si>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</si>
  <si>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</si>
  <si>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</si>
  <si>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</si>
  <si>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</si>
  <si>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</si>
  <si>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</si>
  <si>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</si>
  <si>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</si>
  <si>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</si>
  <si>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</si>
  <si>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</si>
  <si>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</si>
  <si>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</si>
  <si>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</si>
  <si>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</si>
  <si>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</si>
  <si>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</si>
  <si>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</si>
  <si>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</si>
  <si>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</si>
  <si>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</si>
  <si>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</si>
  <si>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</si>
  <si>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</si>
  <si>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</si>
  <si>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</si>
  <si>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</si>
  <si>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</si>
  <si>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</si>
  <si>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</si>
  <si>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</si>
  <si>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</si>
  <si>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</si>
  <si>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</si>
  <si>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</si>
  <si>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</si>
  <si>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</si>
  <si>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</si>
  <si>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</si>
  <si>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</si>
  <si>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</si>
  <si>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</si>
  <si>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</si>
  <si>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</si>
  <si>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</si>
  <si>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</si>
  <si>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</si>
  <si>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</si>
  <si>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</si>
  <si>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</si>
  <si>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</si>
  <si>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</si>
  <si>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</si>
  <si>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</si>
  <si>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</si>
  <si>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</si>
  <si>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</si>
  <si>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</si>
  <si>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</si>
  <si>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</si>
  <si>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</si>
  <si>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</si>
  <si>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</si>
  <si>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</si>
  <si>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</si>
  <si>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</si>
  <si>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</si>
  <si>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</si>
  <si>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</si>
  <si>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</si>
  <si>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</si>
  <si>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</si>
  <si>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</si>
  <si>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</si>
  <si>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</si>
  <si>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</si>
  <si>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</si>
  <si>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</si>
  <si>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</si>
  <si>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</si>
  <si>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</si>
  <si>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</si>
  <si>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</si>
  <si>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</si>
  <si>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</si>
  <si>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</si>
  <si>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</si>
  <si>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</si>
  <si>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</si>
  <si>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</si>
  <si>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</si>
  <si>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</si>
  <si>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</si>
  <si>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</si>
  <si>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</si>
  <si>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</si>
  <si>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</si>
  <si>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</si>
  <si>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</si>
  <si>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</si>
  <si>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</si>
  <si>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</si>
  <si>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</si>
  <si>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</si>
  <si>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</si>
  <si>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</si>
  <si>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</si>
  <si>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</si>
  <si>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</si>
  <si>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</si>
  <si>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</si>
  <si>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</si>
  <si>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</si>
  <si>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</si>
  <si>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</si>
  <si>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</si>
  <si>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</si>
  <si>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</si>
  <si>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</si>
  <si>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</si>
  <si>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</si>
  <si>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</si>
  <si>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</si>
  <si>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</si>
  <si>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</si>
  <si>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</si>
  <si>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</si>
  <si>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</si>
  <si>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</si>
  <si>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</si>
  <si>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</si>
  <si>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</si>
  <si>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</si>
  <si>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</si>
  <si>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</si>
  <si>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</si>
  <si>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</si>
  <si>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</si>
  <si>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</si>
  <si>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</si>
  <si>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</si>
  <si>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</si>
  <si>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</si>
  <si>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</si>
  <si>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</si>
  <si>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</si>
  <si>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</si>
  <si>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</si>
  <si>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</si>
  <si>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</si>
  <si>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</si>
  <si>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</si>
  <si>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</si>
  <si>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</si>
  <si>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</si>
  <si>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</si>
  <si>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</si>
  <si>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</si>
  <si>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</si>
  <si>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</si>
  <si>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</si>
  <si>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</si>
  <si>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</si>
  <si>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</si>
  <si>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</si>
  <si>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</si>
  <si>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</si>
  <si>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</si>
  <si>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</si>
  <si>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</si>
  <si>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</si>
  <si>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</si>
  <si>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</si>
  <si>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</si>
  <si>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</si>
  <si>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</si>
  <si>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</si>
  <si>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</si>
  <si>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</si>
  <si>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</si>
  <si>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</si>
  <si>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</si>
  <si>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</si>
  <si>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</si>
  <si>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</si>
  <si>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</si>
  <si>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</si>
  <si>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</si>
  <si>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</si>
  <si>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</si>
  <si>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</si>
  <si>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</si>
  <si>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</si>
  <si>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</si>
  <si>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</si>
  <si>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</si>
  <si>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</si>
  <si>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</si>
  <si>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</si>
  <si>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</si>
  <si>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</si>
  <si>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</si>
  <si>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</si>
  <si>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</si>
  <si>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</si>
  <si>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</si>
  <si>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</si>
  <si>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</si>
  <si>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</si>
  <si>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</si>
  <si>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</si>
  <si>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</si>
  <si>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</si>
  <si>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</si>
  <si>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</si>
  <si>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</si>
  <si>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</si>
  <si>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</si>
  <si>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</si>
  <si>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</si>
  <si>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</si>
  <si>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</si>
  <si>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</si>
  <si>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</si>
  <si>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</si>
  <si>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</si>
  <si>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</si>
  <si>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</si>
  <si>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</si>
  <si>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</si>
  <si>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</si>
  <si>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</si>
  <si>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</si>
  <si>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</si>
  <si>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</si>
  <si>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</si>
  <si>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</si>
  <si>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</si>
  <si>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</si>
  <si>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</si>
  <si>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</si>
  <si>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</si>
  <si>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</si>
  <si>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</si>
  <si>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</si>
  <si>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</si>
  <si>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</si>
  <si>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</si>
  <si>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</si>
  <si>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</si>
  <si>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</si>
  <si>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</si>
  <si>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</si>
  <si>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</si>
  <si>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</si>
  <si>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</si>
  <si>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</si>
  <si>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</si>
  <si>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</si>
  <si>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</si>
  <si>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</si>
  <si>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</si>
  <si>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</si>
  <si>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</si>
  <si>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</si>
  <si>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</si>
  <si>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</si>
  <si>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</si>
  <si>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</si>
  <si>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</si>
  <si>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</si>
  <si>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</si>
  <si>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</si>
  <si>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</si>
  <si>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</si>
  <si>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</si>
  <si>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</si>
  <si>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</si>
  <si>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</si>
  <si>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</si>
  <si>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</si>
  <si>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</si>
  <si>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</si>
  <si>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</si>
  <si>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</si>
  <si>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</si>
  <si>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</si>
  <si>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</si>
  <si>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</si>
  <si>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</si>
  <si>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</si>
  <si>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</si>
  <si>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</si>
  <si>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</si>
  <si>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</si>
  <si>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</si>
  <si>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</si>
  <si>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</si>
  <si>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</si>
  <si>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</si>
  <si>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</si>
  <si>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</si>
  <si>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</si>
  <si>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</si>
  <si>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</si>
  <si>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</si>
  <si>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</si>
  <si>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</si>
  <si>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</si>
  <si>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</si>
  <si>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</si>
  <si>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</si>
  <si>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</si>
  <si>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</si>
  <si>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</si>
  <si>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</si>
  <si>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</si>
  <si>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</si>
  <si>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</si>
  <si>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</si>
  <si>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</si>
  <si>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</si>
  <si>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</si>
  <si>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</si>
  <si>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</si>
  <si>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</si>
  <si>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</si>
  <si>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</si>
  <si>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</si>
  <si>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</si>
  <si>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</si>
  <si>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</si>
  <si>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</si>
  <si>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</si>
  <si>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</si>
  <si>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</si>
  <si>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</si>
  <si>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</si>
  <si>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</si>
  <si>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</si>
  <si>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</si>
  <si>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</si>
  <si>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</si>
  <si>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</si>
  <si>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</si>
  <si>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</si>
  <si>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</si>
  <si>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</si>
  <si>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</si>
  <si>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</si>
  <si>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</si>
  <si>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</si>
  <si>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</si>
  <si>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</si>
  <si>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</si>
  <si>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</si>
  <si>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</si>
  <si>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</si>
  <si>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</si>
  <si>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</si>
  <si>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</si>
  <si>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</si>
  <si>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</si>
  <si>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</si>
  <si>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</si>
  <si>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</si>
  <si>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</si>
  <si>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</si>
  <si>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</si>
  <si>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</si>
  <si>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</si>
  <si>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</si>
  <si>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</si>
  <si>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</si>
  <si>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</si>
  <si>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</si>
  <si>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</si>
  <si>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</si>
  <si>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</si>
  <si>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</si>
  <si>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</si>
  <si>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</si>
  <si>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</si>
  <si>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</si>
  <si>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</si>
  <si>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</si>
  <si>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</si>
  <si>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</si>
  <si>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</si>
  <si>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</si>
  <si>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</si>
  <si>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</si>
  <si>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</si>
  <si>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</si>
  <si>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</si>
  <si>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</si>
  <si>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</si>
  <si>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</si>
  <si>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</si>
  <si>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</si>
  <si>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</si>
  <si>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</si>
  <si>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</si>
  <si>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</si>
  <si>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</si>
  <si>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</si>
  <si>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</si>
  <si>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</si>
  <si>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</si>
  <si>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</si>
  <si>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</si>
  <si>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</si>
  <si>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</si>
  <si>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</si>
  <si>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</si>
  <si>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</si>
  <si>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</si>
  <si>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</si>
  <si>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</si>
  <si>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</si>
  <si>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</si>
  <si>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</si>
  <si>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</si>
  <si>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</si>
  <si>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</si>
  <si>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</si>
  <si>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</si>
  <si>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</si>
  <si>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</si>
  <si>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</si>
  <si>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</si>
  <si>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</si>
  <si>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</si>
  <si>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</si>
  <si>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</si>
  <si>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</si>
  <si>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</si>
  <si>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</si>
  <si>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</si>
  <si>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</si>
  <si>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</si>
  <si>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</si>
  <si>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</si>
  <si>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</si>
  <si>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</si>
  <si>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</si>
  <si>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</si>
  <si>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</si>
  <si>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</si>
  <si>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</si>
  <si>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</si>
  <si>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</si>
  <si>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</si>
  <si>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</si>
  <si>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</si>
  <si>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</si>
  <si>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</si>
  <si>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</si>
  <si>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</si>
  <si>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</si>
  <si>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</si>
  <si>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</si>
  <si>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</si>
  <si>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</si>
  <si>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</si>
  <si>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</si>
  <si>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</si>
  <si>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</si>
  <si>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</si>
  <si>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</si>
  <si>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</si>
  <si>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</si>
  <si>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</si>
  <si>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</si>
  <si>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</si>
  <si>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</si>
  <si>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</si>
  <si>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</si>
  <si>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</si>
  <si>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</si>
  <si>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</si>
  <si>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</si>
  <si>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</si>
  <si>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</si>
  <si>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</si>
  <si>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</si>
  <si>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</si>
  <si>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</si>
  <si>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</si>
  <si>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</si>
  <si>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</si>
  <si>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</si>
  <si>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</si>
  <si>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</si>
  <si>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</si>
  <si>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</si>
  <si>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</si>
  <si>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</si>
  <si>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</si>
  <si>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</si>
  <si>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</si>
  <si>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</si>
  <si>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</si>
  <si>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</si>
  <si>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</si>
  <si>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</si>
  <si>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</si>
  <si>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</si>
  <si>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</si>
  <si>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</si>
  <si>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</si>
  <si>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</si>
  <si>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</si>
  <si>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</si>
  <si>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</si>
  <si>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</si>
  <si>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</si>
  <si>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</si>
  <si>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</si>
  <si>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</si>
  <si>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</si>
  <si>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</si>
  <si>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</si>
  <si>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</si>
  <si>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</si>
  <si>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</si>
  <si>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</si>
  <si>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</si>
  <si>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</si>
  <si>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</si>
  <si>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</si>
  <si>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</si>
  <si>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</si>
  <si>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</si>
  <si>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</si>
  <si>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</si>
  <si>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</si>
  <si>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</si>
  <si>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</si>
  <si>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</si>
  <si>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</si>
  <si>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</si>
  <si>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</si>
  <si>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</si>
  <si>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</si>
  <si>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</si>
  <si>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</si>
  <si>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</si>
  <si>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</si>
  <si>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</si>
  <si>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</si>
  <si>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</si>
  <si>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</si>
  <si>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</si>
  <si>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</si>
  <si>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</si>
  <si>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</si>
  <si>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</si>
  <si>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</si>
  <si>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</si>
  <si>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</si>
  <si>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</si>
  <si>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</si>
  <si>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</si>
  <si>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</si>
  <si>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</si>
  <si>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</si>
  <si>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</si>
  <si>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</si>
  <si>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</si>
  <si>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</si>
  <si>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</si>
  <si>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</si>
  <si>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</si>
  <si>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</si>
  <si>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</si>
  <si>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</si>
  <si>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</si>
  <si>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</si>
  <si>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</si>
  <si>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</si>
  <si>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</si>
  <si>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</si>
  <si>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</si>
  <si>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</si>
  <si>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</si>
  <si>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</si>
  <si>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</si>
  <si>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</si>
  <si>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</si>
  <si>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</si>
  <si>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</si>
  <si>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</si>
  <si>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</si>
  <si>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</si>
  <si>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</si>
  <si>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</si>
  <si>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</si>
  <si>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</si>
  <si>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</si>
  <si>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</si>
  <si>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</si>
  <si>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</si>
  <si>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</si>
  <si>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</si>
  <si>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</si>
  <si>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</si>
  <si>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</si>
  <si>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</si>
  <si>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</si>
  <si>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</si>
  <si>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</si>
  <si>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</si>
  <si>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</si>
  <si>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</si>
  <si>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</si>
  <si>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</si>
  <si>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</si>
  <si>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</si>
  <si>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</si>
  <si>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</si>
  <si>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</si>
  <si>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</si>
  <si>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</si>
  <si>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</si>
  <si>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</si>
  <si>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</si>
  <si>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</si>
  <si>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</si>
  <si>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</si>
  <si>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</si>
  <si>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</si>
  <si>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</si>
  <si>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</si>
  <si>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</si>
  <si>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</si>
  <si>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</si>
  <si>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</si>
  <si>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</si>
  <si>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</si>
  <si>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</si>
  <si>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</si>
  <si>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</si>
  <si>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</si>
  <si>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</si>
  <si>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</si>
  <si>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</si>
  <si>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</si>
  <si>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</si>
  <si>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</si>
  <si>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</si>
  <si>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</si>
  <si>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</si>
  <si>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</si>
  <si>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</si>
  <si>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</si>
  <si>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</si>
  <si>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</si>
  <si>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</si>
  <si>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</si>
  <si>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</si>
  <si>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</si>
  <si>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</si>
  <si>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</si>
  <si>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</si>
  <si>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</si>
  <si>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</si>
  <si>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</si>
  <si>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</si>
  <si>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</si>
  <si>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</si>
  <si>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</si>
  <si>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</si>
  <si>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</si>
  <si>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</si>
  <si>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</si>
  <si>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</si>
  <si>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</si>
  <si>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</si>
  <si>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</si>
  <si>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</si>
  <si>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</si>
  <si>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</si>
  <si>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</si>
  <si>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</si>
  <si>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</si>
  <si>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</si>
  <si>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</si>
  <si>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</si>
  <si>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</si>
  <si>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</si>
  <si>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</si>
  <si>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</si>
  <si>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</si>
  <si>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</si>
  <si>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</si>
  <si>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</si>
  <si>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</si>
  <si>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</si>
  <si>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</si>
  <si>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</si>
  <si>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</si>
  <si>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</si>
  <si>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</si>
  <si>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</si>
  <si>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</si>
  <si>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</si>
  <si>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</si>
  <si>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</si>
  <si>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</si>
  <si>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</si>
  <si>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</si>
  <si>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</si>
  <si>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</si>
  <si>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</si>
  <si>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</si>
  <si>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</si>
  <si>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</si>
  <si>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</si>
  <si>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</si>
  <si>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</si>
  <si>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</si>
  <si>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</si>
  <si>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</si>
  <si>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</si>
  <si>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</si>
  <si>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</si>
  <si>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</si>
  <si>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</si>
  <si>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</si>
  <si>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</si>
  <si>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</si>
  <si>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</si>
  <si>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</si>
  <si>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</si>
  <si>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</si>
  <si>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</si>
  <si>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</si>
  <si>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</si>
  <si>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</si>
  <si>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</si>
  <si>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</si>
  <si>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</si>
  <si>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</si>
  <si>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</si>
  <si>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</si>
  <si>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</si>
  <si>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</si>
  <si>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</si>
  <si>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</si>
  <si>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</si>
  <si>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</si>
  <si>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</si>
  <si>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</si>
  <si>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</si>
  <si>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</si>
  <si>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</si>
  <si>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</si>
  <si>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</si>
  <si>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</si>
  <si>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</si>
  <si>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</si>
  <si>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</si>
  <si>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</si>
  <si>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</si>
  <si>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</si>
  <si>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</si>
  <si>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</si>
  <si>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</si>
  <si>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</si>
  <si>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</si>
  <si>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</si>
  <si>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</si>
  <si>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</si>
  <si>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</si>
  <si>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</si>
  <si>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</si>
  <si>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</si>
  <si>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</si>
  <si>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</si>
  <si>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</si>
  <si>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</si>
  <si>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</si>
  <si>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</si>
  <si>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</si>
  <si>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</si>
  <si>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</si>
  <si>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</si>
  <si>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</si>
  <si>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</si>
  <si>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</si>
  <si>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</si>
  <si>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</si>
  <si>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</si>
  <si>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</si>
  <si>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</si>
  <si>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</si>
  <si>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</si>
  <si>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</si>
  <si>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</si>
  <si>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</si>
  <si>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</si>
  <si>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</si>
  <si>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</si>
  <si>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</si>
  <si>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</si>
  <si>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</si>
  <si>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</si>
  <si>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</si>
  <si>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</si>
  <si>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</si>
  <si>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</si>
  <si>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</si>
  <si>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</si>
  <si>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</si>
  <si>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</si>
  <si>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</si>
  <si>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</si>
  <si>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</si>
  <si>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</si>
  <si>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</si>
  <si>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</si>
  <si>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</si>
  <si>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</si>
  <si>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</si>
  <si>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</si>
  <si>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</si>
  <si>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</si>
  <si>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</si>
  <si>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</si>
  <si>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</si>
  <si>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</si>
  <si>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</si>
  <si>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</si>
  <si>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</si>
  <si>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</si>
  <si>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</si>
  <si>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</si>
  <si>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</si>
  <si>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</si>
  <si>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</si>
  <si>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</si>
  <si>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</si>
  <si>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</si>
  <si>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</si>
  <si>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</si>
  <si>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</si>
  <si>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</si>
  <si>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</si>
  <si>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</si>
  <si>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</si>
  <si>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</si>
  <si>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</si>
  <si>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</si>
  <si>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</si>
  <si>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</si>
  <si>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</si>
  <si>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</si>
  <si>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</si>
  <si>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</si>
  <si>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</si>
  <si>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</si>
  <si>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</si>
  <si>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</si>
  <si>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</si>
  <si>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</si>
  <si>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</si>
  <si>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</si>
  <si>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</si>
  <si>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</si>
  <si>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</si>
  <si>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</si>
  <si>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</si>
  <si>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</si>
  <si>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</si>
  <si>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</si>
  <si>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</si>
  <si>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</si>
  <si>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</si>
  <si>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</si>
  <si>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</si>
  <si>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</si>
  <si>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</si>
  <si>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</si>
  <si>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</si>
  <si>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</si>
  <si>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</si>
  <si>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</si>
  <si>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</si>
  <si>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</si>
  <si>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</si>
  <si>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</si>
  <si>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</si>
  <si>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</si>
  <si>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</si>
  <si>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</si>
  <si>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</si>
  <si>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</si>
  <si>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</si>
  <si>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</si>
  <si>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</si>
  <si>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</si>
  <si>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</si>
  <si>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</si>
  <si>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</si>
  <si>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</si>
  <si>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</si>
  <si>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</si>
  <si>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</si>
  <si>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</si>
  <si>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</si>
  <si>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</si>
  <si>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</si>
  <si>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</si>
  <si>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</si>
  <si>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</si>
  <si>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</si>
  <si>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</si>
  <si>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</si>
  <si>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</si>
  <si>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</si>
  <si>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</si>
  <si>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</si>
  <si>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</si>
  <si>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</si>
  <si>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</si>
  <si>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</si>
  <si>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</si>
  <si>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</si>
  <si>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</si>
  <si>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</si>
  <si>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</si>
  <si>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</si>
  <si>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</si>
  <si>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</si>
  <si>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</si>
  <si>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</si>
  <si>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</si>
  <si>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</si>
  <si>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</si>
  <si>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</si>
  <si>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</si>
  <si>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</si>
  <si>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</si>
  <si>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</si>
  <si>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</si>
  <si>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</si>
  <si>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</si>
  <si>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</si>
  <si>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</si>
  <si>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</si>
  <si>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</si>
  <si>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</si>
  <si>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</si>
  <si>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</si>
  <si>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</si>
  <si>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</si>
  <si>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</si>
  <si>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</si>
  <si>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</si>
  <si>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</si>
  <si>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</si>
  <si>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</si>
  <si>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</si>
  <si>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</si>
  <si>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</si>
  <si>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</si>
  <si>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</si>
  <si>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</si>
  <si>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</si>
  <si>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</si>
  <si>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</si>
  <si>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</si>
  <si>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</si>
  <si>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</si>
  <si>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</si>
  <si>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</si>
  <si>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</si>
  <si>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</si>
  <si>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</si>
  <si>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</si>
  <si>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</si>
  <si>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</si>
  <si>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</si>
  <si>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</si>
  <si>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</si>
  <si>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</si>
  <si>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</si>
  <si>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</si>
  <si>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</si>
  <si>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</si>
  <si>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</si>
  <si>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</si>
  <si>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</si>
  <si>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</si>
  <si>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</si>
  <si>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</si>
  <si>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</si>
  <si>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</si>
  <si>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</si>
  <si>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</si>
  <si>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</si>
  <si>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</si>
  <si>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</si>
  <si>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</si>
  <si>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</si>
  <si>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</si>
  <si>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</si>
  <si>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</si>
  <si>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</si>
  <si>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</si>
  <si>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</si>
  <si>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</si>
  <si>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</si>
  <si>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</si>
  <si>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</si>
  <si>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</si>
  <si>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</si>
  <si>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</si>
  <si>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</si>
  <si>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</si>
  <si>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</si>
  <si>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</si>
  <si>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</si>
  <si>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</si>
  <si>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</si>
  <si>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</si>
  <si>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</si>
  <si>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</si>
  <si>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</si>
  <si>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</si>
  <si>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</si>
  <si>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</si>
  <si>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</si>
  <si>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</si>
  <si>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</si>
  <si>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</si>
  <si>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</si>
  <si>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</si>
  <si>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</si>
  <si>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</si>
  <si>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</si>
  <si>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</si>
  <si>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</si>
  <si>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</si>
  <si>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</si>
  <si>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</si>
  <si>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</si>
  <si>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</si>
  <si>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</si>
  <si>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</si>
  <si>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</si>
  <si>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</si>
  <si>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</si>
  <si>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</si>
  <si>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</si>
  <si>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</si>
  <si>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</si>
  <si>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</si>
  <si>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</si>
  <si>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</si>
  <si>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</si>
  <si>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</si>
  <si>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</si>
  <si>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</si>
  <si>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</si>
  <si>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</si>
  <si>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</si>
  <si>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</si>
  <si>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</si>
  <si>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</si>
  <si>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</si>
  <si>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</si>
  <si>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</si>
  <si>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</si>
  <si>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</si>
  <si>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</si>
  <si>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</si>
  <si>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</si>
  <si>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</si>
  <si>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</si>
  <si>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</si>
  <si>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</si>
  <si>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</si>
  <si>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</si>
  <si>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</si>
  <si>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</si>
  <si>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</si>
  <si>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</si>
  <si>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</si>
  <si>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</si>
  <si>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</si>
  <si>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</si>
  <si>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</si>
  <si>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</si>
  <si>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</si>
  <si>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</si>
  <si>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</si>
  <si>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</si>
  <si>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</si>
  <si>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</si>
  <si>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</si>
  <si>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</si>
  <si>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</si>
  <si>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</si>
  <si>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</si>
  <si>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</si>
  <si>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</si>
  <si>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</si>
  <si>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</si>
  <si>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</si>
  <si>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</si>
  <si>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</si>
  <si>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</si>
  <si>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</si>
  <si>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</si>
  <si>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</si>
  <si>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</si>
  <si>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</si>
  <si>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</si>
  <si>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</si>
  <si>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</si>
  <si>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</si>
  <si>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</si>
  <si>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</si>
  <si>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</si>
  <si>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</si>
  <si>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</si>
  <si>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</si>
  <si>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</si>
  <si>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</si>
  <si>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</si>
  <si>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</si>
  <si>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</si>
  <si>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</si>
  <si>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</si>
  <si>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</si>
  <si>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</si>
  <si>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</si>
  <si>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</si>
  <si>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</si>
  <si>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</si>
  <si>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</si>
  <si>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</si>
  <si>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</si>
  <si>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</si>
  <si>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</si>
  <si>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</si>
  <si>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</si>
  <si>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</si>
  <si>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</si>
  <si>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</si>
  <si>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</si>
  <si>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</si>
  <si>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</si>
  <si>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</si>
  <si>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</si>
  <si>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</si>
  <si>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</si>
  <si>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</si>
  <si>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</si>
  <si>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</si>
  <si>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</si>
  <si>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</si>
  <si>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</si>
  <si>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</si>
  <si>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</si>
  <si>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</si>
  <si>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</si>
  <si>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</si>
  <si>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</si>
  <si>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</si>
  <si>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</si>
  <si>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</si>
  <si>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</si>
  <si>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</si>
  <si>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</si>
  <si>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</si>
  <si>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</si>
  <si>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</si>
  <si>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</si>
  <si>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</si>
  <si>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</si>
  <si>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</si>
  <si>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</si>
  <si>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</si>
  <si>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</si>
  <si>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</si>
  <si>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</si>
  <si>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</si>
  <si>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</si>
  <si>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</si>
  <si>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</si>
  <si>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</si>
  <si>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</si>
  <si>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</si>
  <si>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</si>
  <si>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</si>
  <si>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</si>
  <si>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</si>
  <si>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</si>
  <si>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</si>
  <si>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</si>
  <si>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</si>
  <si>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</si>
  <si>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</si>
  <si>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</si>
  <si>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</si>
  <si>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</si>
  <si>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</si>
  <si>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</si>
  <si>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</si>
  <si>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</si>
  <si>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</si>
  <si>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</si>
  <si>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</si>
  <si>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</si>
  <si>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</si>
  <si>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</si>
  <si>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</si>
  <si>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</si>
  <si>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</si>
  <si>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</si>
  <si>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</si>
  <si>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</si>
  <si>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</si>
  <si>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</si>
  <si>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</si>
  <si>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</si>
  <si>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</si>
  <si>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</si>
  <si>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</si>
  <si>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</si>
  <si>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</si>
  <si>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</si>
  <si>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</si>
  <si>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</si>
  <si>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</si>
  <si>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</si>
  <si>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</si>
  <si>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</si>
  <si>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</si>
  <si>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</si>
  <si>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</si>
  <si>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</si>
  <si>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</si>
  <si>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</si>
  <si>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</si>
  <si>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</si>
  <si>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</si>
  <si>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</si>
  <si>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</si>
  <si>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</si>
  <si>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</si>
  <si>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</si>
  <si>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</si>
  <si>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</si>
  <si>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</si>
  <si>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</si>
  <si>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</si>
  <si>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</si>
  <si>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</si>
  <si>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</si>
  <si>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</si>
  <si>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</si>
  <si>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</si>
  <si>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</si>
  <si>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</si>
  <si>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</si>
  <si>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</si>
  <si>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</si>
  <si>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</si>
  <si>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</si>
  <si>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</si>
  <si>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</si>
  <si>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</si>
  <si>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</si>
  <si>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</si>
  <si>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</si>
  <si>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</si>
  <si>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</si>
  <si>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</si>
  <si>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</si>
  <si>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</si>
  <si>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</si>
  <si>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</si>
  <si>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</si>
  <si>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</si>
  <si>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</si>
  <si>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</si>
  <si>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</si>
  <si>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</si>
  <si>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</si>
  <si>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</si>
  <si>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</si>
  <si>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</si>
  <si>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</si>
  <si>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</si>
  <si>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</si>
  <si>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</si>
  <si>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</si>
  <si>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</si>
  <si>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</si>
  <si>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</si>
  <si>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</si>
  <si>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</si>
  <si>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</si>
  <si>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</si>
  <si>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</si>
  <si>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</si>
  <si>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</si>
  <si>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</si>
  <si>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</si>
  <si>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</si>
  <si>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</si>
  <si>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</si>
  <si>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</si>
  <si>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</si>
  <si>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</si>
  <si>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</si>
  <si>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</si>
  <si>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</si>
  <si>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</si>
  <si>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</si>
  <si>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</si>
  <si>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</si>
  <si>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</si>
  <si>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</si>
  <si>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</si>
  <si>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</si>
  <si>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</si>
  <si>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</si>
  <si>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</si>
  <si>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</si>
  <si>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</si>
  <si>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</si>
  <si>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</si>
  <si>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</si>
  <si>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</si>
  <si>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</si>
  <si>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</si>
  <si>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</si>
  <si>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</si>
  <si>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</si>
  <si>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</si>
  <si>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</si>
  <si>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</si>
  <si>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</si>
  <si>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</si>
  <si>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</si>
  <si>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</si>
  <si>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</si>
  <si>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</si>
  <si>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</si>
  <si>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</si>
  <si>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</si>
  <si>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</si>
  <si>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</si>
  <si>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</si>
  <si>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</si>
  <si>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</si>
  <si>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</si>
  <si>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</si>
  <si>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</si>
  <si>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</si>
  <si>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</si>
  <si>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</si>
  <si>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</si>
  <si>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</si>
  <si>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</si>
  <si>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</si>
  <si>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</si>
  <si>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</si>
  <si>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</si>
  <si>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</si>
  <si>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</si>
  <si>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</si>
  <si>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</si>
  <si>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</si>
  <si>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</si>
  <si>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</si>
  <si>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</si>
  <si>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</si>
  <si>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</si>
  <si>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</si>
  <si>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</si>
  <si>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</si>
  <si>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</si>
  <si>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</si>
  <si>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</si>
  <si>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</si>
  <si>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</si>
  <si>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</si>
  <si>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</si>
  <si>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</si>
  <si>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</si>
  <si>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</si>
  <si>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</si>
  <si>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</si>
  <si>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</si>
  <si>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</si>
  <si>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</si>
  <si>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</si>
  <si>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</si>
  <si>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</si>
  <si>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</si>
  <si>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</si>
  <si>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</si>
  <si>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</si>
  <si>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</si>
  <si>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</si>
  <si>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</si>
  <si>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</si>
  <si>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</si>
  <si>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</si>
  <si>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</si>
  <si>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</si>
  <si>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</si>
  <si>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</si>
  <si>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</si>
  <si>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</si>
  <si>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</si>
  <si>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</si>
  <si>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</si>
  <si>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</si>
  <si>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</si>
  <si>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</si>
  <si>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</si>
  <si>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</si>
  <si>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</si>
  <si>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</si>
  <si>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</si>
  <si>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</si>
  <si>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</si>
  <si>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</si>
  <si>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</si>
  <si>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</si>
  <si>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</si>
  <si>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</si>
  <si>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</si>
  <si>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</si>
  <si>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</si>
  <si>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</si>
  <si>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</si>
  <si>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</si>
  <si>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</si>
  <si>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</si>
  <si>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</si>
  <si>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</si>
  <si>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</si>
  <si>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</si>
  <si>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</si>
  <si>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</si>
  <si>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</si>
  <si>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</si>
  <si>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</si>
  <si>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</si>
  <si>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</si>
  <si>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</si>
  <si>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</si>
  <si>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</si>
  <si>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</si>
  <si>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</si>
  <si>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</si>
  <si>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</si>
  <si>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</si>
  <si>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</si>
  <si>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</si>
  <si>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</si>
  <si>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</si>
  <si>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</si>
  <si>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</si>
  <si>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</si>
  <si>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</si>
  <si>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</si>
  <si>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</si>
  <si>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</si>
  <si>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</si>
  <si>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</si>
  <si>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</si>
  <si>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</si>
  <si>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</si>
  <si>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</si>
  <si>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</si>
  <si>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</si>
  <si>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</si>
  <si>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</si>
  <si>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</si>
  <si>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</si>
  <si>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</si>
  <si>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</si>
  <si>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</si>
  <si>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</si>
  <si>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</si>
  <si>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</si>
  <si>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</si>
  <si>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</si>
  <si>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</si>
  <si>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</si>
  <si>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</si>
  <si>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</si>
  <si>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</si>
  <si>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</si>
  <si>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</si>
  <si>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</si>
  <si>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</si>
  <si>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</si>
  <si>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</si>
  <si>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</si>
  <si>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</si>
  <si>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</si>
  <si>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</si>
  <si>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</si>
  <si>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</si>
  <si>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</si>
  <si>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</si>
  <si>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</si>
  <si>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</si>
  <si>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</si>
  <si>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</si>
  <si>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</si>
  <si>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</si>
  <si>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</si>
  <si>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</si>
  <si>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</si>
  <si>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</si>
  <si>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</si>
  <si>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</si>
  <si>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</si>
  <si>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</si>
  <si>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</si>
  <si>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</si>
  <si>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</si>
  <si>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</si>
  <si>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</si>
  <si>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</si>
  <si>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</si>
  <si>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</si>
  <si>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</si>
  <si>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</si>
  <si>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</si>
  <si>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</si>
  <si>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</si>
  <si>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</si>
  <si>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</si>
  <si>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</si>
  <si>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</si>
  <si>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</si>
  <si>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</si>
  <si>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</si>
  <si>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</si>
  <si>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</si>
  <si>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</si>
  <si>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</si>
  <si>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</si>
  <si>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</si>
  <si>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</si>
  <si>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</si>
  <si>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</si>
  <si>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</si>
  <si>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</si>
  <si>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</si>
  <si>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</si>
  <si>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</si>
  <si>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</si>
  <si>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</si>
  <si>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</si>
  <si>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</si>
  <si>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</si>
  <si>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</si>
  <si>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</si>
  <si>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</si>
  <si>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</si>
  <si>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</si>
  <si>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</si>
  <si>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</si>
  <si>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</si>
  <si>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</si>
  <si>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</si>
  <si>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</si>
  <si>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</si>
  <si>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</si>
  <si>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</si>
  <si>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</si>
  <si>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</si>
  <si>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</si>
  <si>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</si>
  <si>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</si>
  <si>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</si>
  <si>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</si>
  <si>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</si>
  <si>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</si>
  <si>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</si>
  <si>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</si>
  <si>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</si>
  <si>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</si>
  <si>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</si>
  <si>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</si>
  <si>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</si>
  <si>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</si>
  <si>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</si>
  <si>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</si>
  <si>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</si>
  <si>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</si>
  <si>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</si>
  <si>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</si>
  <si>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</si>
  <si>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</si>
  <si>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</si>
  <si>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</si>
  <si>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</si>
  <si>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</si>
  <si>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</si>
  <si>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</si>
  <si>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</si>
  <si>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</si>
  <si>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</si>
  <si>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</si>
  <si>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</si>
  <si>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</si>
  <si>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</si>
  <si>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</si>
  <si>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</si>
  <si>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</si>
  <si>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</si>
  <si>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</si>
  <si>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</si>
  <si>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</si>
  <si>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</si>
  <si>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</si>
  <si>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</si>
  <si>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</si>
  <si>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</si>
  <si>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</si>
  <si>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</si>
  <si>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</si>
  <si>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</si>
  <si>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</si>
  <si>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</si>
  <si>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</si>
  <si>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</si>
  <si>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</si>
  <si>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</si>
  <si>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</si>
  <si>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</si>
  <si>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</si>
  <si>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</si>
  <si>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</si>
  <si>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</si>
  <si>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</si>
  <si>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</si>
  <si>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</si>
  <si>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</si>
  <si>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</si>
  <si>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</si>
  <si>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</si>
  <si>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</si>
  <si>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</si>
  <si>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</si>
  <si>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</si>
  <si>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</si>
  <si>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</si>
  <si>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</si>
  <si>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</si>
  <si>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</si>
  <si>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</si>
  <si>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</si>
  <si>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</si>
  <si>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</si>
  <si>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</si>
  <si>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</si>
  <si>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</si>
  <si>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</si>
  <si>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</si>
  <si>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</si>
  <si>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</si>
  <si>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</si>
  <si>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</si>
  <si>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</si>
  <si>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</si>
  <si>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</si>
  <si>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</si>
  <si>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</si>
  <si>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</si>
  <si>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</si>
  <si>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</si>
  <si>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</si>
  <si>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</si>
  <si>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</si>
  <si>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</si>
  <si>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</si>
  <si>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</si>
  <si>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</si>
  <si>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</si>
  <si>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</si>
  <si>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</si>
  <si>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</si>
  <si>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</si>
  <si>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</si>
  <si>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</si>
  <si>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</si>
  <si>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</si>
  <si>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</si>
  <si>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</si>
  <si>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</si>
  <si>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</si>
  <si>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</si>
  <si>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</si>
  <si>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</si>
  <si>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</si>
  <si>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</si>
  <si>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</si>
  <si>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</si>
  <si>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</si>
  <si>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</si>
  <si>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</si>
  <si>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</si>
  <si>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</si>
  <si>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</si>
  <si>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</si>
  <si>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</si>
  <si>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</si>
  <si>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</si>
  <si>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</si>
  <si>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</si>
  <si>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</si>
  <si>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</si>
  <si>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</si>
  <si>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</si>
  <si>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</si>
  <si>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</si>
  <si>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</si>
  <si>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</si>
  <si>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</si>
  <si>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</si>
  <si>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</si>
  <si>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</si>
  <si>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</si>
  <si>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</si>
  <si>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</si>
  <si>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</si>
  <si>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</si>
  <si>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</si>
  <si>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</si>
  <si>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</si>
  <si>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</si>
  <si>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</si>
  <si>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</si>
  <si>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</si>
  <si>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</si>
  <si>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</si>
  <si>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</si>
  <si>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</si>
  <si>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</si>
  <si>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</si>
  <si>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</si>
  <si>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</si>
  <si>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</si>
  <si>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</si>
  <si>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</si>
  <si>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</si>
  <si>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</si>
  <si>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</si>
  <si>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</si>
  <si>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</si>
  <si>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</si>
  <si>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</si>
  <si>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</si>
  <si>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</si>
  <si>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</si>
  <si>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</si>
  <si>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</si>
  <si>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</si>
  <si>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</si>
  <si>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</si>
  <si>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</si>
  <si>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</si>
  <si>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</si>
  <si>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</si>
  <si>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</si>
  <si>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</si>
  <si>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</si>
  <si>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</si>
  <si>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</si>
  <si>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</si>
  <si>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</si>
  <si>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</si>
  <si>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</si>
  <si>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</si>
  <si>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</si>
  <si>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</si>
  <si>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</si>
  <si>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</si>
  <si>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</si>
  <si>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</si>
  <si>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</si>
  <si>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</si>
  <si>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</si>
  <si>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</si>
  <si>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</si>
  <si>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</si>
  <si>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</si>
  <si>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</si>
  <si>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</si>
  <si>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</si>
  <si>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</si>
  <si>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</si>
  <si>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</si>
  <si>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</si>
  <si>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</si>
  <si>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</si>
  <si>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</si>
  <si>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</si>
  <si>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</si>
  <si>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</si>
  <si>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</si>
  <si>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</si>
  <si>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</si>
  <si>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</si>
  <si>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</si>
  <si>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</si>
  <si>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</si>
  <si>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</si>
  <si>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</si>
  <si>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</si>
  <si>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</si>
  <si>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</si>
  <si>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</si>
  <si>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</si>
  <si>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</si>
  <si>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</si>
  <si>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</si>
  <si>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</si>
  <si>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</si>
  <si>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</si>
  <si>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</si>
  <si>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</si>
  <si>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</si>
  <si>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</si>
  <si>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</si>
  <si>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</si>
  <si>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</si>
  <si>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</si>
  <si>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</si>
  <si>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</si>
  <si>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</si>
  <si>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</si>
  <si>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</si>
  <si>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</si>
  <si>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</si>
  <si>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</si>
  <si>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</si>
  <si>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</si>
  <si>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</si>
  <si>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</si>
  <si>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</si>
  <si>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</si>
  <si>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</si>
  <si>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</si>
  <si>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</si>
  <si>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</si>
  <si>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</si>
  <si>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</si>
  <si>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</si>
  <si>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</si>
  <si>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</si>
  <si>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</si>
  <si>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</si>
  <si>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</si>
  <si>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</si>
  <si>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</si>
  <si>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</si>
  <si>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</si>
  <si>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</si>
  <si>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</si>
  <si>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</si>
  <si>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</si>
  <si>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</si>
  <si>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</si>
  <si>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</si>
  <si>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</si>
  <si>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</si>
  <si>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</si>
  <si>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</si>
  <si>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</si>
  <si>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</si>
  <si>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</si>
  <si>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</si>
  <si>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</si>
  <si>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</si>
  <si>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</si>
  <si>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</si>
  <si>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</si>
  <si>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</si>
  <si>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</si>
  <si>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</si>
  <si>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</si>
  <si>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</si>
  <si>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</si>
  <si>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</si>
  <si>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</si>
  <si>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</si>
  <si>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</si>
  <si>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</si>
  <si>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</si>
  <si>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</si>
  <si>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</si>
  <si>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</si>
  <si>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</si>
  <si>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</si>
  <si>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</si>
  <si>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</si>
  <si>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</si>
  <si>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</si>
  <si>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</si>
  <si>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</si>
  <si>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</si>
  <si>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</si>
  <si>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</si>
  <si>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</si>
  <si>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</si>
  <si>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</si>
  <si>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</si>
  <si>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</si>
  <si>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</si>
  <si>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</si>
  <si>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</si>
  <si>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</si>
  <si>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</si>
  <si>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</si>
  <si>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</si>
  <si>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</si>
  <si>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</si>
  <si>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</si>
  <si>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</si>
  <si>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</si>
  <si>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</si>
  <si>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</si>
  <si>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</si>
  <si>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</si>
  <si>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</si>
  <si>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</si>
  <si>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</si>
  <si>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</si>
  <si>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</si>
  <si>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</si>
  <si>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</si>
  <si>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</si>
  <si>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</si>
  <si>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</si>
  <si>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</si>
  <si>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</si>
  <si>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</si>
  <si>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</si>
  <si>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</si>
  <si>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</si>
  <si>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</si>
  <si>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</si>
  <si>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</si>
  <si>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</si>
  <si>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</si>
  <si>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</si>
  <si>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</si>
  <si>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</si>
  <si>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</si>
  <si>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</si>
  <si>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</si>
  <si>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</si>
  <si>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</si>
  <si>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</si>
  <si>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</si>
  <si>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</si>
  <si>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</si>
  <si>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</si>
  <si>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</si>
  <si>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</si>
  <si>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</si>
  <si>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</si>
  <si>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</si>
  <si>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</si>
  <si>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</si>
  <si>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</si>
  <si>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</si>
  <si>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</si>
  <si>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</si>
  <si>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</si>
  <si>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</si>
  <si>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</si>
  <si>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</si>
  <si>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</si>
  <si>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</si>
  <si>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</si>
  <si>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</si>
  <si>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</si>
  <si>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</si>
  <si>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</si>
  <si>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</si>
  <si>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</si>
  <si>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</si>
  <si>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</si>
  <si>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</si>
  <si>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</si>
  <si>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</si>
  <si>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</si>
  <si>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</si>
  <si>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</si>
  <si>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</si>
  <si>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</si>
  <si>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</si>
  <si>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</si>
  <si>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</si>
  <si>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</si>
  <si>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</si>
  <si>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</si>
  <si>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</si>
  <si>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</si>
  <si>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</si>
  <si>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</si>
  <si>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</si>
  <si>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</si>
  <si>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</si>
  <si>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</si>
  <si>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</si>
  <si>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</si>
  <si>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</si>
  <si>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</si>
  <si>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</si>
  <si>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</si>
  <si>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</si>
  <si>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</si>
  <si>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</si>
  <si>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</si>
  <si>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</si>
  <si>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</si>
  <si>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</si>
  <si>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</si>
  <si>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</si>
  <si>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</si>
  <si>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</si>
  <si>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</si>
  <si>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</si>
  <si>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</si>
  <si>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</si>
  <si>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</si>
  <si>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</si>
  <si>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</si>
  <si>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</si>
  <si>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</si>
  <si>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</si>
  <si>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</si>
  <si>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</si>
  <si>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</si>
  <si>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</si>
  <si>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</si>
  <si>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</si>
  <si>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</si>
  <si>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</si>
  <si>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</si>
  <si>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</si>
  <si>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</si>
  <si>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</si>
  <si>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</si>
  <si>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</si>
  <si>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</si>
  <si>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</si>
  <si>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</si>
  <si>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</si>
  <si>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</si>
  <si>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</si>
  <si>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</si>
  <si>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</si>
  <si>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</si>
  <si>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</si>
  <si>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</si>
  <si>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</si>
  <si>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</si>
  <si>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</si>
  <si>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</si>
  <si>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</si>
  <si>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</si>
  <si>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</si>
  <si>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</si>
  <si>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</si>
  <si>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</si>
  <si>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</si>
  <si>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</si>
  <si>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</si>
  <si>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</si>
  <si>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</si>
  <si>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</si>
  <si>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</si>
  <si>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</si>
  <si>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</si>
  <si>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</si>
  <si>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</si>
  <si>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</si>
  <si>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</si>
  <si>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</si>
  <si>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</si>
  <si>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</si>
  <si>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</si>
  <si>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</si>
  <si>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</si>
  <si>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</si>
  <si>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</si>
  <si>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</si>
  <si>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</si>
  <si>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</si>
  <si>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</si>
  <si>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</si>
  <si>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</si>
  <si>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</si>
  <si>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</si>
  <si>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</si>
  <si>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</si>
  <si>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</si>
  <si>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</si>
  <si>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</si>
  <si>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</si>
  <si>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</si>
  <si>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</si>
  <si>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</si>
  <si>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</si>
  <si>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</si>
  <si>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</si>
  <si>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</si>
  <si>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</si>
  <si>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</si>
  <si>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</si>
  <si>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</si>
  <si>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</si>
  <si>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</si>
  <si>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</si>
  <si>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</si>
  <si>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</si>
  <si>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</si>
  <si>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</si>
  <si>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</si>
  <si>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</si>
  <si>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</si>
  <si>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</si>
  <si>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</si>
  <si>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</si>
  <si>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</si>
  <si>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</si>
  <si>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</si>
  <si>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</si>
  <si>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</si>
  <si>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</si>
  <si>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</si>
  <si>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</si>
  <si>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</si>
  <si>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</si>
  <si>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</si>
  <si>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</si>
  <si>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</si>
  <si>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</si>
  <si>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</si>
  <si>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</si>
  <si>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</si>
  <si>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</si>
  <si>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</si>
  <si>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</si>
  <si>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</si>
  <si>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</si>
  <si>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</si>
  <si>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</si>
  <si>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</si>
  <si>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</si>
  <si>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</si>
  <si>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</si>
  <si>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</si>
  <si>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</si>
  <si>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</si>
  <si>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</si>
  <si>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</si>
  <si>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</si>
  <si>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</si>
  <si>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</si>
  <si>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</si>
  <si>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</si>
  <si>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</si>
  <si>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</si>
  <si>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</si>
  <si>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</si>
  <si>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</si>
  <si>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</si>
  <si>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</si>
  <si>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</si>
  <si>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</si>
  <si>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</si>
  <si>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</si>
  <si>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</si>
  <si>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</si>
  <si>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</si>
  <si>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</si>
  <si>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</si>
  <si>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</si>
  <si>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</si>
  <si>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</si>
  <si>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</si>
  <si>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</si>
  <si>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</si>
  <si>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</si>
  <si>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</si>
  <si>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</si>
  <si>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</si>
  <si>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</si>
  <si>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</si>
  <si>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</si>
  <si>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</si>
  <si>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</si>
  <si>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</si>
  <si>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</si>
  <si>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</si>
  <si>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</si>
  <si>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</si>
  <si>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</si>
  <si>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</si>
  <si>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</si>
  <si>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</si>
  <si>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</si>
  <si>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</si>
  <si>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</si>
  <si>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</si>
  <si>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</si>
  <si>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</si>
  <si>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</si>
  <si>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</si>
  <si>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</si>
  <si>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</si>
  <si>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</si>
  <si>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</si>
  <si>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</si>
  <si>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</si>
  <si>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</si>
  <si>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</si>
  <si>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</si>
  <si>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</si>
  <si>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</si>
  <si>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</si>
  <si>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</si>
  <si>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</si>
  <si>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</si>
  <si>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</si>
  <si>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</si>
  <si>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</si>
  <si>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</si>
  <si>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</si>
  <si>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</si>
  <si>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</si>
  <si>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</si>
  <si>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</si>
  <si>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</si>
  <si>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</si>
  <si>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</si>
  <si>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</si>
  <si>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</si>
  <si>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</si>
  <si>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</si>
  <si>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</si>
  <si>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</si>
  <si>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</si>
  <si>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</si>
  <si>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</si>
  <si>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</si>
  <si>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</si>
  <si>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</si>
  <si>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</si>
  <si>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</si>
  <si>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</si>
  <si>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</si>
  <si>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</si>
  <si>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</si>
  <si>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</si>
  <si>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</si>
  <si>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</si>
  <si>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</si>
  <si>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</si>
  <si>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</si>
  <si>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</si>
  <si>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</si>
  <si>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</si>
  <si>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</si>
  <si>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</si>
  <si>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</si>
  <si>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</si>
  <si>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</si>
  <si>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</si>
  <si>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</si>
  <si>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</si>
  <si>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</si>
  <si>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</si>
  <si>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</si>
  <si>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</si>
  <si>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</si>
  <si>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</si>
  <si>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</si>
  <si>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</si>
  <si>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</si>
  <si>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</si>
  <si>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</si>
  <si>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</si>
  <si>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</si>
  <si>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</si>
  <si>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</si>
  <si>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</si>
  <si>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</si>
  <si>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</si>
  <si>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</si>
  <si>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</si>
  <si>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</si>
  <si>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</si>
  <si>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</si>
  <si>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</si>
  <si>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</si>
  <si>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</si>
  <si>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</si>
  <si>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</si>
  <si>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</si>
  <si>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</si>
  <si>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</si>
  <si>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</si>
  <si>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</si>
  <si>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</si>
  <si>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</si>
  <si>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</si>
  <si>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</si>
  <si>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</si>
  <si>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</si>
  <si>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</si>
  <si>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</si>
  <si>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</si>
  <si>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</si>
  <si>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</si>
  <si>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</si>
  <si>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</si>
  <si>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</si>
  <si>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</si>
  <si>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</si>
  <si>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</t>
  </si>
  <si>
    <t>failure</t>
  </si>
  <si>
    <t>statistic</t>
  </si>
  <si>
    <t>mean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</si>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</sst>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[StarterBook_JK.xlsx]Outcome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F7-F643-AA10-CC3135EC30FC}"/>
            </c:ext>
          </c:extLst>
        </c:ser>
        <c:ser>
          <c:idx val="1"/>
          <c:order val="1"/>
          <c:tx>
            <c:strRef>
              <c:f>'Outcome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35F7-F643-AA10-CC3135EC30FC}"/>
            </c:ext>
          </c:extLst>
        </c:ser>
        <c:ser>
          <c:idx val="2"/>
          <c:order val="2"/>
          <c:tx>
            <c:strRef>
              <c:f>'Outcome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5F7-F643-AA10-CC3135EC30FC}"/>
            </c:ext>
          </c:extLst>
        </c:ser>
        <c:ser>
          <c:idx val="3"/>
          <c:order val="3"/>
          <c:tx>
            <c:strRef>
              <c:f>'Outcome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35F7-F643-AA10-CC3135EC3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816848"/>
        <c:axId val="1496818496"/>
      </c:barChart>
      <c:catAx>
        <c:axId val="149681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818496"/>
        <c:crosses val="autoZero"/>
        <c:auto val="1"/>
        <c:lblAlgn val="ctr"/>
        <c:lblOffset val="100"/>
        <c:noMultiLvlLbl val="0"/>
      </c:catAx>
      <c:valAx>
        <c:axId val="149681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81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[StarterBook_JK.xlsx]Outcome by 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11-5440-9C6B-89503B3D143C}"/>
            </c:ext>
          </c:extLst>
        </c:ser>
        <c:ser>
          <c:idx val="1"/>
          <c:order val="1"/>
          <c:tx>
            <c:strRef>
              <c:f>'Outcome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211-5440-9C6B-89503B3D143C}"/>
            </c:ext>
          </c:extLst>
        </c:ser>
        <c:ser>
          <c:idx val="2"/>
          <c:order val="2"/>
          <c:tx>
            <c:strRef>
              <c:f>'Outcome by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211-5440-9C6B-89503B3D143C}"/>
            </c:ext>
          </c:extLst>
        </c:ser>
        <c:ser>
          <c:idx val="3"/>
          <c:order val="3"/>
          <c:tx>
            <c:strRef>
              <c:f>'Outcome by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211-5440-9C6B-89503B3D1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5718128"/>
        <c:axId val="1465719776"/>
      </c:barChart>
      <c:catAx>
        <c:axId val="146571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719776"/>
        <c:crosses val="autoZero"/>
        <c:auto val="1"/>
        <c:lblAlgn val="ctr"/>
        <c:lblOffset val="100"/>
        <c:noMultiLvlLbl val="0"/>
      </c:catAx>
      <c:valAx>
        <c:axId val="146571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718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[StarterBook_JK.xlsx]Outcome by Created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Created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by Created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Created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16-B343-B34A-B76EC0C7F985}"/>
            </c:ext>
          </c:extLst>
        </c:ser>
        <c:ser>
          <c:idx val="1"/>
          <c:order val="1"/>
          <c:tx>
            <c:strRef>
              <c:f>'Outcome by Created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by Created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Created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16-B343-B34A-B76EC0C7F985}"/>
            </c:ext>
          </c:extLst>
        </c:ser>
        <c:ser>
          <c:idx val="2"/>
          <c:order val="2"/>
          <c:tx>
            <c:strRef>
              <c:f>'Outcome by Created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by Created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Created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16-B343-B34A-B76EC0C7F985}"/>
            </c:ext>
          </c:extLst>
        </c:ser>
        <c:ser>
          <c:idx val="3"/>
          <c:order val="3"/>
          <c:tx>
            <c:strRef>
              <c:f>'Outcome by Created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 by Created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Created 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016-B343-B34A-B76EC0C7F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2546352"/>
        <c:axId val="1462548000"/>
      </c:lineChart>
      <c:catAx>
        <c:axId val="146254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548000"/>
        <c:crosses val="autoZero"/>
        <c:auto val="1"/>
        <c:lblAlgn val="ctr"/>
        <c:lblOffset val="100"/>
        <c:noMultiLvlLbl val="0"/>
      </c:catAx>
      <c:valAx>
        <c:axId val="146254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54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vs </a:t>
            </a:r>
            <a:r>
              <a:rPr lang="en-US"/>
              <a:t>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Vs Goal (Bonus)'!$F$1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Vs Goal (Bonus)'!$A$2:$A$13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Vs Goal (Bonus)'!$F$2:$F$13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42-A049-B24A-E1D6BF0DF604}"/>
            </c:ext>
          </c:extLst>
        </c:ser>
        <c:ser>
          <c:idx val="1"/>
          <c:order val="1"/>
          <c:tx>
            <c:strRef>
              <c:f>'Outcome Vs Goal (Bonus)'!$G$1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Vs Goal (Bonus)'!$A$2:$A$13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Vs Goal (Bonus)'!$G$2:$G$13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42-A049-B24A-E1D6BF0DF604}"/>
            </c:ext>
          </c:extLst>
        </c:ser>
        <c:ser>
          <c:idx val="2"/>
          <c:order val="2"/>
          <c:tx>
            <c:strRef>
              <c:f>'Outcome Vs Goal (Bonus)'!$H$1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Vs Goal (Bonus)'!$A$2:$A$13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Vs Goal (Bonus)'!$H$2:$H$13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42-A049-B24A-E1D6BF0DF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7975600"/>
        <c:axId val="1481859040"/>
      </c:lineChart>
      <c:catAx>
        <c:axId val="137797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859040"/>
        <c:crosses val="autoZero"/>
        <c:auto val="1"/>
        <c:lblAlgn val="ctr"/>
        <c:lblOffset val="100"/>
        <c:noMultiLvlLbl val="0"/>
      </c:catAx>
      <c:valAx>
        <c:axId val="148185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97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2</xdr:row>
      <xdr:rowOff>38100</xdr:rowOff>
    </xdr:from>
    <xdr:to>
      <xdr:col>18</xdr:col>
      <xdr:colOff>368300</xdr:colOff>
      <xdr:row>43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AAA3A8-2E16-5F4A-B4CA-891E639BB0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0</xdr:row>
      <xdr:rowOff>88900</xdr:rowOff>
    </xdr:from>
    <xdr:to>
      <xdr:col>21</xdr:col>
      <xdr:colOff>685800</xdr:colOff>
      <xdr:row>48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472AAC-6BBD-754F-95F0-DDD5D54377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3</xdr:row>
      <xdr:rowOff>139700</xdr:rowOff>
    </xdr:from>
    <xdr:to>
      <xdr:col>18</xdr:col>
      <xdr:colOff>558800</xdr:colOff>
      <xdr:row>33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1E7AD0-622C-D94E-9B1F-391BCADA4E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14</xdr:row>
      <xdr:rowOff>101600</xdr:rowOff>
    </xdr:from>
    <xdr:to>
      <xdr:col>12</xdr:col>
      <xdr:colOff>330200</xdr:colOff>
      <xdr:row>53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7663A5-4E7F-7548-BF90-B1E0AF818E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gjeet Khalsa" refreshedDate="44369.876955439817" createdVersion="7" refreshedVersion="7" minRefreshableVersion="3" recordCount="4114" xr:uid="{AAC32999-6BAD-6D43-B101-1D5A3CB8A21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gjeet Khalsa" refreshedDate="44369.912874189817" createdVersion="7" refreshedVersion="7" minRefreshableVersion="3" recordCount="4114" xr:uid="{33DA3764-D796-3B41-8EE5-5E164189FEC3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6EF31B-1C55-3549-B243-C38557C35D0F}" name="PivotTable1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5" baseItem="0"/>
  </dataFields>
  <chartFormats count="5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7C42F2-64D0-8C4F-B6F2-7FFD8A61BFDD}" name="PivotTable2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801067-C9E3-FB45-9A4E-2259D802BB87}" name="PivotTable3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R2" sqref="R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4.6640625" customWidth="1"/>
    <col min="16" max="16" width="21.83203125" customWidth="1"/>
    <col min="17" max="17" width="28.5" customWidth="1"/>
    <col min="18" max="18" width="22.1640625" customWidth="1"/>
    <col min="19" max="19" width="20.5" customWidth="1"/>
    <col min="20" max="20" width="21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9" t="s">
        <v>8366</v>
      </c>
      <c r="T1" s="9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IF(L2 &gt; 0, E2/L2, 0)</f>
        <v>63.917582417582416</v>
      </c>
      <c r="Q2" t="str">
        <f>LEFT(N2, SEARCH("/",N2,1)-1)</f>
        <v>film &amp; video</v>
      </c>
      <c r="R2" t="str">
        <f t="shared" ref="R2:R7" si="0">RIGHT(N2,  LEN(N2) - SEARCH("/",N2,1) 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E3/D3</f>
        <v>1.4260827250608272</v>
      </c>
      <c r="P3">
        <f t="shared" ref="P3:P66" si="2">IF(L3 &gt; 0, E3/L3, 0)</f>
        <v>185.48101265822785</v>
      </c>
      <c r="Q3" t="str">
        <f t="shared" ref="Q3:Q7" si="3">LEFT(N3, SEARCH("/",N3,1)-1)</f>
        <v>film &amp; video</v>
      </c>
      <c r="R3" t="str">
        <f t="shared" si="0"/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1.05</v>
      </c>
      <c r="P4">
        <f t="shared" si="2"/>
        <v>15</v>
      </c>
      <c r="Q4" t="str">
        <f t="shared" si="3"/>
        <v>film &amp; video</v>
      </c>
      <c r="R4" t="str">
        <f t="shared" si="0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1.0389999999999999</v>
      </c>
      <c r="P5">
        <f t="shared" si="2"/>
        <v>69.266666666666666</v>
      </c>
      <c r="Q5" t="str">
        <f t="shared" si="3"/>
        <v>film &amp; video</v>
      </c>
      <c r="R5" t="str">
        <f t="shared" si="0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1.2299154545454545</v>
      </c>
      <c r="P6">
        <f t="shared" si="2"/>
        <v>190.55028169014085</v>
      </c>
      <c r="Q6" t="str">
        <f t="shared" si="3"/>
        <v>film &amp; video</v>
      </c>
      <c r="R6" t="str">
        <f t="shared" si="0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1.0977744436109027</v>
      </c>
      <c r="P7">
        <f t="shared" si="2"/>
        <v>93.40425531914893</v>
      </c>
      <c r="Q7" t="str">
        <f t="shared" si="3"/>
        <v>film &amp; video</v>
      </c>
      <c r="R7" t="str">
        <f t="shared" si="0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1.064875</v>
      </c>
      <c r="P8">
        <f t="shared" si="2"/>
        <v>146.87931034482759</v>
      </c>
      <c r="Q8" t="str">
        <f t="shared" ref="Q8:Q71" si="6">LEFT(N8, SEARCH("/",N8,1)-1)</f>
        <v>film &amp; video</v>
      </c>
      <c r="R8" t="str">
        <f t="shared" ref="R8:R71" si="7">RIGHT(N8,  LEN(N8) - SEARCH("/",N8,1) )</f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1.0122222222222221</v>
      </c>
      <c r="P9">
        <f t="shared" si="2"/>
        <v>159.82456140350877</v>
      </c>
      <c r="Q9" t="str">
        <f t="shared" si="6"/>
        <v>film &amp; video</v>
      </c>
      <c r="R9" t="str">
        <f t="shared" si="7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1.0004342857142856</v>
      </c>
      <c r="P10">
        <f t="shared" si="2"/>
        <v>291.79333333333335</v>
      </c>
      <c r="Q10" t="str">
        <f t="shared" si="6"/>
        <v>film &amp; video</v>
      </c>
      <c r="R10" t="str">
        <f t="shared" si="7"/>
        <v>television</v>
      </c>
      <c r="S10" s="10">
        <f t="shared" si="4"/>
        <v>42468.94458333333</v>
      </c>
      <c r="T10" s="10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1.2599800000000001</v>
      </c>
      <c r="P11">
        <f t="shared" si="2"/>
        <v>31.499500000000001</v>
      </c>
      <c r="Q11" t="str">
        <f t="shared" si="6"/>
        <v>film &amp; video</v>
      </c>
      <c r="R11" t="str">
        <f t="shared" si="7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1.0049999999999999</v>
      </c>
      <c r="P12">
        <f t="shared" si="2"/>
        <v>158.68421052631578</v>
      </c>
      <c r="Q12" t="str">
        <f t="shared" si="6"/>
        <v>film &amp; video</v>
      </c>
      <c r="R12" t="str">
        <f t="shared" si="7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1.2050000000000001</v>
      </c>
      <c r="P13">
        <f t="shared" si="2"/>
        <v>80.333333333333329</v>
      </c>
      <c r="Q13" t="str">
        <f t="shared" si="6"/>
        <v>film &amp; video</v>
      </c>
      <c r="R13" t="str">
        <f t="shared" si="7"/>
        <v>television</v>
      </c>
      <c r="S13" s="10">
        <f t="shared" si="4"/>
        <v>42572.778495370367</v>
      </c>
      <c r="T13" s="10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1.6529333333333334</v>
      </c>
      <c r="P14">
        <f t="shared" si="2"/>
        <v>59.961305925030231</v>
      </c>
      <c r="Q14" t="str">
        <f t="shared" si="6"/>
        <v>film &amp; video</v>
      </c>
      <c r="R14" t="str">
        <f t="shared" si="7"/>
        <v>television</v>
      </c>
      <c r="S14" s="10">
        <f t="shared" si="4"/>
        <v>41791.713252314818</v>
      </c>
      <c r="T14" s="10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1.5997142857142856</v>
      </c>
      <c r="P15">
        <f t="shared" si="2"/>
        <v>109.78431372549019</v>
      </c>
      <c r="Q15" t="str">
        <f t="shared" si="6"/>
        <v>film &amp; video</v>
      </c>
      <c r="R15" t="str">
        <f t="shared" si="7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1.0093333333333334</v>
      </c>
      <c r="P16">
        <f t="shared" si="2"/>
        <v>147.70731707317074</v>
      </c>
      <c r="Q16" t="str">
        <f t="shared" si="6"/>
        <v>film &amp; video</v>
      </c>
      <c r="R16" t="str">
        <f t="shared" si="7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1.0660000000000001</v>
      </c>
      <c r="P17">
        <f t="shared" si="2"/>
        <v>21.755102040816325</v>
      </c>
      <c r="Q17" t="str">
        <f t="shared" si="6"/>
        <v>film &amp; video</v>
      </c>
      <c r="R17" t="str">
        <f t="shared" si="7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1.0024166666666667</v>
      </c>
      <c r="P18">
        <f t="shared" si="2"/>
        <v>171.84285714285716</v>
      </c>
      <c r="Q18" t="str">
        <f t="shared" si="6"/>
        <v>film &amp; video</v>
      </c>
      <c r="R18" t="str">
        <f t="shared" si="7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1.0066666666666666</v>
      </c>
      <c r="P19">
        <f t="shared" si="2"/>
        <v>41.944444444444443</v>
      </c>
      <c r="Q19" t="str">
        <f t="shared" si="6"/>
        <v>film &amp; video</v>
      </c>
      <c r="R19" t="str">
        <f t="shared" si="7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1.0632110000000001</v>
      </c>
      <c r="P20">
        <f t="shared" si="2"/>
        <v>93.264122807017543</v>
      </c>
      <c r="Q20" t="str">
        <f t="shared" si="6"/>
        <v>film &amp; video</v>
      </c>
      <c r="R20" t="str">
        <f t="shared" si="7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1.4529411764705882</v>
      </c>
      <c r="P21">
        <f t="shared" si="2"/>
        <v>56.136363636363633</v>
      </c>
      <c r="Q21" t="str">
        <f t="shared" si="6"/>
        <v>film &amp; video</v>
      </c>
      <c r="R21" t="str">
        <f t="shared" si="7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1.002</v>
      </c>
      <c r="P22">
        <f t="shared" si="2"/>
        <v>80.16</v>
      </c>
      <c r="Q22" t="str">
        <f t="shared" si="6"/>
        <v>film &amp; video</v>
      </c>
      <c r="R22" t="str">
        <f t="shared" si="7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1.0913513513513513</v>
      </c>
      <c r="P23">
        <f t="shared" si="2"/>
        <v>199.9009900990099</v>
      </c>
      <c r="Q23" t="str">
        <f t="shared" si="6"/>
        <v>film &amp; video</v>
      </c>
      <c r="R23" t="str">
        <f t="shared" si="7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1.1714285714285715</v>
      </c>
      <c r="P24">
        <f t="shared" si="2"/>
        <v>51.25</v>
      </c>
      <c r="Q24" t="str">
        <f t="shared" si="6"/>
        <v>film &amp; video</v>
      </c>
      <c r="R24" t="str">
        <f t="shared" si="7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1.1850000000000001</v>
      </c>
      <c r="P25">
        <f t="shared" si="2"/>
        <v>103.04347826086956</v>
      </c>
      <c r="Q25" t="str">
        <f t="shared" si="6"/>
        <v>film &amp; video</v>
      </c>
      <c r="R25" t="str">
        <f t="shared" si="7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1.0880768571428572</v>
      </c>
      <c r="P26">
        <f t="shared" si="2"/>
        <v>66.346149825783982</v>
      </c>
      <c r="Q26" t="str">
        <f t="shared" si="6"/>
        <v>film &amp; video</v>
      </c>
      <c r="R26" t="str">
        <f t="shared" si="7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1.3333333333333333</v>
      </c>
      <c r="P27">
        <f t="shared" si="2"/>
        <v>57.142857142857146</v>
      </c>
      <c r="Q27" t="str">
        <f t="shared" si="6"/>
        <v>film &amp; video</v>
      </c>
      <c r="R27" t="str">
        <f t="shared" si="7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1.552</v>
      </c>
      <c r="P28">
        <f t="shared" si="2"/>
        <v>102.10526315789474</v>
      </c>
      <c r="Q28" t="str">
        <f t="shared" si="6"/>
        <v>film &amp; video</v>
      </c>
      <c r="R28" t="str">
        <f t="shared" si="7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1.1172500000000001</v>
      </c>
      <c r="P29">
        <f t="shared" si="2"/>
        <v>148.96666666666667</v>
      </c>
      <c r="Q29" t="str">
        <f t="shared" si="6"/>
        <v>film &amp; video</v>
      </c>
      <c r="R29" t="str">
        <f t="shared" si="7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1.0035000000000001</v>
      </c>
      <c r="P30">
        <f t="shared" si="2"/>
        <v>169.6056338028169</v>
      </c>
      <c r="Q30" t="str">
        <f t="shared" si="6"/>
        <v>film &amp; video</v>
      </c>
      <c r="R30" t="str">
        <f t="shared" si="7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1.2333333333333334</v>
      </c>
      <c r="P31">
        <f t="shared" si="2"/>
        <v>31.623931623931625</v>
      </c>
      <c r="Q31" t="str">
        <f t="shared" si="6"/>
        <v>film &amp; video</v>
      </c>
      <c r="R31" t="str">
        <f t="shared" si="7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1.0129975</v>
      </c>
      <c r="P32">
        <f t="shared" si="2"/>
        <v>76.45264150943396</v>
      </c>
      <c r="Q32" t="str">
        <f t="shared" si="6"/>
        <v>film &amp; video</v>
      </c>
      <c r="R32" t="str">
        <f t="shared" si="7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</v>
      </c>
      <c r="P33">
        <f t="shared" si="2"/>
        <v>13</v>
      </c>
      <c r="Q33" t="str">
        <f t="shared" si="6"/>
        <v>film &amp; video</v>
      </c>
      <c r="R33" t="str">
        <f t="shared" si="7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1.0024604569420035</v>
      </c>
      <c r="P34">
        <f t="shared" si="2"/>
        <v>320.44943820224717</v>
      </c>
      <c r="Q34" t="str">
        <f t="shared" si="6"/>
        <v>film &amp; video</v>
      </c>
      <c r="R34" t="str">
        <f t="shared" si="7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1.0209523809523811</v>
      </c>
      <c r="P35">
        <f t="shared" si="2"/>
        <v>83.75</v>
      </c>
      <c r="Q35" t="str">
        <f t="shared" si="6"/>
        <v>film &amp; video</v>
      </c>
      <c r="R35" t="str">
        <f t="shared" si="7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1.3046153846153845</v>
      </c>
      <c r="P36">
        <f t="shared" si="2"/>
        <v>49.882352941176471</v>
      </c>
      <c r="Q36" t="str">
        <f t="shared" si="6"/>
        <v>film &amp; video</v>
      </c>
      <c r="R36" t="str">
        <f t="shared" si="7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1.665</v>
      </c>
      <c r="P37">
        <f t="shared" si="2"/>
        <v>59.464285714285715</v>
      </c>
      <c r="Q37" t="str">
        <f t="shared" si="6"/>
        <v>film &amp; video</v>
      </c>
      <c r="R37" t="str">
        <f t="shared" si="7"/>
        <v>television</v>
      </c>
      <c r="S37" s="10">
        <f t="shared" si="4"/>
        <v>42098.291828703703</v>
      </c>
      <c r="T37" s="10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1.4215</v>
      </c>
      <c r="P38">
        <f t="shared" si="2"/>
        <v>193.84090909090909</v>
      </c>
      <c r="Q38" t="str">
        <f t="shared" si="6"/>
        <v>film &amp; video</v>
      </c>
      <c r="R38" t="str">
        <f t="shared" si="7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1.8344090909090909</v>
      </c>
      <c r="P39">
        <f t="shared" si="2"/>
        <v>159.51383399209487</v>
      </c>
      <c r="Q39" t="str">
        <f t="shared" si="6"/>
        <v>film &amp; video</v>
      </c>
      <c r="R39" t="str">
        <f t="shared" si="7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1.1004</v>
      </c>
      <c r="P40">
        <f t="shared" si="2"/>
        <v>41.68181818181818</v>
      </c>
      <c r="Q40" t="str">
        <f t="shared" si="6"/>
        <v>film &amp; video</v>
      </c>
      <c r="R40" t="str">
        <f t="shared" si="7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1.3098000000000001</v>
      </c>
      <c r="P41">
        <f t="shared" si="2"/>
        <v>150.89861751152074</v>
      </c>
      <c r="Q41" t="str">
        <f t="shared" si="6"/>
        <v>film &amp; video</v>
      </c>
      <c r="R41" t="str">
        <f t="shared" si="7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1.0135000000000001</v>
      </c>
      <c r="P42">
        <f t="shared" si="2"/>
        <v>126.6875</v>
      </c>
      <c r="Q42" t="str">
        <f t="shared" si="6"/>
        <v>film &amp; video</v>
      </c>
      <c r="R42" t="str">
        <f t="shared" si="7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</v>
      </c>
      <c r="P43">
        <f t="shared" si="2"/>
        <v>105.26315789473684</v>
      </c>
      <c r="Q43" t="str">
        <f t="shared" si="6"/>
        <v>film &amp; video</v>
      </c>
      <c r="R43" t="str">
        <f t="shared" si="7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1.4185714285714286</v>
      </c>
      <c r="P44">
        <f t="shared" si="2"/>
        <v>117.51479289940828</v>
      </c>
      <c r="Q44" t="str">
        <f t="shared" si="6"/>
        <v>film &amp; video</v>
      </c>
      <c r="R44" t="str">
        <f t="shared" si="7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3.0865999999999998</v>
      </c>
      <c r="P45">
        <f t="shared" si="2"/>
        <v>117.36121673003802</v>
      </c>
      <c r="Q45" t="str">
        <f t="shared" si="6"/>
        <v>film &amp; video</v>
      </c>
      <c r="R45" t="str">
        <f t="shared" si="7"/>
        <v>television</v>
      </c>
      <c r="S45" s="10">
        <f t="shared" si="4"/>
        <v>41802.790347222224</v>
      </c>
      <c r="T45" s="10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</v>
      </c>
      <c r="P46">
        <f t="shared" si="2"/>
        <v>133.33333333333334</v>
      </c>
      <c r="Q46" t="str">
        <f t="shared" si="6"/>
        <v>film &amp; video</v>
      </c>
      <c r="R46" t="str">
        <f t="shared" si="7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1.2</v>
      </c>
      <c r="P47">
        <f t="shared" si="2"/>
        <v>98.360655737704917</v>
      </c>
      <c r="Q47" t="str">
        <f t="shared" si="6"/>
        <v>film &amp; video</v>
      </c>
      <c r="R47" t="str">
        <f t="shared" si="7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1.0416666666666667</v>
      </c>
      <c r="P48">
        <f t="shared" si="2"/>
        <v>194.44444444444446</v>
      </c>
      <c r="Q48" t="str">
        <f t="shared" si="6"/>
        <v>film &amp; video</v>
      </c>
      <c r="R48" t="str">
        <f t="shared" si="7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1.0761100000000001</v>
      </c>
      <c r="P49">
        <f t="shared" si="2"/>
        <v>76.865000000000009</v>
      </c>
      <c r="Q49" t="str">
        <f t="shared" si="6"/>
        <v>film &amp; video</v>
      </c>
      <c r="R49" t="str">
        <f t="shared" si="7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1.0794999999999999</v>
      </c>
      <c r="P50">
        <f t="shared" si="2"/>
        <v>56.815789473684212</v>
      </c>
      <c r="Q50" t="str">
        <f t="shared" si="6"/>
        <v>film &amp; video</v>
      </c>
      <c r="R50" t="str">
        <f t="shared" si="7"/>
        <v>television</v>
      </c>
      <c r="S50" s="10">
        <f t="shared" si="4"/>
        <v>42033.516898148147</v>
      </c>
      <c r="T50" s="10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</v>
      </c>
      <c r="P51">
        <f t="shared" si="2"/>
        <v>137.93103448275863</v>
      </c>
      <c r="Q51" t="str">
        <f t="shared" si="6"/>
        <v>film &amp; video</v>
      </c>
      <c r="R51" t="str">
        <f t="shared" si="7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</v>
      </c>
      <c r="P52">
        <f t="shared" si="2"/>
        <v>27.272727272727273</v>
      </c>
      <c r="Q52" t="str">
        <f t="shared" si="6"/>
        <v>film &amp; video</v>
      </c>
      <c r="R52" t="str">
        <f t="shared" si="7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1.2801818181818181</v>
      </c>
      <c r="P53">
        <f t="shared" si="2"/>
        <v>118.33613445378151</v>
      </c>
      <c r="Q53" t="str">
        <f t="shared" si="6"/>
        <v>film &amp; video</v>
      </c>
      <c r="R53" t="str">
        <f t="shared" si="7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1.1620999999999999</v>
      </c>
      <c r="P54">
        <f t="shared" si="2"/>
        <v>223.48076923076923</v>
      </c>
      <c r="Q54" t="str">
        <f t="shared" si="6"/>
        <v>film &amp; video</v>
      </c>
      <c r="R54" t="str">
        <f t="shared" si="7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1.0963333333333334</v>
      </c>
      <c r="P55">
        <f t="shared" si="2"/>
        <v>28.111111111111111</v>
      </c>
      <c r="Q55" t="str">
        <f t="shared" si="6"/>
        <v>film &amp; video</v>
      </c>
      <c r="R55" t="str">
        <f t="shared" si="7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1.01</v>
      </c>
      <c r="P56">
        <f t="shared" si="2"/>
        <v>194.23076923076923</v>
      </c>
      <c r="Q56" t="str">
        <f t="shared" si="6"/>
        <v>film &amp; video</v>
      </c>
      <c r="R56" t="str">
        <f t="shared" si="7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1.2895348837209302</v>
      </c>
      <c r="P57">
        <f t="shared" si="2"/>
        <v>128.95348837209303</v>
      </c>
      <c r="Q57" t="str">
        <f t="shared" si="6"/>
        <v>film &amp; video</v>
      </c>
      <c r="R57" t="str">
        <f t="shared" si="7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1.0726249999999999</v>
      </c>
      <c r="P58">
        <f t="shared" si="2"/>
        <v>49.316091954022987</v>
      </c>
      <c r="Q58" t="str">
        <f t="shared" si="6"/>
        <v>film &amp; video</v>
      </c>
      <c r="R58" t="str">
        <f t="shared" si="7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1.0189999999999999</v>
      </c>
      <c r="P59">
        <f t="shared" si="2"/>
        <v>221.52173913043478</v>
      </c>
      <c r="Q59" t="str">
        <f t="shared" si="6"/>
        <v>film &amp; video</v>
      </c>
      <c r="R59" t="str">
        <f t="shared" si="7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1.0290999999999999</v>
      </c>
      <c r="P60">
        <f t="shared" si="2"/>
        <v>137.21333333333334</v>
      </c>
      <c r="Q60" t="str">
        <f t="shared" si="6"/>
        <v>film &amp; video</v>
      </c>
      <c r="R60" t="str">
        <f t="shared" si="7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1.0012570000000001</v>
      </c>
      <c r="P61">
        <f t="shared" si="2"/>
        <v>606.82242424242418</v>
      </c>
      <c r="Q61" t="str">
        <f t="shared" si="6"/>
        <v>film &amp; video</v>
      </c>
      <c r="R61" t="str">
        <f t="shared" si="7"/>
        <v>television</v>
      </c>
      <c r="S61" s="10">
        <f t="shared" si="4"/>
        <v>42230.23583333334</v>
      </c>
      <c r="T61" s="10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1.0329622222222221</v>
      </c>
      <c r="P62">
        <f t="shared" si="2"/>
        <v>43.040092592592593</v>
      </c>
      <c r="Q62" t="str">
        <f t="shared" si="6"/>
        <v>film &amp; video</v>
      </c>
      <c r="R62" t="str">
        <f t="shared" si="7"/>
        <v>shorts</v>
      </c>
      <c r="S62" s="10">
        <f t="shared" si="4"/>
        <v>41701.901817129627</v>
      </c>
      <c r="T62" s="10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1.4830000000000001</v>
      </c>
      <c r="P63">
        <f t="shared" si="2"/>
        <v>322.39130434782606</v>
      </c>
      <c r="Q63" t="str">
        <f t="shared" si="6"/>
        <v>film &amp; video</v>
      </c>
      <c r="R63" t="str">
        <f t="shared" si="7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1.5473333333333332</v>
      </c>
      <c r="P64">
        <f t="shared" si="2"/>
        <v>96.708333333333329</v>
      </c>
      <c r="Q64" t="str">
        <f t="shared" si="6"/>
        <v>film &amp; video</v>
      </c>
      <c r="R64" t="str">
        <f t="shared" si="7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1.1351849999999999</v>
      </c>
      <c r="P65">
        <f t="shared" si="2"/>
        <v>35.474531249999998</v>
      </c>
      <c r="Q65" t="str">
        <f t="shared" si="6"/>
        <v>film &amp; video</v>
      </c>
      <c r="R65" t="str">
        <f t="shared" si="7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1.7333333333333334</v>
      </c>
      <c r="P66">
        <f t="shared" si="2"/>
        <v>86.666666666666671</v>
      </c>
      <c r="Q66" t="str">
        <f t="shared" si="6"/>
        <v>film &amp; video</v>
      </c>
      <c r="R66" t="str">
        <f t="shared" si="7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84" si="8">E67/D67</f>
        <v>1.0752857142857142</v>
      </c>
      <c r="P67">
        <f t="shared" ref="P67:P130" si="9">IF(L67 &gt; 0, E67/L67, 0)</f>
        <v>132.05263157894737</v>
      </c>
      <c r="Q67" t="str">
        <f t="shared" si="6"/>
        <v>film &amp; video</v>
      </c>
      <c r="R67" t="str">
        <f t="shared" si="7"/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1.1859999999999999</v>
      </c>
      <c r="P68">
        <f t="shared" si="9"/>
        <v>91.230769230769226</v>
      </c>
      <c r="Q68" t="str">
        <f t="shared" si="6"/>
        <v>film &amp; video</v>
      </c>
      <c r="R68" t="str">
        <f t="shared" si="7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1.1625000000000001</v>
      </c>
      <c r="P69">
        <f t="shared" si="9"/>
        <v>116.25</v>
      </c>
      <c r="Q69" t="str">
        <f t="shared" si="6"/>
        <v>film &amp; video</v>
      </c>
      <c r="R69" t="str">
        <f t="shared" si="7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1.2716666666666667</v>
      </c>
      <c r="P70">
        <f t="shared" si="9"/>
        <v>21.194444444444443</v>
      </c>
      <c r="Q70" t="str">
        <f t="shared" si="6"/>
        <v>film &amp; video</v>
      </c>
      <c r="R70" t="str">
        <f t="shared" si="7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1.109423</v>
      </c>
      <c r="P71">
        <f t="shared" si="9"/>
        <v>62.327134831460668</v>
      </c>
      <c r="Q71" t="str">
        <f t="shared" si="6"/>
        <v>film &amp; video</v>
      </c>
      <c r="R71" t="str">
        <f t="shared" si="7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1.272</v>
      </c>
      <c r="P72">
        <f t="shared" si="9"/>
        <v>37.411764705882355</v>
      </c>
      <c r="Q72" t="str">
        <f t="shared" ref="Q72:Q135" si="12">LEFT(N72, SEARCH("/",N72,1)-1)</f>
        <v>film &amp; video</v>
      </c>
      <c r="R72" t="str">
        <f t="shared" ref="R72:R135" si="13">RIGHT(N72,  LEN(N72) - SEARCH("/",N72,1) )</f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1.2394444444444443</v>
      </c>
      <c r="P73">
        <f t="shared" si="9"/>
        <v>69.71875</v>
      </c>
      <c r="Q73" t="str">
        <f t="shared" si="12"/>
        <v>film &amp; video</v>
      </c>
      <c r="R73" t="str">
        <f t="shared" si="13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1.084090909090909</v>
      </c>
      <c r="P74">
        <f t="shared" si="9"/>
        <v>58.170731707317074</v>
      </c>
      <c r="Q74" t="str">
        <f t="shared" si="12"/>
        <v>film &amp; video</v>
      </c>
      <c r="R74" t="str">
        <f t="shared" si="13"/>
        <v>shorts</v>
      </c>
      <c r="S74" s="10">
        <f t="shared" si="10"/>
        <v>41208.010196759256</v>
      </c>
      <c r="T74" s="10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</v>
      </c>
      <c r="P75">
        <f t="shared" si="9"/>
        <v>50</v>
      </c>
      <c r="Q75" t="str">
        <f t="shared" si="12"/>
        <v>film &amp; video</v>
      </c>
      <c r="R75" t="str">
        <f t="shared" si="13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1.1293199999999999</v>
      </c>
      <c r="P76">
        <f t="shared" si="9"/>
        <v>19.471034482758618</v>
      </c>
      <c r="Q76" t="str">
        <f t="shared" si="12"/>
        <v>film &amp; video</v>
      </c>
      <c r="R76" t="str">
        <f t="shared" si="13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1.1542857142857144</v>
      </c>
      <c r="P77">
        <f t="shared" si="9"/>
        <v>85.957446808510639</v>
      </c>
      <c r="Q77" t="str">
        <f t="shared" si="12"/>
        <v>film &amp; video</v>
      </c>
      <c r="R77" t="str">
        <f t="shared" si="13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1.5333333333333334</v>
      </c>
      <c r="P78">
        <f t="shared" si="9"/>
        <v>30.666666666666668</v>
      </c>
      <c r="Q78" t="str">
        <f t="shared" si="12"/>
        <v>film &amp; video</v>
      </c>
      <c r="R78" t="str">
        <f t="shared" si="13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3.9249999999999998</v>
      </c>
      <c r="P79">
        <f t="shared" si="9"/>
        <v>60.384615384615387</v>
      </c>
      <c r="Q79" t="str">
        <f t="shared" si="12"/>
        <v>film &amp; video</v>
      </c>
      <c r="R79" t="str">
        <f t="shared" si="13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27.02</v>
      </c>
      <c r="P80">
        <f t="shared" si="9"/>
        <v>38.6</v>
      </c>
      <c r="Q80" t="str">
        <f t="shared" si="12"/>
        <v>film &amp; video</v>
      </c>
      <c r="R80" t="str">
        <f t="shared" si="13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1.27</v>
      </c>
      <c r="P81">
        <f t="shared" si="9"/>
        <v>40.268292682926827</v>
      </c>
      <c r="Q81" t="str">
        <f t="shared" si="12"/>
        <v>film &amp; video</v>
      </c>
      <c r="R81" t="str">
        <f t="shared" si="13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1.0725</v>
      </c>
      <c r="P82">
        <f t="shared" si="9"/>
        <v>273.82978723404256</v>
      </c>
      <c r="Q82" t="str">
        <f t="shared" si="12"/>
        <v>film &amp; video</v>
      </c>
      <c r="R82" t="str">
        <f t="shared" si="13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1.98</v>
      </c>
      <c r="P83">
        <f t="shared" si="9"/>
        <v>53.035714285714285</v>
      </c>
      <c r="Q83" t="str">
        <f t="shared" si="12"/>
        <v>film &amp; video</v>
      </c>
      <c r="R83" t="str">
        <f t="shared" si="13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1.0001249999999999</v>
      </c>
      <c r="P84">
        <f t="shared" si="9"/>
        <v>40.005000000000003</v>
      </c>
      <c r="Q84" t="str">
        <f t="shared" si="12"/>
        <v>film &amp; video</v>
      </c>
      <c r="R84" t="str">
        <f t="shared" si="13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>
        <f t="shared" si="9"/>
        <v>15.76923076923077</v>
      </c>
      <c r="Q85" t="str">
        <f t="shared" si="12"/>
        <v>film &amp; video</v>
      </c>
      <c r="R85" t="str">
        <f t="shared" si="13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ref="O86:O149" si="14">E86/D86</f>
        <v>1</v>
      </c>
      <c r="P86">
        <f t="shared" si="9"/>
        <v>71.428571428571431</v>
      </c>
      <c r="Q86" t="str">
        <f t="shared" si="12"/>
        <v>film &amp; video</v>
      </c>
      <c r="R86" t="str">
        <f t="shared" si="13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14"/>
        <v>1.2549999999999999</v>
      </c>
      <c r="P87">
        <f t="shared" si="9"/>
        <v>71.714285714285708</v>
      </c>
      <c r="Q87" t="str">
        <f t="shared" si="12"/>
        <v>film &amp; video</v>
      </c>
      <c r="R87" t="str">
        <f t="shared" si="13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14"/>
        <v>1.0646666666666667</v>
      </c>
      <c r="P88">
        <f t="shared" si="9"/>
        <v>375.76470588235293</v>
      </c>
      <c r="Q88" t="str">
        <f t="shared" si="12"/>
        <v>film &amp; video</v>
      </c>
      <c r="R88" t="str">
        <f t="shared" si="13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14"/>
        <v>1.046</v>
      </c>
      <c r="P89">
        <f t="shared" si="9"/>
        <v>104.6</v>
      </c>
      <c r="Q89" t="str">
        <f t="shared" si="12"/>
        <v>film &amp; video</v>
      </c>
      <c r="R89" t="str">
        <f t="shared" si="13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14"/>
        <v>1.0285714285714285</v>
      </c>
      <c r="P90">
        <f t="shared" si="9"/>
        <v>60</v>
      </c>
      <c r="Q90" t="str">
        <f t="shared" si="12"/>
        <v>film &amp; video</v>
      </c>
      <c r="R90" t="str">
        <f t="shared" si="13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14"/>
        <v>1.1506666666666667</v>
      </c>
      <c r="P91">
        <f t="shared" si="9"/>
        <v>123.28571428571429</v>
      </c>
      <c r="Q91" t="str">
        <f t="shared" si="12"/>
        <v>film &amp; video</v>
      </c>
      <c r="R91" t="str">
        <f t="shared" si="13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14"/>
        <v>1.004</v>
      </c>
      <c r="P92">
        <f t="shared" si="9"/>
        <v>31.375</v>
      </c>
      <c r="Q92" t="str">
        <f t="shared" si="12"/>
        <v>film &amp; video</v>
      </c>
      <c r="R92" t="str">
        <f t="shared" si="13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14"/>
        <v>1.2</v>
      </c>
      <c r="P93">
        <f t="shared" si="9"/>
        <v>78.260869565217391</v>
      </c>
      <c r="Q93" t="str">
        <f t="shared" si="12"/>
        <v>film &amp; video</v>
      </c>
      <c r="R93" t="str">
        <f t="shared" si="13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14"/>
        <v>1.052</v>
      </c>
      <c r="P94">
        <f t="shared" si="9"/>
        <v>122.32558139534883</v>
      </c>
      <c r="Q94" t="str">
        <f t="shared" si="12"/>
        <v>film &amp; video</v>
      </c>
      <c r="R94" t="str">
        <f t="shared" si="13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14"/>
        <v>1.1060000000000001</v>
      </c>
      <c r="P95">
        <f t="shared" si="9"/>
        <v>73.733333333333334</v>
      </c>
      <c r="Q95" t="str">
        <f t="shared" si="12"/>
        <v>film &amp; video</v>
      </c>
      <c r="R95" t="str">
        <f t="shared" si="13"/>
        <v>shorts</v>
      </c>
      <c r="S95" s="10">
        <f t="shared" si="10"/>
        <v>41065.858067129629</v>
      </c>
      <c r="T95" s="10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14"/>
        <v>1.04</v>
      </c>
      <c r="P96">
        <f t="shared" si="9"/>
        <v>21.666666666666668</v>
      </c>
      <c r="Q96" t="str">
        <f t="shared" si="12"/>
        <v>film &amp; video</v>
      </c>
      <c r="R96" t="str">
        <f t="shared" si="13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14"/>
        <v>1.3142857142857143</v>
      </c>
      <c r="P97">
        <f t="shared" si="9"/>
        <v>21.904761904761905</v>
      </c>
      <c r="Q97" t="str">
        <f t="shared" si="12"/>
        <v>film &amp; video</v>
      </c>
      <c r="R97" t="str">
        <f t="shared" si="13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14"/>
        <v>1.1466666666666667</v>
      </c>
      <c r="P98">
        <f t="shared" si="9"/>
        <v>50.588235294117645</v>
      </c>
      <c r="Q98" t="str">
        <f t="shared" si="12"/>
        <v>film &amp; video</v>
      </c>
      <c r="R98" t="str">
        <f t="shared" si="13"/>
        <v>shorts</v>
      </c>
      <c r="S98" s="10">
        <f t="shared" si="10"/>
        <v>40324.662511574075</v>
      </c>
      <c r="T98" s="10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14"/>
        <v>1.0625</v>
      </c>
      <c r="P99">
        <f t="shared" si="9"/>
        <v>53.125</v>
      </c>
      <c r="Q99" t="str">
        <f t="shared" si="12"/>
        <v>film &amp; video</v>
      </c>
      <c r="R99" t="str">
        <f t="shared" si="13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14"/>
        <v>1.0625</v>
      </c>
      <c r="P100">
        <f t="shared" si="9"/>
        <v>56.666666666666664</v>
      </c>
      <c r="Q100" t="str">
        <f t="shared" si="12"/>
        <v>film &amp; video</v>
      </c>
      <c r="R100" t="str">
        <f t="shared" si="13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14"/>
        <v>1.0601933333333333</v>
      </c>
      <c r="P101">
        <f t="shared" si="9"/>
        <v>40.776666666666664</v>
      </c>
      <c r="Q101" t="str">
        <f t="shared" si="12"/>
        <v>film &amp; video</v>
      </c>
      <c r="R101" t="str">
        <f t="shared" si="13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14"/>
        <v>1</v>
      </c>
      <c r="P102">
        <f t="shared" si="9"/>
        <v>192.30769230769232</v>
      </c>
      <c r="Q102" t="str">
        <f t="shared" si="12"/>
        <v>film &amp; video</v>
      </c>
      <c r="R102" t="str">
        <f t="shared" si="13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14"/>
        <v>1</v>
      </c>
      <c r="P103">
        <f t="shared" si="9"/>
        <v>100</v>
      </c>
      <c r="Q103" t="str">
        <f t="shared" si="12"/>
        <v>film &amp; video</v>
      </c>
      <c r="R103" t="str">
        <f t="shared" si="13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14"/>
        <v>1.2775000000000001</v>
      </c>
      <c r="P104">
        <f t="shared" si="9"/>
        <v>117.92307692307692</v>
      </c>
      <c r="Q104" t="str">
        <f t="shared" si="12"/>
        <v>film &amp; video</v>
      </c>
      <c r="R104" t="str">
        <f t="shared" si="13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14"/>
        <v>1.0515384615384615</v>
      </c>
      <c r="P105">
        <f t="shared" si="9"/>
        <v>27.897959183673468</v>
      </c>
      <c r="Q105" t="str">
        <f t="shared" si="12"/>
        <v>film &amp; video</v>
      </c>
      <c r="R105" t="str">
        <f t="shared" si="13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14"/>
        <v>1.2</v>
      </c>
      <c r="P106">
        <f t="shared" si="9"/>
        <v>60</v>
      </c>
      <c r="Q106" t="str">
        <f t="shared" si="12"/>
        <v>film &amp; video</v>
      </c>
      <c r="R106" t="str">
        <f t="shared" si="13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14"/>
        <v>1.074090909090909</v>
      </c>
      <c r="P107">
        <f t="shared" si="9"/>
        <v>39.383333333333333</v>
      </c>
      <c r="Q107" t="str">
        <f t="shared" si="12"/>
        <v>film &amp; video</v>
      </c>
      <c r="R107" t="str">
        <f t="shared" si="13"/>
        <v>shorts</v>
      </c>
      <c r="S107" s="10">
        <f t="shared" si="10"/>
        <v>42485.724768518514</v>
      </c>
      <c r="T107" s="10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14"/>
        <v>1.0049999999999999</v>
      </c>
      <c r="P108">
        <f t="shared" si="9"/>
        <v>186.11111111111111</v>
      </c>
      <c r="Q108" t="str">
        <f t="shared" si="12"/>
        <v>film &amp; video</v>
      </c>
      <c r="R108" t="str">
        <f t="shared" si="13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14"/>
        <v>1.0246666666666666</v>
      </c>
      <c r="P109">
        <f t="shared" si="9"/>
        <v>111.37681159420291</v>
      </c>
      <c r="Q109" t="str">
        <f t="shared" si="12"/>
        <v>film &amp; video</v>
      </c>
      <c r="R109" t="str">
        <f t="shared" si="13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14"/>
        <v>2.4666666666666668</v>
      </c>
      <c r="P110">
        <f t="shared" si="9"/>
        <v>78.723404255319153</v>
      </c>
      <c r="Q110" t="str">
        <f t="shared" si="12"/>
        <v>film &amp; video</v>
      </c>
      <c r="R110" t="str">
        <f t="shared" si="13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14"/>
        <v>2.1949999999999998</v>
      </c>
      <c r="P111">
        <f t="shared" si="9"/>
        <v>46.702127659574465</v>
      </c>
      <c r="Q111" t="str">
        <f t="shared" si="12"/>
        <v>film &amp; video</v>
      </c>
      <c r="R111" t="str">
        <f t="shared" si="13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14"/>
        <v>1.3076923076923077</v>
      </c>
      <c r="P112">
        <f t="shared" si="9"/>
        <v>65.384615384615387</v>
      </c>
      <c r="Q112" t="str">
        <f t="shared" si="12"/>
        <v>film &amp; video</v>
      </c>
      <c r="R112" t="str">
        <f t="shared" si="13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14"/>
        <v>1.5457142857142858</v>
      </c>
      <c r="P113">
        <f t="shared" si="9"/>
        <v>102.0754716981132</v>
      </c>
      <c r="Q113" t="str">
        <f t="shared" si="12"/>
        <v>film &amp; video</v>
      </c>
      <c r="R113" t="str">
        <f t="shared" si="13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14"/>
        <v>1.04</v>
      </c>
      <c r="P114">
        <f t="shared" si="9"/>
        <v>64.197530864197532</v>
      </c>
      <c r="Q114" t="str">
        <f t="shared" si="12"/>
        <v>film &amp; video</v>
      </c>
      <c r="R114" t="str">
        <f t="shared" si="13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14"/>
        <v>1.41</v>
      </c>
      <c r="P115">
        <f t="shared" si="9"/>
        <v>90.384615384615387</v>
      </c>
      <c r="Q115" t="str">
        <f t="shared" si="12"/>
        <v>film &amp; video</v>
      </c>
      <c r="R115" t="str">
        <f t="shared" si="13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14"/>
        <v>1.0333333333333334</v>
      </c>
      <c r="P116">
        <f t="shared" si="9"/>
        <v>88.571428571428569</v>
      </c>
      <c r="Q116" t="str">
        <f t="shared" si="12"/>
        <v>film &amp; video</v>
      </c>
      <c r="R116" t="str">
        <f t="shared" si="13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14"/>
        <v>1.4044444444444444</v>
      </c>
      <c r="P117">
        <f t="shared" si="9"/>
        <v>28.727272727272727</v>
      </c>
      <c r="Q117" t="str">
        <f t="shared" si="12"/>
        <v>film &amp; video</v>
      </c>
      <c r="R117" t="str">
        <f t="shared" si="13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14"/>
        <v>1.1365714285714286</v>
      </c>
      <c r="P118">
        <f t="shared" si="9"/>
        <v>69.78947368421052</v>
      </c>
      <c r="Q118" t="str">
        <f t="shared" si="12"/>
        <v>film &amp; video</v>
      </c>
      <c r="R118" t="str">
        <f t="shared" si="13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14"/>
        <v>1.0049377777777779</v>
      </c>
      <c r="P119">
        <f t="shared" si="9"/>
        <v>167.48962962962963</v>
      </c>
      <c r="Q119" t="str">
        <f t="shared" si="12"/>
        <v>film &amp; video</v>
      </c>
      <c r="R119" t="str">
        <f t="shared" si="13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14"/>
        <v>1.1303159999999999</v>
      </c>
      <c r="P120">
        <f t="shared" si="9"/>
        <v>144.91230769230768</v>
      </c>
      <c r="Q120" t="str">
        <f t="shared" si="12"/>
        <v>film &amp; video</v>
      </c>
      <c r="R120" t="str">
        <f t="shared" si="13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14"/>
        <v>1.0455692307692308</v>
      </c>
      <c r="P121">
        <f t="shared" si="9"/>
        <v>91.840540540540545</v>
      </c>
      <c r="Q121" t="str">
        <f t="shared" si="12"/>
        <v>film &amp; video</v>
      </c>
      <c r="R121" t="str">
        <f t="shared" si="13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14"/>
        <v>1.4285714285714287E-4</v>
      </c>
      <c r="P122">
        <f t="shared" si="9"/>
        <v>10</v>
      </c>
      <c r="Q122" t="str">
        <f t="shared" si="12"/>
        <v>film &amp; video</v>
      </c>
      <c r="R122" t="str">
        <f t="shared" si="13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14"/>
        <v>3.3333333333333332E-4</v>
      </c>
      <c r="P123">
        <f t="shared" si="9"/>
        <v>1</v>
      </c>
      <c r="Q123" t="str">
        <f t="shared" si="12"/>
        <v>film &amp; video</v>
      </c>
      <c r="R123" t="str">
        <f t="shared" si="13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14"/>
        <v>0</v>
      </c>
      <c r="P124">
        <f t="shared" si="9"/>
        <v>0</v>
      </c>
      <c r="Q124" t="str">
        <f t="shared" si="12"/>
        <v>film &amp; video</v>
      </c>
      <c r="R124" t="str">
        <f t="shared" si="13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14"/>
        <v>2.7454545454545453E-3</v>
      </c>
      <c r="P125">
        <f t="shared" si="9"/>
        <v>25.166666666666668</v>
      </c>
      <c r="Q125" t="str">
        <f t="shared" si="12"/>
        <v>film &amp; video</v>
      </c>
      <c r="R125" t="str">
        <f t="shared" si="13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14"/>
        <v>0</v>
      </c>
      <c r="P126">
        <f t="shared" si="9"/>
        <v>0</v>
      </c>
      <c r="Q126" t="str">
        <f t="shared" si="12"/>
        <v>film &amp; video</v>
      </c>
      <c r="R126" t="str">
        <f t="shared" si="13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14"/>
        <v>0.14000000000000001</v>
      </c>
      <c r="P127">
        <f t="shared" si="9"/>
        <v>11.666666666666666</v>
      </c>
      <c r="Q127" t="str">
        <f t="shared" si="12"/>
        <v>film &amp; video</v>
      </c>
      <c r="R127" t="str">
        <f t="shared" si="13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14"/>
        <v>5.5480000000000002E-2</v>
      </c>
      <c r="P128">
        <f t="shared" si="9"/>
        <v>106.69230769230769</v>
      </c>
      <c r="Q128" t="str">
        <f t="shared" si="12"/>
        <v>film &amp; video</v>
      </c>
      <c r="R128" t="str">
        <f t="shared" si="13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14"/>
        <v>2.375E-2</v>
      </c>
      <c r="P129">
        <f t="shared" si="9"/>
        <v>47.5</v>
      </c>
      <c r="Q129" t="str">
        <f t="shared" si="12"/>
        <v>film &amp; video</v>
      </c>
      <c r="R129" t="str">
        <f t="shared" si="13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14"/>
        <v>1.8669999999999999E-2</v>
      </c>
      <c r="P130">
        <f t="shared" si="9"/>
        <v>311.16666666666669</v>
      </c>
      <c r="Q130" t="str">
        <f t="shared" si="12"/>
        <v>film &amp; video</v>
      </c>
      <c r="R130" t="str">
        <f t="shared" si="13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4"/>
        <v>0</v>
      </c>
      <c r="P131">
        <f t="shared" ref="P131:P194" si="15">IF(L131 &gt; 0, E131/L131, 0)</f>
        <v>0</v>
      </c>
      <c r="Q131" t="str">
        <f t="shared" si="12"/>
        <v>film &amp; video</v>
      </c>
      <c r="R131" t="str">
        <f t="shared" si="13"/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>
        <f t="shared" si="15"/>
        <v>0</v>
      </c>
      <c r="Q132" t="str">
        <f t="shared" si="12"/>
        <v>film &amp; video</v>
      </c>
      <c r="R132" t="str">
        <f t="shared" si="13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>
        <f t="shared" si="15"/>
        <v>0</v>
      </c>
      <c r="Q133" t="str">
        <f t="shared" si="12"/>
        <v>film &amp; video</v>
      </c>
      <c r="R133" t="str">
        <f t="shared" si="13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9.5687499999999995E-2</v>
      </c>
      <c r="P134">
        <f t="shared" si="15"/>
        <v>94.506172839506178</v>
      </c>
      <c r="Q134" t="str">
        <f t="shared" si="12"/>
        <v>film &amp; video</v>
      </c>
      <c r="R134" t="str">
        <f t="shared" si="13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>
        <f t="shared" si="15"/>
        <v>0</v>
      </c>
      <c r="Q135" t="str">
        <f t="shared" si="12"/>
        <v>film &amp; video</v>
      </c>
      <c r="R135" t="str">
        <f t="shared" si="13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>
        <f t="shared" si="15"/>
        <v>0</v>
      </c>
      <c r="Q136" t="str">
        <f t="shared" ref="Q136:Q199" si="18">LEFT(N136, SEARCH("/",N136,1)-1)</f>
        <v>film &amp; video</v>
      </c>
      <c r="R136" t="str">
        <f t="shared" ref="R136:R199" si="19">RIGHT(N136,  LEN(N136) - SEARCH("/",N136,1) )</f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0.13433333333333333</v>
      </c>
      <c r="P137">
        <f t="shared" si="15"/>
        <v>80.599999999999994</v>
      </c>
      <c r="Q137" t="str">
        <f t="shared" si="18"/>
        <v>film &amp; video</v>
      </c>
      <c r="R137" t="str">
        <f t="shared" si="19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>
        <f t="shared" si="15"/>
        <v>0</v>
      </c>
      <c r="Q138" t="str">
        <f t="shared" si="18"/>
        <v>film &amp; video</v>
      </c>
      <c r="R138" t="str">
        <f t="shared" si="19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>
        <f t="shared" si="15"/>
        <v>0</v>
      </c>
      <c r="Q139" t="str">
        <f t="shared" si="18"/>
        <v>film &amp; video</v>
      </c>
      <c r="R139" t="str">
        <f t="shared" si="19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3.1413333333333335E-2</v>
      </c>
      <c r="P140">
        <f t="shared" si="15"/>
        <v>81.241379310344826</v>
      </c>
      <c r="Q140" t="str">
        <f t="shared" si="18"/>
        <v>film &amp; video</v>
      </c>
      <c r="R140" t="str">
        <f t="shared" si="19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</v>
      </c>
      <c r="P141">
        <f t="shared" si="15"/>
        <v>500</v>
      </c>
      <c r="Q141" t="str">
        <f t="shared" si="18"/>
        <v>film &amp; video</v>
      </c>
      <c r="R141" t="str">
        <f t="shared" si="19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>
        <f t="shared" si="15"/>
        <v>0</v>
      </c>
      <c r="Q142" t="str">
        <f t="shared" si="18"/>
        <v>film &amp; video</v>
      </c>
      <c r="R142" t="str">
        <f t="shared" si="19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0.10775</v>
      </c>
      <c r="P143">
        <f t="shared" si="15"/>
        <v>46.178571428571431</v>
      </c>
      <c r="Q143" t="str">
        <f t="shared" si="18"/>
        <v>film &amp; video</v>
      </c>
      <c r="R143" t="str">
        <f t="shared" si="19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3.3333333333333335E-3</v>
      </c>
      <c r="P144">
        <f t="shared" si="15"/>
        <v>10</v>
      </c>
      <c r="Q144" t="str">
        <f t="shared" si="18"/>
        <v>film &amp; video</v>
      </c>
      <c r="R144" t="str">
        <f t="shared" si="19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>
        <f t="shared" si="15"/>
        <v>0</v>
      </c>
      <c r="Q145" t="str">
        <f t="shared" si="18"/>
        <v>film &amp; video</v>
      </c>
      <c r="R145" t="str">
        <f t="shared" si="19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0.27600000000000002</v>
      </c>
      <c r="P146">
        <f t="shared" si="15"/>
        <v>55.945945945945944</v>
      </c>
      <c r="Q146" t="str">
        <f t="shared" si="18"/>
        <v>film &amp; video</v>
      </c>
      <c r="R146" t="str">
        <f t="shared" si="19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7.5111111111111115E-2</v>
      </c>
      <c r="P147">
        <f t="shared" si="15"/>
        <v>37.555555555555557</v>
      </c>
      <c r="Q147" t="str">
        <f t="shared" si="18"/>
        <v>film &amp; video</v>
      </c>
      <c r="R147" t="str">
        <f t="shared" si="19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5.7499999999999999E-3</v>
      </c>
      <c r="P148">
        <f t="shared" si="15"/>
        <v>38.333333333333336</v>
      </c>
      <c r="Q148" t="str">
        <f t="shared" si="18"/>
        <v>film &amp; video</v>
      </c>
      <c r="R148" t="str">
        <f t="shared" si="19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>
        <f t="shared" si="15"/>
        <v>0</v>
      </c>
      <c r="Q149" t="str">
        <f t="shared" si="18"/>
        <v>film &amp; video</v>
      </c>
      <c r="R149" t="str">
        <f t="shared" si="19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ref="O150:O213" si="20">E150/D150</f>
        <v>8.0000000000000004E-4</v>
      </c>
      <c r="P150">
        <f t="shared" si="15"/>
        <v>20</v>
      </c>
      <c r="Q150" t="str">
        <f t="shared" si="18"/>
        <v>film &amp; video</v>
      </c>
      <c r="R150" t="str">
        <f t="shared" si="19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20"/>
        <v>9.1999999999999998E-3</v>
      </c>
      <c r="P151">
        <f t="shared" si="15"/>
        <v>15.333333333333334</v>
      </c>
      <c r="Q151" t="str">
        <f t="shared" si="18"/>
        <v>film &amp; video</v>
      </c>
      <c r="R151" t="str">
        <f t="shared" si="19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20"/>
        <v>0.23163076923076922</v>
      </c>
      <c r="P152">
        <f t="shared" si="15"/>
        <v>449.43283582089555</v>
      </c>
      <c r="Q152" t="str">
        <f t="shared" si="18"/>
        <v>film &amp; video</v>
      </c>
      <c r="R152" t="str">
        <f t="shared" si="19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20"/>
        <v>5.5999999999999995E-4</v>
      </c>
      <c r="P153">
        <f t="shared" si="15"/>
        <v>28</v>
      </c>
      <c r="Q153" t="str">
        <f t="shared" si="18"/>
        <v>film &amp; video</v>
      </c>
      <c r="R153" t="str">
        <f t="shared" si="19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20"/>
        <v>7.8947368421052633E-5</v>
      </c>
      <c r="P154">
        <f t="shared" si="15"/>
        <v>15</v>
      </c>
      <c r="Q154" t="str">
        <f t="shared" si="18"/>
        <v>film &amp; video</v>
      </c>
      <c r="R154" t="str">
        <f t="shared" si="19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20"/>
        <v>7.1799999999999998E-3</v>
      </c>
      <c r="P155">
        <f t="shared" si="15"/>
        <v>35.9</v>
      </c>
      <c r="Q155" t="str">
        <f t="shared" si="18"/>
        <v>film &amp; video</v>
      </c>
      <c r="R155" t="str">
        <f t="shared" si="19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20"/>
        <v>2.6666666666666668E-2</v>
      </c>
      <c r="P156">
        <f t="shared" si="15"/>
        <v>13.333333333333334</v>
      </c>
      <c r="Q156" t="str">
        <f t="shared" si="18"/>
        <v>film &amp; video</v>
      </c>
      <c r="R156" t="str">
        <f t="shared" si="19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20"/>
        <v>6.0000000000000002E-5</v>
      </c>
      <c r="P157">
        <f t="shared" si="15"/>
        <v>20.25</v>
      </c>
      <c r="Q157" t="str">
        <f t="shared" si="18"/>
        <v>film &amp; video</v>
      </c>
      <c r="R157" t="str">
        <f t="shared" si="19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20"/>
        <v>5.0999999999999997E-2</v>
      </c>
      <c r="P158">
        <f t="shared" si="15"/>
        <v>119</v>
      </c>
      <c r="Q158" t="str">
        <f t="shared" si="18"/>
        <v>film &amp; video</v>
      </c>
      <c r="R158" t="str">
        <f t="shared" si="19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20"/>
        <v>2.671118530884808E-3</v>
      </c>
      <c r="P159">
        <f t="shared" si="15"/>
        <v>4</v>
      </c>
      <c r="Q159" t="str">
        <f t="shared" si="18"/>
        <v>film &amp; video</v>
      </c>
      <c r="R159" t="str">
        <f t="shared" si="19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20"/>
        <v>0</v>
      </c>
      <c r="P160">
        <f t="shared" si="15"/>
        <v>0</v>
      </c>
      <c r="Q160" t="str">
        <f t="shared" si="18"/>
        <v>film &amp; video</v>
      </c>
      <c r="R160" t="str">
        <f t="shared" si="19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20"/>
        <v>2.0000000000000002E-5</v>
      </c>
      <c r="P161">
        <f t="shared" si="15"/>
        <v>10</v>
      </c>
      <c r="Q161" t="str">
        <f t="shared" si="18"/>
        <v>film &amp; video</v>
      </c>
      <c r="R161" t="str">
        <f t="shared" si="19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20"/>
        <v>0</v>
      </c>
      <c r="P162">
        <f t="shared" si="15"/>
        <v>0</v>
      </c>
      <c r="Q162" t="str">
        <f t="shared" si="18"/>
        <v>film &amp; video</v>
      </c>
      <c r="R162" t="str">
        <f t="shared" si="19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20"/>
        <v>1E-4</v>
      </c>
      <c r="P163">
        <f t="shared" si="15"/>
        <v>5</v>
      </c>
      <c r="Q163" t="str">
        <f t="shared" si="18"/>
        <v>film &amp; video</v>
      </c>
      <c r="R163" t="str">
        <f t="shared" si="19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20"/>
        <v>0.15535714285714286</v>
      </c>
      <c r="P164">
        <f t="shared" si="15"/>
        <v>43.5</v>
      </c>
      <c r="Q164" t="str">
        <f t="shared" si="18"/>
        <v>film &amp; video</v>
      </c>
      <c r="R164" t="str">
        <f t="shared" si="19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20"/>
        <v>0</v>
      </c>
      <c r="P165">
        <f t="shared" si="15"/>
        <v>0</v>
      </c>
      <c r="Q165" t="str">
        <f t="shared" si="18"/>
        <v>film &amp; video</v>
      </c>
      <c r="R165" t="str">
        <f t="shared" si="19"/>
        <v>drama</v>
      </c>
      <c r="S165" s="10">
        <f t="shared" si="16"/>
        <v>42243.961273148147</v>
      </c>
      <c r="T165" s="10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20"/>
        <v>5.3333333333333332E-3</v>
      </c>
      <c r="P166">
        <f t="shared" si="15"/>
        <v>91.428571428571431</v>
      </c>
      <c r="Q166" t="str">
        <f t="shared" si="18"/>
        <v>film &amp; video</v>
      </c>
      <c r="R166" t="str">
        <f t="shared" si="19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20"/>
        <v>0</v>
      </c>
      <c r="P167">
        <f t="shared" si="15"/>
        <v>0</v>
      </c>
      <c r="Q167" t="str">
        <f t="shared" si="18"/>
        <v>film &amp; video</v>
      </c>
      <c r="R167" t="str">
        <f t="shared" si="19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20"/>
        <v>0.6</v>
      </c>
      <c r="P168">
        <f t="shared" si="15"/>
        <v>3000</v>
      </c>
      <c r="Q168" t="str">
        <f t="shared" si="18"/>
        <v>film &amp; video</v>
      </c>
      <c r="R168" t="str">
        <f t="shared" si="19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20"/>
        <v>1E-4</v>
      </c>
      <c r="P169">
        <f t="shared" si="15"/>
        <v>5.5</v>
      </c>
      <c r="Q169" t="str">
        <f t="shared" si="18"/>
        <v>film &amp; video</v>
      </c>
      <c r="R169" t="str">
        <f t="shared" si="19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20"/>
        <v>4.0625000000000001E-2</v>
      </c>
      <c r="P170">
        <f t="shared" si="15"/>
        <v>108.33333333333333</v>
      </c>
      <c r="Q170" t="str">
        <f t="shared" si="18"/>
        <v>film &amp; video</v>
      </c>
      <c r="R170" t="str">
        <f t="shared" si="19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20"/>
        <v>0.224</v>
      </c>
      <c r="P171">
        <f t="shared" si="15"/>
        <v>56</v>
      </c>
      <c r="Q171" t="str">
        <f t="shared" si="18"/>
        <v>film &amp; video</v>
      </c>
      <c r="R171" t="str">
        <f t="shared" si="19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20"/>
        <v>3.2500000000000001E-2</v>
      </c>
      <c r="P172">
        <f t="shared" si="15"/>
        <v>32.5</v>
      </c>
      <c r="Q172" t="str">
        <f t="shared" si="18"/>
        <v>film &amp; video</v>
      </c>
      <c r="R172" t="str">
        <f t="shared" si="19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20"/>
        <v>2.0000000000000002E-5</v>
      </c>
      <c r="P173">
        <f t="shared" si="15"/>
        <v>1</v>
      </c>
      <c r="Q173" t="str">
        <f t="shared" si="18"/>
        <v>film &amp; video</v>
      </c>
      <c r="R173" t="str">
        <f t="shared" si="19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20"/>
        <v>0</v>
      </c>
      <c r="P174">
        <f t="shared" si="15"/>
        <v>0</v>
      </c>
      <c r="Q174" t="str">
        <f t="shared" si="18"/>
        <v>film &amp; video</v>
      </c>
      <c r="R174" t="str">
        <f t="shared" si="19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20"/>
        <v>0</v>
      </c>
      <c r="P175">
        <f t="shared" si="15"/>
        <v>0</v>
      </c>
      <c r="Q175" t="str">
        <f t="shared" si="18"/>
        <v>film &amp; video</v>
      </c>
      <c r="R175" t="str">
        <f t="shared" si="19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20"/>
        <v>0</v>
      </c>
      <c r="P176">
        <f t="shared" si="15"/>
        <v>0</v>
      </c>
      <c r="Q176" t="str">
        <f t="shared" si="18"/>
        <v>film &amp; video</v>
      </c>
      <c r="R176" t="str">
        <f t="shared" si="19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20"/>
        <v>6.4850000000000005E-2</v>
      </c>
      <c r="P177">
        <f t="shared" si="15"/>
        <v>49.884615384615387</v>
      </c>
      <c r="Q177" t="str">
        <f t="shared" si="18"/>
        <v>film &amp; video</v>
      </c>
      <c r="R177" t="str">
        <f t="shared" si="19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20"/>
        <v>0</v>
      </c>
      <c r="P178">
        <f t="shared" si="15"/>
        <v>0</v>
      </c>
      <c r="Q178" t="str">
        <f t="shared" si="18"/>
        <v>film &amp; video</v>
      </c>
      <c r="R178" t="str">
        <f t="shared" si="19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20"/>
        <v>0.4</v>
      </c>
      <c r="P179">
        <f t="shared" si="15"/>
        <v>25.714285714285715</v>
      </c>
      <c r="Q179" t="str">
        <f t="shared" si="18"/>
        <v>film &amp; video</v>
      </c>
      <c r="R179" t="str">
        <f t="shared" si="19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20"/>
        <v>0</v>
      </c>
      <c r="P180">
        <f t="shared" si="15"/>
        <v>0</v>
      </c>
      <c r="Q180" t="str">
        <f t="shared" si="18"/>
        <v>film &amp; video</v>
      </c>
      <c r="R180" t="str">
        <f t="shared" si="19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20"/>
        <v>0.2</v>
      </c>
      <c r="P181">
        <f t="shared" si="15"/>
        <v>100</v>
      </c>
      <c r="Q181" t="str">
        <f t="shared" si="18"/>
        <v>film &amp; video</v>
      </c>
      <c r="R181" t="str">
        <f t="shared" si="19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20"/>
        <v>0.33416666666666667</v>
      </c>
      <c r="P182">
        <f t="shared" si="15"/>
        <v>30.846153846153847</v>
      </c>
      <c r="Q182" t="str">
        <f t="shared" si="18"/>
        <v>film &amp; video</v>
      </c>
      <c r="R182" t="str">
        <f t="shared" si="19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20"/>
        <v>0.21092608822670172</v>
      </c>
      <c r="P183">
        <f t="shared" si="15"/>
        <v>180.5</v>
      </c>
      <c r="Q183" t="str">
        <f t="shared" si="18"/>
        <v>film &amp; video</v>
      </c>
      <c r="R183" t="str">
        <f t="shared" si="19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20"/>
        <v>0</v>
      </c>
      <c r="P184">
        <f t="shared" si="15"/>
        <v>0</v>
      </c>
      <c r="Q184" t="str">
        <f t="shared" si="18"/>
        <v>film &amp; video</v>
      </c>
      <c r="R184" t="str">
        <f t="shared" si="19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20"/>
        <v>0.35855999999999999</v>
      </c>
      <c r="P185">
        <f t="shared" si="15"/>
        <v>373.5</v>
      </c>
      <c r="Q185" t="str">
        <f t="shared" si="18"/>
        <v>film &amp; video</v>
      </c>
      <c r="R185" t="str">
        <f t="shared" si="19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20"/>
        <v>3.4000000000000002E-2</v>
      </c>
      <c r="P186">
        <f t="shared" si="15"/>
        <v>25.5</v>
      </c>
      <c r="Q186" t="str">
        <f t="shared" si="18"/>
        <v>film &amp; video</v>
      </c>
      <c r="R186" t="str">
        <f t="shared" si="19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20"/>
        <v>5.5E-2</v>
      </c>
      <c r="P187">
        <f t="shared" si="15"/>
        <v>220</v>
      </c>
      <c r="Q187" t="str">
        <f t="shared" si="18"/>
        <v>film &amp; video</v>
      </c>
      <c r="R187" t="str">
        <f t="shared" si="19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20"/>
        <v>0</v>
      </c>
      <c r="P188">
        <f t="shared" si="15"/>
        <v>0</v>
      </c>
      <c r="Q188" t="str">
        <f t="shared" si="18"/>
        <v>film &amp; video</v>
      </c>
      <c r="R188" t="str">
        <f t="shared" si="19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20"/>
        <v>0.16</v>
      </c>
      <c r="P189">
        <f t="shared" si="15"/>
        <v>160</v>
      </c>
      <c r="Q189" t="str">
        <f t="shared" si="18"/>
        <v>film &amp; video</v>
      </c>
      <c r="R189" t="str">
        <f t="shared" si="19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20"/>
        <v>0</v>
      </c>
      <c r="P190">
        <f t="shared" si="15"/>
        <v>0</v>
      </c>
      <c r="Q190" t="str">
        <f t="shared" si="18"/>
        <v>film &amp; video</v>
      </c>
      <c r="R190" t="str">
        <f t="shared" si="19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20"/>
        <v>6.8999999999999997E-4</v>
      </c>
      <c r="P191">
        <f t="shared" si="15"/>
        <v>69</v>
      </c>
      <c r="Q191" t="str">
        <f t="shared" si="18"/>
        <v>film &amp; video</v>
      </c>
      <c r="R191" t="str">
        <f t="shared" si="19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20"/>
        <v>4.1666666666666666E-3</v>
      </c>
      <c r="P192">
        <f t="shared" si="15"/>
        <v>50</v>
      </c>
      <c r="Q192" t="str">
        <f t="shared" si="18"/>
        <v>film &amp; video</v>
      </c>
      <c r="R192" t="str">
        <f t="shared" si="19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20"/>
        <v>0.05</v>
      </c>
      <c r="P193">
        <f t="shared" si="15"/>
        <v>83.333333333333329</v>
      </c>
      <c r="Q193" t="str">
        <f t="shared" si="18"/>
        <v>film &amp; video</v>
      </c>
      <c r="R193" t="str">
        <f t="shared" si="19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20"/>
        <v>1.7E-5</v>
      </c>
      <c r="P194">
        <f t="shared" si="15"/>
        <v>5.666666666666667</v>
      </c>
      <c r="Q194" t="str">
        <f t="shared" si="18"/>
        <v>film &amp; video</v>
      </c>
      <c r="R194" t="str">
        <f t="shared" si="19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20"/>
        <v>0</v>
      </c>
      <c r="P195">
        <f t="shared" ref="P195:P258" si="21">IF(L195 &gt; 0, E195/L195, 0)</f>
        <v>0</v>
      </c>
      <c r="Q195" t="str">
        <f t="shared" si="18"/>
        <v>film &amp; video</v>
      </c>
      <c r="R195" t="str">
        <f t="shared" si="19"/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0"/>
        <v>1.1999999999999999E-3</v>
      </c>
      <c r="P196">
        <f t="shared" si="21"/>
        <v>1</v>
      </c>
      <c r="Q196" t="str">
        <f t="shared" si="18"/>
        <v>film &amp; video</v>
      </c>
      <c r="R196" t="str">
        <f t="shared" si="19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0"/>
        <v>0</v>
      </c>
      <c r="P197">
        <f t="shared" si="21"/>
        <v>0</v>
      </c>
      <c r="Q197" t="str">
        <f t="shared" si="18"/>
        <v>film &amp; video</v>
      </c>
      <c r="R197" t="str">
        <f t="shared" si="19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0"/>
        <v>0.41857142857142859</v>
      </c>
      <c r="P198">
        <f t="shared" si="21"/>
        <v>77.10526315789474</v>
      </c>
      <c r="Q198" t="str">
        <f t="shared" si="18"/>
        <v>film &amp; video</v>
      </c>
      <c r="R198" t="str">
        <f t="shared" si="19"/>
        <v>drama</v>
      </c>
      <c r="S198" s="10">
        <f t="shared" si="22"/>
        <v>42259.542800925927</v>
      </c>
      <c r="T198" s="10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0"/>
        <v>0.1048</v>
      </c>
      <c r="P199">
        <f t="shared" si="21"/>
        <v>32.75</v>
      </c>
      <c r="Q199" t="str">
        <f t="shared" si="18"/>
        <v>film &amp; video</v>
      </c>
      <c r="R199" t="str">
        <f t="shared" si="19"/>
        <v>drama</v>
      </c>
      <c r="S199" s="10">
        <f t="shared" si="22"/>
        <v>42741.848379629635</v>
      </c>
      <c r="T199" s="10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0"/>
        <v>1.116E-2</v>
      </c>
      <c r="P200">
        <f t="shared" si="21"/>
        <v>46.5</v>
      </c>
      <c r="Q200" t="str">
        <f t="shared" ref="Q200:Q263" si="24">LEFT(N200, SEARCH("/",N200,1)-1)</f>
        <v>film &amp; video</v>
      </c>
      <c r="R200" t="str">
        <f t="shared" ref="R200:R263" si="25">RIGHT(N200,  LEN(N200) - SEARCH("/",N200,1) )</f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0"/>
        <v>0</v>
      </c>
      <c r="P201">
        <f t="shared" si="21"/>
        <v>0</v>
      </c>
      <c r="Q201" t="str">
        <f t="shared" si="24"/>
        <v>film &amp; video</v>
      </c>
      <c r="R201" t="str">
        <f t="shared" si="25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0"/>
        <v>0.26192500000000002</v>
      </c>
      <c r="P202">
        <f t="shared" si="21"/>
        <v>87.308333333333337</v>
      </c>
      <c r="Q202" t="str">
        <f t="shared" si="24"/>
        <v>film &amp; video</v>
      </c>
      <c r="R202" t="str">
        <f t="shared" si="25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0"/>
        <v>0.58461538461538465</v>
      </c>
      <c r="P203">
        <f t="shared" si="21"/>
        <v>54.285714285714285</v>
      </c>
      <c r="Q203" t="str">
        <f t="shared" si="24"/>
        <v>film &amp; video</v>
      </c>
      <c r="R203" t="str">
        <f t="shared" si="25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0"/>
        <v>0</v>
      </c>
      <c r="P204">
        <f t="shared" si="21"/>
        <v>0</v>
      </c>
      <c r="Q204" t="str">
        <f t="shared" si="24"/>
        <v>film &amp; video</v>
      </c>
      <c r="R204" t="str">
        <f t="shared" si="25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0"/>
        <v>0.2984</v>
      </c>
      <c r="P205">
        <f t="shared" si="21"/>
        <v>93.25</v>
      </c>
      <c r="Q205" t="str">
        <f t="shared" si="24"/>
        <v>film &amp; video</v>
      </c>
      <c r="R205" t="str">
        <f t="shared" si="25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0"/>
        <v>0.50721666666666665</v>
      </c>
      <c r="P206">
        <f t="shared" si="21"/>
        <v>117.68368136117556</v>
      </c>
      <c r="Q206" t="str">
        <f t="shared" si="24"/>
        <v>film &amp; video</v>
      </c>
      <c r="R206" t="str">
        <f t="shared" si="25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0"/>
        <v>0.16250000000000001</v>
      </c>
      <c r="P207">
        <f t="shared" si="21"/>
        <v>76.470588235294116</v>
      </c>
      <c r="Q207" t="str">
        <f t="shared" si="24"/>
        <v>film &amp; video</v>
      </c>
      <c r="R207" t="str">
        <f t="shared" si="25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0"/>
        <v>0</v>
      </c>
      <c r="P208">
        <f t="shared" si="21"/>
        <v>0</v>
      </c>
      <c r="Q208" t="str">
        <f t="shared" si="24"/>
        <v>film &amp; video</v>
      </c>
      <c r="R208" t="str">
        <f t="shared" si="25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0"/>
        <v>0.15214285714285714</v>
      </c>
      <c r="P209">
        <f t="shared" si="21"/>
        <v>163.84615384615384</v>
      </c>
      <c r="Q209" t="str">
        <f t="shared" si="24"/>
        <v>film &amp; video</v>
      </c>
      <c r="R209" t="str">
        <f t="shared" si="25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0"/>
        <v>0</v>
      </c>
      <c r="P210">
        <f t="shared" si="21"/>
        <v>0</v>
      </c>
      <c r="Q210" t="str">
        <f t="shared" si="24"/>
        <v>film &amp; video</v>
      </c>
      <c r="R210" t="str">
        <f t="shared" si="25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0"/>
        <v>0</v>
      </c>
      <c r="P211">
        <f t="shared" si="21"/>
        <v>0</v>
      </c>
      <c r="Q211" t="str">
        <f t="shared" si="24"/>
        <v>film &amp; video</v>
      </c>
      <c r="R211" t="str">
        <f t="shared" si="25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0"/>
        <v>0.2525</v>
      </c>
      <c r="P212">
        <f t="shared" si="21"/>
        <v>91.818181818181813</v>
      </c>
      <c r="Q212" t="str">
        <f t="shared" si="24"/>
        <v>film &amp; video</v>
      </c>
      <c r="R212" t="str">
        <f t="shared" si="25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0"/>
        <v>0.44600000000000001</v>
      </c>
      <c r="P213">
        <f t="shared" si="21"/>
        <v>185.83333333333334</v>
      </c>
      <c r="Q213" t="str">
        <f t="shared" si="24"/>
        <v>film &amp; video</v>
      </c>
      <c r="R213" t="str">
        <f t="shared" si="25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ref="O214:O277" si="26">E214/D214</f>
        <v>1.5873015873015873E-4</v>
      </c>
      <c r="P214">
        <f t="shared" si="21"/>
        <v>1</v>
      </c>
      <c r="Q214" t="str">
        <f t="shared" si="24"/>
        <v>film &amp; video</v>
      </c>
      <c r="R214" t="str">
        <f t="shared" si="25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6"/>
        <v>4.0000000000000002E-4</v>
      </c>
      <c r="P215">
        <f t="shared" si="21"/>
        <v>20</v>
      </c>
      <c r="Q215" t="str">
        <f t="shared" si="24"/>
        <v>film &amp; video</v>
      </c>
      <c r="R215" t="str">
        <f t="shared" si="25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6"/>
        <v>8.0000000000000007E-5</v>
      </c>
      <c r="P216">
        <f t="shared" si="21"/>
        <v>1</v>
      </c>
      <c r="Q216" t="str">
        <f t="shared" si="24"/>
        <v>film &amp; video</v>
      </c>
      <c r="R216" t="str">
        <f t="shared" si="25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6"/>
        <v>2.2727272727272726E-3</v>
      </c>
      <c r="P217">
        <f t="shared" si="21"/>
        <v>10</v>
      </c>
      <c r="Q217" t="str">
        <f t="shared" si="24"/>
        <v>film &amp; video</v>
      </c>
      <c r="R217" t="str">
        <f t="shared" si="25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6"/>
        <v>0.55698440000000005</v>
      </c>
      <c r="P218">
        <f t="shared" si="21"/>
        <v>331.53833333333336</v>
      </c>
      <c r="Q218" t="str">
        <f t="shared" si="24"/>
        <v>film &amp; video</v>
      </c>
      <c r="R218" t="str">
        <f t="shared" si="25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6"/>
        <v>0.11942999999999999</v>
      </c>
      <c r="P219">
        <f t="shared" si="21"/>
        <v>314.28947368421052</v>
      </c>
      <c r="Q219" t="str">
        <f t="shared" si="24"/>
        <v>film &amp; video</v>
      </c>
      <c r="R219" t="str">
        <f t="shared" si="25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6"/>
        <v>0.02</v>
      </c>
      <c r="P220">
        <f t="shared" si="21"/>
        <v>100</v>
      </c>
      <c r="Q220" t="str">
        <f t="shared" si="24"/>
        <v>film &amp; video</v>
      </c>
      <c r="R220" t="str">
        <f t="shared" si="25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6"/>
        <v>0.17630000000000001</v>
      </c>
      <c r="P221">
        <f t="shared" si="21"/>
        <v>115.98684210526316</v>
      </c>
      <c r="Q221" t="str">
        <f t="shared" si="24"/>
        <v>film &amp; video</v>
      </c>
      <c r="R221" t="str">
        <f t="shared" si="25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6"/>
        <v>7.1999999999999998E-3</v>
      </c>
      <c r="P222">
        <f t="shared" si="21"/>
        <v>120</v>
      </c>
      <c r="Q222" t="str">
        <f t="shared" si="24"/>
        <v>film &amp; video</v>
      </c>
      <c r="R222" t="str">
        <f t="shared" si="25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6"/>
        <v>0</v>
      </c>
      <c r="P223">
        <f t="shared" si="21"/>
        <v>0</v>
      </c>
      <c r="Q223" t="str">
        <f t="shared" si="24"/>
        <v>film &amp; video</v>
      </c>
      <c r="R223" t="str">
        <f t="shared" si="25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6"/>
        <v>0.13</v>
      </c>
      <c r="P224">
        <f t="shared" si="21"/>
        <v>65</v>
      </c>
      <c r="Q224" t="str">
        <f t="shared" si="24"/>
        <v>film &amp; video</v>
      </c>
      <c r="R224" t="str">
        <f t="shared" si="25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6"/>
        <v>0</v>
      </c>
      <c r="P225">
        <f t="shared" si="21"/>
        <v>0</v>
      </c>
      <c r="Q225" t="str">
        <f t="shared" si="24"/>
        <v>film &amp; video</v>
      </c>
      <c r="R225" t="str">
        <f t="shared" si="25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6"/>
        <v>0</v>
      </c>
      <c r="P226">
        <f t="shared" si="21"/>
        <v>0</v>
      </c>
      <c r="Q226" t="str">
        <f t="shared" si="24"/>
        <v>film &amp; video</v>
      </c>
      <c r="R226" t="str">
        <f t="shared" si="25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6"/>
        <v>0</v>
      </c>
      <c r="P227">
        <f t="shared" si="21"/>
        <v>0</v>
      </c>
      <c r="Q227" t="str">
        <f t="shared" si="24"/>
        <v>film &amp; video</v>
      </c>
      <c r="R227" t="str">
        <f t="shared" si="25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6"/>
        <v>8.6206896551724137E-3</v>
      </c>
      <c r="P228">
        <f t="shared" si="21"/>
        <v>125</v>
      </c>
      <c r="Q228" t="str">
        <f t="shared" si="24"/>
        <v>film &amp; video</v>
      </c>
      <c r="R228" t="str">
        <f t="shared" si="25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6"/>
        <v>0</v>
      </c>
      <c r="P229">
        <f t="shared" si="21"/>
        <v>0</v>
      </c>
      <c r="Q229" t="str">
        <f t="shared" si="24"/>
        <v>film &amp; video</v>
      </c>
      <c r="R229" t="str">
        <f t="shared" si="25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6"/>
        <v>0</v>
      </c>
      <c r="P230">
        <f t="shared" si="21"/>
        <v>0</v>
      </c>
      <c r="Q230" t="str">
        <f t="shared" si="24"/>
        <v>film &amp; video</v>
      </c>
      <c r="R230" t="str">
        <f t="shared" si="25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6"/>
        <v>0</v>
      </c>
      <c r="P231">
        <f t="shared" si="21"/>
        <v>0</v>
      </c>
      <c r="Q231" t="str">
        <f t="shared" si="24"/>
        <v>film &amp; video</v>
      </c>
      <c r="R231" t="str">
        <f t="shared" si="25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6"/>
        <v>4.0000000000000001E-3</v>
      </c>
      <c r="P232">
        <f t="shared" si="21"/>
        <v>30</v>
      </c>
      <c r="Q232" t="str">
        <f t="shared" si="24"/>
        <v>film &amp; video</v>
      </c>
      <c r="R232" t="str">
        <f t="shared" si="25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6"/>
        <v>0</v>
      </c>
      <c r="P233">
        <f t="shared" si="21"/>
        <v>0</v>
      </c>
      <c r="Q233" t="str">
        <f t="shared" si="24"/>
        <v>film &amp; video</v>
      </c>
      <c r="R233" t="str">
        <f t="shared" si="25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6"/>
        <v>2.75E-2</v>
      </c>
      <c r="P234">
        <f t="shared" si="21"/>
        <v>15.714285714285714</v>
      </c>
      <c r="Q234" t="str">
        <f t="shared" si="24"/>
        <v>film &amp; video</v>
      </c>
      <c r="R234" t="str">
        <f t="shared" si="25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6"/>
        <v>0</v>
      </c>
      <c r="P235">
        <f t="shared" si="21"/>
        <v>0</v>
      </c>
      <c r="Q235" t="str">
        <f t="shared" si="24"/>
        <v>film &amp; video</v>
      </c>
      <c r="R235" t="str">
        <f t="shared" si="25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6"/>
        <v>0.40100000000000002</v>
      </c>
      <c r="P236">
        <f t="shared" si="21"/>
        <v>80.2</v>
      </c>
      <c r="Q236" t="str">
        <f t="shared" si="24"/>
        <v>film &amp; video</v>
      </c>
      <c r="R236" t="str">
        <f t="shared" si="25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6"/>
        <v>0</v>
      </c>
      <c r="P237">
        <f t="shared" si="21"/>
        <v>0</v>
      </c>
      <c r="Q237" t="str">
        <f t="shared" si="24"/>
        <v>film &amp; video</v>
      </c>
      <c r="R237" t="str">
        <f t="shared" si="25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6"/>
        <v>0</v>
      </c>
      <c r="P238">
        <f t="shared" si="21"/>
        <v>0</v>
      </c>
      <c r="Q238" t="str">
        <f t="shared" si="24"/>
        <v>film &amp; video</v>
      </c>
      <c r="R238" t="str">
        <f t="shared" si="25"/>
        <v>drama</v>
      </c>
      <c r="S238" s="10">
        <f t="shared" si="22"/>
        <v>42321.08447916666</v>
      </c>
      <c r="T238" s="10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6"/>
        <v>3.3333333333333335E-3</v>
      </c>
      <c r="P239">
        <f t="shared" si="21"/>
        <v>50</v>
      </c>
      <c r="Q239" t="str">
        <f t="shared" si="24"/>
        <v>film &amp; video</v>
      </c>
      <c r="R239" t="str">
        <f t="shared" si="25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6"/>
        <v>0</v>
      </c>
      <c r="P240">
        <f t="shared" si="21"/>
        <v>0</v>
      </c>
      <c r="Q240" t="str">
        <f t="shared" si="24"/>
        <v>film &amp; video</v>
      </c>
      <c r="R240" t="str">
        <f t="shared" si="25"/>
        <v>drama</v>
      </c>
      <c r="S240" s="10">
        <f t="shared" si="22"/>
        <v>42713.962499999994</v>
      </c>
      <c r="T240" s="10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6"/>
        <v>0.25</v>
      </c>
      <c r="P241">
        <f t="shared" si="21"/>
        <v>50</v>
      </c>
      <c r="Q241" t="str">
        <f t="shared" si="24"/>
        <v>film &amp; video</v>
      </c>
      <c r="R241" t="str">
        <f t="shared" si="25"/>
        <v>drama</v>
      </c>
      <c r="S241" s="10">
        <f t="shared" si="22"/>
        <v>42297.110300925924</v>
      </c>
      <c r="T241" s="10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6"/>
        <v>1.0763413333333334</v>
      </c>
      <c r="P242">
        <f t="shared" si="21"/>
        <v>117.84759124087591</v>
      </c>
      <c r="Q242" t="str">
        <f t="shared" si="24"/>
        <v>film &amp; video</v>
      </c>
      <c r="R242" t="str">
        <f t="shared" si="25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6"/>
        <v>1.1263736263736264</v>
      </c>
      <c r="P243">
        <f t="shared" si="21"/>
        <v>109.04255319148936</v>
      </c>
      <c r="Q243" t="str">
        <f t="shared" si="24"/>
        <v>film &amp; video</v>
      </c>
      <c r="R243" t="str">
        <f t="shared" si="25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6"/>
        <v>1.1346153846153846</v>
      </c>
      <c r="P244">
        <f t="shared" si="21"/>
        <v>73.019801980198025</v>
      </c>
      <c r="Q244" t="str">
        <f t="shared" si="24"/>
        <v>film &amp; video</v>
      </c>
      <c r="R244" t="str">
        <f t="shared" si="25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6"/>
        <v>1.0259199999999999</v>
      </c>
      <c r="P245">
        <f t="shared" si="21"/>
        <v>78.195121951219505</v>
      </c>
      <c r="Q245" t="str">
        <f t="shared" si="24"/>
        <v>film &amp; video</v>
      </c>
      <c r="R245" t="str">
        <f t="shared" si="25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6"/>
        <v>1.1375714285714287</v>
      </c>
      <c r="P246">
        <f t="shared" si="21"/>
        <v>47.398809523809526</v>
      </c>
      <c r="Q246" t="str">
        <f t="shared" si="24"/>
        <v>film &amp; video</v>
      </c>
      <c r="R246" t="str">
        <f t="shared" si="25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6"/>
        <v>1.0371999999999999</v>
      </c>
      <c r="P247">
        <f t="shared" si="21"/>
        <v>54.020833333333336</v>
      </c>
      <c r="Q247" t="str">
        <f t="shared" si="24"/>
        <v>film &amp; video</v>
      </c>
      <c r="R247" t="str">
        <f t="shared" si="25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6"/>
        <v>3.0546000000000002</v>
      </c>
      <c r="P248">
        <f t="shared" si="21"/>
        <v>68.488789237668158</v>
      </c>
      <c r="Q248" t="str">
        <f t="shared" si="24"/>
        <v>film &amp; video</v>
      </c>
      <c r="R248" t="str">
        <f t="shared" si="25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6"/>
        <v>1.341</v>
      </c>
      <c r="P249">
        <f t="shared" si="21"/>
        <v>108.14516129032258</v>
      </c>
      <c r="Q249" t="str">
        <f t="shared" si="24"/>
        <v>film &amp; video</v>
      </c>
      <c r="R249" t="str">
        <f t="shared" si="25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6"/>
        <v>1.0133294117647058</v>
      </c>
      <c r="P250">
        <f t="shared" si="21"/>
        <v>589.95205479452056</v>
      </c>
      <c r="Q250" t="str">
        <f t="shared" si="24"/>
        <v>film &amp; video</v>
      </c>
      <c r="R250" t="str">
        <f t="shared" si="25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6"/>
        <v>1.1292</v>
      </c>
      <c r="P251">
        <f t="shared" si="21"/>
        <v>48.051063829787232</v>
      </c>
      <c r="Q251" t="str">
        <f t="shared" si="24"/>
        <v>film &amp; video</v>
      </c>
      <c r="R251" t="str">
        <f t="shared" si="25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6"/>
        <v>1.0558333333333334</v>
      </c>
      <c r="P252">
        <f t="shared" si="21"/>
        <v>72.482837528604122</v>
      </c>
      <c r="Q252" t="str">
        <f t="shared" si="24"/>
        <v>film &amp; video</v>
      </c>
      <c r="R252" t="str">
        <f t="shared" si="25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6"/>
        <v>1.2557142857142858</v>
      </c>
      <c r="P253">
        <f t="shared" si="21"/>
        <v>57.077922077922075</v>
      </c>
      <c r="Q253" t="str">
        <f t="shared" si="24"/>
        <v>film &amp; video</v>
      </c>
      <c r="R253" t="str">
        <f t="shared" si="25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6"/>
        <v>1.8455999999999999</v>
      </c>
      <c r="P254">
        <f t="shared" si="21"/>
        <v>85.444444444444443</v>
      </c>
      <c r="Q254" t="str">
        <f t="shared" si="24"/>
        <v>film &amp; video</v>
      </c>
      <c r="R254" t="str">
        <f t="shared" si="25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6"/>
        <v>1.0073333333333334</v>
      </c>
      <c r="P255">
        <f t="shared" si="21"/>
        <v>215.85714285714286</v>
      </c>
      <c r="Q255" t="str">
        <f t="shared" si="24"/>
        <v>film &amp; video</v>
      </c>
      <c r="R255" t="str">
        <f t="shared" si="25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6"/>
        <v>1.1694724999999999</v>
      </c>
      <c r="P256">
        <f t="shared" si="21"/>
        <v>89.38643312101911</v>
      </c>
      <c r="Q256" t="str">
        <f t="shared" si="24"/>
        <v>film &amp; video</v>
      </c>
      <c r="R256" t="str">
        <f t="shared" si="25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6"/>
        <v>1.0673325</v>
      </c>
      <c r="P257">
        <f t="shared" si="21"/>
        <v>45.418404255319146</v>
      </c>
      <c r="Q257" t="str">
        <f t="shared" si="24"/>
        <v>film &amp; video</v>
      </c>
      <c r="R257" t="str">
        <f t="shared" si="25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6"/>
        <v>1.391</v>
      </c>
      <c r="P258">
        <f t="shared" si="21"/>
        <v>65.756363636363631</v>
      </c>
      <c r="Q258" t="str">
        <f t="shared" si="24"/>
        <v>film &amp; video</v>
      </c>
      <c r="R258" t="str">
        <f t="shared" si="25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6"/>
        <v>1.0672648571428571</v>
      </c>
      <c r="P259">
        <f t="shared" ref="P259:P322" si="27">IF(L259 &gt; 0, E259/L259, 0)</f>
        <v>66.70405357142856</v>
      </c>
      <c r="Q259" t="str">
        <f t="shared" si="24"/>
        <v>film &amp; video</v>
      </c>
      <c r="R259" t="str">
        <f t="shared" si="25"/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6"/>
        <v>1.9114</v>
      </c>
      <c r="P260">
        <f t="shared" si="27"/>
        <v>83.345930232558146</v>
      </c>
      <c r="Q260" t="str">
        <f t="shared" si="24"/>
        <v>film &amp; video</v>
      </c>
      <c r="R260" t="str">
        <f t="shared" si="25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6"/>
        <v>1.3193789333333332</v>
      </c>
      <c r="P261">
        <f t="shared" si="27"/>
        <v>105.04609341825902</v>
      </c>
      <c r="Q261" t="str">
        <f t="shared" si="24"/>
        <v>film &amp; video</v>
      </c>
      <c r="R261" t="str">
        <f t="shared" si="25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6"/>
        <v>1.0640000000000001</v>
      </c>
      <c r="P262">
        <f t="shared" si="27"/>
        <v>120.90909090909091</v>
      </c>
      <c r="Q262" t="str">
        <f t="shared" si="24"/>
        <v>film &amp; video</v>
      </c>
      <c r="R262" t="str">
        <f t="shared" si="25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6"/>
        <v>1.0740000000000001</v>
      </c>
      <c r="P263">
        <f t="shared" si="27"/>
        <v>97.63636363636364</v>
      </c>
      <c r="Q263" t="str">
        <f t="shared" si="24"/>
        <v>film &amp; video</v>
      </c>
      <c r="R263" t="str">
        <f t="shared" si="25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6"/>
        <v>2.4</v>
      </c>
      <c r="P264">
        <f t="shared" si="27"/>
        <v>41.379310344827587</v>
      </c>
      <c r="Q264" t="str">
        <f t="shared" ref="Q264:Q327" si="30">LEFT(N264, SEARCH("/",N264,1)-1)</f>
        <v>film &amp; video</v>
      </c>
      <c r="R264" t="str">
        <f t="shared" ref="R264:R327" si="31">RIGHT(N264,  LEN(N264) - SEARCH("/",N264,1) )</f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6"/>
        <v>1.1808107999999999</v>
      </c>
      <c r="P265">
        <f t="shared" si="27"/>
        <v>30.654485981308412</v>
      </c>
      <c r="Q265" t="str">
        <f t="shared" si="30"/>
        <v>film &amp; video</v>
      </c>
      <c r="R265" t="str">
        <f t="shared" si="31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6"/>
        <v>1.1819999999999999</v>
      </c>
      <c r="P266">
        <f t="shared" si="27"/>
        <v>64.945054945054949</v>
      </c>
      <c r="Q266" t="str">
        <f t="shared" si="30"/>
        <v>film &amp; video</v>
      </c>
      <c r="R266" t="str">
        <f t="shared" si="31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6"/>
        <v>1.111</v>
      </c>
      <c r="P267">
        <f t="shared" si="27"/>
        <v>95.775862068965523</v>
      </c>
      <c r="Q267" t="str">
        <f t="shared" si="30"/>
        <v>film &amp; video</v>
      </c>
      <c r="R267" t="str">
        <f t="shared" si="31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6"/>
        <v>1.4550000000000001</v>
      </c>
      <c r="P268">
        <f t="shared" si="27"/>
        <v>40.416666666666664</v>
      </c>
      <c r="Q268" t="str">
        <f t="shared" si="30"/>
        <v>film &amp; video</v>
      </c>
      <c r="R268" t="str">
        <f t="shared" si="31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6"/>
        <v>1.3162883248730965</v>
      </c>
      <c r="P269">
        <f t="shared" si="27"/>
        <v>78.578424242424248</v>
      </c>
      <c r="Q269" t="str">
        <f t="shared" si="30"/>
        <v>film &amp; video</v>
      </c>
      <c r="R269" t="str">
        <f t="shared" si="31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6"/>
        <v>1.1140000000000001</v>
      </c>
      <c r="P270">
        <f t="shared" si="27"/>
        <v>50.18018018018018</v>
      </c>
      <c r="Q270" t="str">
        <f t="shared" si="30"/>
        <v>film &amp; video</v>
      </c>
      <c r="R270" t="str">
        <f t="shared" si="31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6"/>
        <v>1.4723377</v>
      </c>
      <c r="P271">
        <f t="shared" si="27"/>
        <v>92.251735588972423</v>
      </c>
      <c r="Q271" t="str">
        <f t="shared" si="30"/>
        <v>film &amp; video</v>
      </c>
      <c r="R271" t="str">
        <f t="shared" si="31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6"/>
        <v>1.5260869565217392</v>
      </c>
      <c r="P272">
        <f t="shared" si="27"/>
        <v>57.540983606557376</v>
      </c>
      <c r="Q272" t="str">
        <f t="shared" si="30"/>
        <v>film &amp; video</v>
      </c>
      <c r="R272" t="str">
        <f t="shared" si="31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6"/>
        <v>1.0468</v>
      </c>
      <c r="P273">
        <f t="shared" si="27"/>
        <v>109.42160278745645</v>
      </c>
      <c r="Q273" t="str">
        <f t="shared" si="30"/>
        <v>film &amp; video</v>
      </c>
      <c r="R273" t="str">
        <f t="shared" si="31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6"/>
        <v>1.7743366666666667</v>
      </c>
      <c r="P274">
        <f t="shared" si="27"/>
        <v>81.892461538461546</v>
      </c>
      <c r="Q274" t="str">
        <f t="shared" si="30"/>
        <v>film &amp; video</v>
      </c>
      <c r="R274" t="str">
        <f t="shared" si="31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6"/>
        <v>1.077758</v>
      </c>
      <c r="P275">
        <f t="shared" si="27"/>
        <v>45.667711864406776</v>
      </c>
      <c r="Q275" t="str">
        <f t="shared" si="30"/>
        <v>film &amp; video</v>
      </c>
      <c r="R275" t="str">
        <f t="shared" si="31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6"/>
        <v>1.56</v>
      </c>
      <c r="P276">
        <f t="shared" si="27"/>
        <v>55.221238938053098</v>
      </c>
      <c r="Q276" t="str">
        <f t="shared" si="30"/>
        <v>film &amp; video</v>
      </c>
      <c r="R276" t="str">
        <f t="shared" si="31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6"/>
        <v>1.08395</v>
      </c>
      <c r="P277">
        <f t="shared" si="27"/>
        <v>65.298192771084331</v>
      </c>
      <c r="Q277" t="str">
        <f t="shared" si="30"/>
        <v>film &amp; video</v>
      </c>
      <c r="R277" t="str">
        <f t="shared" si="31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ref="O278:O341" si="32">E278/D278</f>
        <v>1.476</v>
      </c>
      <c r="P278">
        <f t="shared" si="27"/>
        <v>95.225806451612897</v>
      </c>
      <c r="Q278" t="str">
        <f t="shared" si="30"/>
        <v>film &amp; video</v>
      </c>
      <c r="R278" t="str">
        <f t="shared" si="31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2"/>
        <v>1.1038153846153846</v>
      </c>
      <c r="P279">
        <f t="shared" si="27"/>
        <v>75.444794952681391</v>
      </c>
      <c r="Q279" t="str">
        <f t="shared" si="30"/>
        <v>film &amp; video</v>
      </c>
      <c r="R279" t="str">
        <f t="shared" si="31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2"/>
        <v>1.5034814814814814</v>
      </c>
      <c r="P280">
        <f t="shared" si="27"/>
        <v>97.816867469879512</v>
      </c>
      <c r="Q280" t="str">
        <f t="shared" si="30"/>
        <v>film &amp; video</v>
      </c>
      <c r="R280" t="str">
        <f t="shared" si="31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2"/>
        <v>1.5731829411764706</v>
      </c>
      <c r="P281">
        <f t="shared" si="27"/>
        <v>87.685606557377056</v>
      </c>
      <c r="Q281" t="str">
        <f t="shared" si="30"/>
        <v>film &amp; video</v>
      </c>
      <c r="R281" t="str">
        <f t="shared" si="31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2"/>
        <v>1.5614399999999999</v>
      </c>
      <c r="P282">
        <f t="shared" si="27"/>
        <v>54.748948106591868</v>
      </c>
      <c r="Q282" t="str">
        <f t="shared" si="30"/>
        <v>film &amp; video</v>
      </c>
      <c r="R282" t="str">
        <f t="shared" si="31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2"/>
        <v>1.2058763636363636</v>
      </c>
      <c r="P283">
        <f t="shared" si="27"/>
        <v>83.953417721518989</v>
      </c>
      <c r="Q283" t="str">
        <f t="shared" si="30"/>
        <v>film &amp; video</v>
      </c>
      <c r="R283" t="str">
        <f t="shared" si="31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2"/>
        <v>1.0118888888888888</v>
      </c>
      <c r="P284">
        <f t="shared" si="27"/>
        <v>254.38547486033519</v>
      </c>
      <c r="Q284" t="str">
        <f t="shared" si="30"/>
        <v>film &amp; video</v>
      </c>
      <c r="R284" t="str">
        <f t="shared" si="31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2"/>
        <v>1.142725</v>
      </c>
      <c r="P285">
        <f t="shared" si="27"/>
        <v>101.8269801980198</v>
      </c>
      <c r="Q285" t="str">
        <f t="shared" si="30"/>
        <v>film &amp; video</v>
      </c>
      <c r="R285" t="str">
        <f t="shared" si="31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2"/>
        <v>1.0462615</v>
      </c>
      <c r="P286">
        <f t="shared" si="27"/>
        <v>55.066394736842106</v>
      </c>
      <c r="Q286" t="str">
        <f t="shared" si="30"/>
        <v>film &amp; video</v>
      </c>
      <c r="R286" t="str">
        <f t="shared" si="31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2"/>
        <v>2.2882507142857142</v>
      </c>
      <c r="P287">
        <f t="shared" si="27"/>
        <v>56.901438721136763</v>
      </c>
      <c r="Q287" t="str">
        <f t="shared" si="30"/>
        <v>film &amp; video</v>
      </c>
      <c r="R287" t="str">
        <f t="shared" si="31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2"/>
        <v>1.0915333333333332</v>
      </c>
      <c r="P288">
        <f t="shared" si="27"/>
        <v>121.28148148148148</v>
      </c>
      <c r="Q288" t="str">
        <f t="shared" si="30"/>
        <v>film &amp; video</v>
      </c>
      <c r="R288" t="str">
        <f t="shared" si="31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2"/>
        <v>1.7629999999999999</v>
      </c>
      <c r="P289">
        <f t="shared" si="27"/>
        <v>91.189655172413794</v>
      </c>
      <c r="Q289" t="str">
        <f t="shared" si="30"/>
        <v>film &amp; video</v>
      </c>
      <c r="R289" t="str">
        <f t="shared" si="31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2"/>
        <v>1.0321061999999999</v>
      </c>
      <c r="P290">
        <f t="shared" si="27"/>
        <v>115.44812080536913</v>
      </c>
      <c r="Q290" t="str">
        <f t="shared" si="30"/>
        <v>film &amp; video</v>
      </c>
      <c r="R290" t="str">
        <f t="shared" si="31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2"/>
        <v>1.0482</v>
      </c>
      <c r="P291">
        <f t="shared" si="27"/>
        <v>67.771551724137936</v>
      </c>
      <c r="Q291" t="str">
        <f t="shared" si="30"/>
        <v>film &amp; video</v>
      </c>
      <c r="R291" t="str">
        <f t="shared" si="31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2"/>
        <v>1.0668444444444445</v>
      </c>
      <c r="P292">
        <f t="shared" si="27"/>
        <v>28.576190476190476</v>
      </c>
      <c r="Q292" t="str">
        <f t="shared" si="30"/>
        <v>film &amp; video</v>
      </c>
      <c r="R292" t="str">
        <f t="shared" si="31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2"/>
        <v>1.2001999999999999</v>
      </c>
      <c r="P293">
        <f t="shared" si="27"/>
        <v>46.8828125</v>
      </c>
      <c r="Q293" t="str">
        <f t="shared" si="30"/>
        <v>film &amp; video</v>
      </c>
      <c r="R293" t="str">
        <f t="shared" si="31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2"/>
        <v>1.0150693333333334</v>
      </c>
      <c r="P294">
        <f t="shared" si="27"/>
        <v>154.42231237322514</v>
      </c>
      <c r="Q294" t="str">
        <f t="shared" si="30"/>
        <v>film &amp; video</v>
      </c>
      <c r="R294" t="str">
        <f t="shared" si="31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2"/>
        <v>1.0138461538461538</v>
      </c>
      <c r="P295">
        <f t="shared" si="27"/>
        <v>201.22137404580153</v>
      </c>
      <c r="Q295" t="str">
        <f t="shared" si="30"/>
        <v>film &amp; video</v>
      </c>
      <c r="R295" t="str">
        <f t="shared" si="31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2"/>
        <v>1</v>
      </c>
      <c r="P296">
        <f t="shared" si="27"/>
        <v>100</v>
      </c>
      <c r="Q296" t="str">
        <f t="shared" si="30"/>
        <v>film &amp; video</v>
      </c>
      <c r="R296" t="str">
        <f t="shared" si="31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2"/>
        <v>1.3310911999999999</v>
      </c>
      <c r="P297">
        <f t="shared" si="27"/>
        <v>100.08204511278196</v>
      </c>
      <c r="Q297" t="str">
        <f t="shared" si="30"/>
        <v>film &amp; video</v>
      </c>
      <c r="R297" t="str">
        <f t="shared" si="31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2"/>
        <v>1.187262</v>
      </c>
      <c r="P298">
        <f t="shared" si="27"/>
        <v>230.08953488372092</v>
      </c>
      <c r="Q298" t="str">
        <f t="shared" si="30"/>
        <v>film &amp; video</v>
      </c>
      <c r="R298" t="str">
        <f t="shared" si="31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2"/>
        <v>1.0064</v>
      </c>
      <c r="P299">
        <f t="shared" si="27"/>
        <v>141.74647887323943</v>
      </c>
      <c r="Q299" t="str">
        <f t="shared" si="30"/>
        <v>film &amp; video</v>
      </c>
      <c r="R299" t="str">
        <f t="shared" si="31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2"/>
        <v>1.089324126984127</v>
      </c>
      <c r="P300">
        <f t="shared" si="27"/>
        <v>56.344351395730705</v>
      </c>
      <c r="Q300" t="str">
        <f t="shared" si="30"/>
        <v>film &amp; video</v>
      </c>
      <c r="R300" t="str">
        <f t="shared" si="31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2"/>
        <v>1.789525</v>
      </c>
      <c r="P301">
        <f t="shared" si="27"/>
        <v>73.341188524590166</v>
      </c>
      <c r="Q301" t="str">
        <f t="shared" si="30"/>
        <v>film &amp; video</v>
      </c>
      <c r="R301" t="str">
        <f t="shared" si="31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2"/>
        <v>1.0172264</v>
      </c>
      <c r="P302">
        <f t="shared" si="27"/>
        <v>85.337785234899329</v>
      </c>
      <c r="Q302" t="str">
        <f t="shared" si="30"/>
        <v>film &amp; video</v>
      </c>
      <c r="R302" t="str">
        <f t="shared" si="31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2"/>
        <v>1.1873499999999999</v>
      </c>
      <c r="P303">
        <f t="shared" si="27"/>
        <v>61.496215139442228</v>
      </c>
      <c r="Q303" t="str">
        <f t="shared" si="30"/>
        <v>film &amp; video</v>
      </c>
      <c r="R303" t="str">
        <f t="shared" si="31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2"/>
        <v>1.0045999999999999</v>
      </c>
      <c r="P304">
        <f t="shared" si="27"/>
        <v>93.018518518518519</v>
      </c>
      <c r="Q304" t="str">
        <f t="shared" si="30"/>
        <v>film &amp; video</v>
      </c>
      <c r="R304" t="str">
        <f t="shared" si="31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2"/>
        <v>1.3746666666666667</v>
      </c>
      <c r="P305">
        <f t="shared" si="27"/>
        <v>50.292682926829265</v>
      </c>
      <c r="Q305" t="str">
        <f t="shared" si="30"/>
        <v>film &amp; video</v>
      </c>
      <c r="R305" t="str">
        <f t="shared" si="31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2"/>
        <v>2.3164705882352941</v>
      </c>
      <c r="P306">
        <f t="shared" si="27"/>
        <v>106.43243243243244</v>
      </c>
      <c r="Q306" t="str">
        <f t="shared" si="30"/>
        <v>film &amp; video</v>
      </c>
      <c r="R306" t="str">
        <f t="shared" si="31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2"/>
        <v>1.3033333333333332</v>
      </c>
      <c r="P307">
        <f t="shared" si="27"/>
        <v>51.719576719576722</v>
      </c>
      <c r="Q307" t="str">
        <f t="shared" si="30"/>
        <v>film &amp; video</v>
      </c>
      <c r="R307" t="str">
        <f t="shared" si="31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2"/>
        <v>2.9289999999999998</v>
      </c>
      <c r="P308">
        <f t="shared" si="27"/>
        <v>36.612499999999997</v>
      </c>
      <c r="Q308" t="str">
        <f t="shared" si="30"/>
        <v>film &amp; video</v>
      </c>
      <c r="R308" t="str">
        <f t="shared" si="31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2"/>
        <v>1.1131818181818183</v>
      </c>
      <c r="P309">
        <f t="shared" si="27"/>
        <v>42.517361111111114</v>
      </c>
      <c r="Q309" t="str">
        <f t="shared" si="30"/>
        <v>film &amp; video</v>
      </c>
      <c r="R309" t="str">
        <f t="shared" si="31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2"/>
        <v>1.0556666666666668</v>
      </c>
      <c r="P310">
        <f t="shared" si="27"/>
        <v>62.712871287128714</v>
      </c>
      <c r="Q310" t="str">
        <f t="shared" si="30"/>
        <v>film &amp; video</v>
      </c>
      <c r="R310" t="str">
        <f t="shared" si="31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2"/>
        <v>1.1894444444444445</v>
      </c>
      <c r="P311">
        <f t="shared" si="27"/>
        <v>89.957983193277315</v>
      </c>
      <c r="Q311" t="str">
        <f t="shared" si="30"/>
        <v>film &amp; video</v>
      </c>
      <c r="R311" t="str">
        <f t="shared" si="31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2"/>
        <v>1.04129</v>
      </c>
      <c r="P312">
        <f t="shared" si="27"/>
        <v>28.924722222222222</v>
      </c>
      <c r="Q312" t="str">
        <f t="shared" si="30"/>
        <v>film &amp; video</v>
      </c>
      <c r="R312" t="str">
        <f t="shared" si="31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2"/>
        <v>1.0410165</v>
      </c>
      <c r="P313">
        <f t="shared" si="27"/>
        <v>138.8022</v>
      </c>
      <c r="Q313" t="str">
        <f t="shared" si="30"/>
        <v>film &amp; video</v>
      </c>
      <c r="R313" t="str">
        <f t="shared" si="31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2"/>
        <v>1.1187499999999999</v>
      </c>
      <c r="P314">
        <f t="shared" si="27"/>
        <v>61.301369863013697</v>
      </c>
      <c r="Q314" t="str">
        <f t="shared" si="30"/>
        <v>film &amp; video</v>
      </c>
      <c r="R314" t="str">
        <f t="shared" si="31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2"/>
        <v>1.0473529411764706</v>
      </c>
      <c r="P315">
        <f t="shared" si="27"/>
        <v>80.202702702702709</v>
      </c>
      <c r="Q315" t="str">
        <f t="shared" si="30"/>
        <v>film &amp; video</v>
      </c>
      <c r="R315" t="str">
        <f t="shared" si="31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2"/>
        <v>3.8515000000000001</v>
      </c>
      <c r="P316">
        <f t="shared" si="27"/>
        <v>32.095833333333331</v>
      </c>
      <c r="Q316" t="str">
        <f t="shared" si="30"/>
        <v>film &amp; video</v>
      </c>
      <c r="R316" t="str">
        <f t="shared" si="31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2"/>
        <v>1.01248</v>
      </c>
      <c r="P317">
        <f t="shared" si="27"/>
        <v>200.88888888888889</v>
      </c>
      <c r="Q317" t="str">
        <f t="shared" si="30"/>
        <v>film &amp; video</v>
      </c>
      <c r="R317" t="str">
        <f t="shared" si="31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2"/>
        <v>1.1377333333333333</v>
      </c>
      <c r="P318">
        <f t="shared" si="27"/>
        <v>108.01265822784811</v>
      </c>
      <c r="Q318" t="str">
        <f t="shared" si="30"/>
        <v>film &amp; video</v>
      </c>
      <c r="R318" t="str">
        <f t="shared" si="31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2"/>
        <v>1.0080333333333333</v>
      </c>
      <c r="P319">
        <f t="shared" si="27"/>
        <v>95.699367088607602</v>
      </c>
      <c r="Q319" t="str">
        <f t="shared" si="30"/>
        <v>film &amp; video</v>
      </c>
      <c r="R319" t="str">
        <f t="shared" si="31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2"/>
        <v>2.8332000000000002</v>
      </c>
      <c r="P320">
        <f t="shared" si="27"/>
        <v>49.880281690140848</v>
      </c>
      <c r="Q320" t="str">
        <f t="shared" si="30"/>
        <v>film &amp; video</v>
      </c>
      <c r="R320" t="str">
        <f t="shared" si="31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2"/>
        <v>1.1268</v>
      </c>
      <c r="P321">
        <f t="shared" si="27"/>
        <v>110.47058823529412</v>
      </c>
      <c r="Q321" t="str">
        <f t="shared" si="30"/>
        <v>film &amp; video</v>
      </c>
      <c r="R321" t="str">
        <f t="shared" si="31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2"/>
        <v>1.0658000000000001</v>
      </c>
      <c r="P322">
        <f t="shared" si="27"/>
        <v>134.91139240506328</v>
      </c>
      <c r="Q322" t="str">
        <f t="shared" si="30"/>
        <v>film &amp; video</v>
      </c>
      <c r="R322" t="str">
        <f t="shared" si="31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2"/>
        <v>1.0266285714285714</v>
      </c>
      <c r="P323">
        <f t="shared" ref="P323:P386" si="33">IF(L323 &gt; 0, E323/L323, 0)</f>
        <v>106.62314540059347</v>
      </c>
      <c r="Q323" t="str">
        <f t="shared" si="30"/>
        <v>film &amp; video</v>
      </c>
      <c r="R323" t="str">
        <f t="shared" si="31"/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2"/>
        <v>1.0791200000000001</v>
      </c>
      <c r="P324">
        <f t="shared" si="33"/>
        <v>145.04301075268816</v>
      </c>
      <c r="Q324" t="str">
        <f t="shared" si="30"/>
        <v>film &amp; video</v>
      </c>
      <c r="R324" t="str">
        <f t="shared" si="31"/>
        <v>documentary</v>
      </c>
      <c r="S324" s="10">
        <f t="shared" si="34"/>
        <v>42473.57</v>
      </c>
      <c r="T324" s="10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2"/>
        <v>1.2307407407407407</v>
      </c>
      <c r="P325">
        <f t="shared" si="33"/>
        <v>114.58620689655173</v>
      </c>
      <c r="Q325" t="str">
        <f t="shared" si="30"/>
        <v>film &amp; video</v>
      </c>
      <c r="R325" t="str">
        <f t="shared" si="31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2"/>
        <v>1.016</v>
      </c>
      <c r="P326">
        <f t="shared" si="33"/>
        <v>105.3170731707317</v>
      </c>
      <c r="Q326" t="str">
        <f t="shared" si="30"/>
        <v>film &amp; video</v>
      </c>
      <c r="R326" t="str">
        <f t="shared" si="31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2"/>
        <v>1.04396</v>
      </c>
      <c r="P327">
        <f t="shared" si="33"/>
        <v>70.921195652173907</v>
      </c>
      <c r="Q327" t="str">
        <f t="shared" si="30"/>
        <v>film &amp; video</v>
      </c>
      <c r="R327" t="str">
        <f t="shared" si="31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2"/>
        <v>1.1292973333333334</v>
      </c>
      <c r="P328">
        <f t="shared" si="33"/>
        <v>147.17167680278018</v>
      </c>
      <c r="Q328" t="str">
        <f t="shared" ref="Q328:Q391" si="36">LEFT(N328, SEARCH("/",N328,1)-1)</f>
        <v>film &amp; video</v>
      </c>
      <c r="R328" t="str">
        <f t="shared" ref="R328:R391" si="37">RIGHT(N328,  LEN(N328) - SEARCH("/",N328,1) )</f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2"/>
        <v>1.3640000000000001</v>
      </c>
      <c r="P329">
        <f t="shared" si="33"/>
        <v>160.47058823529412</v>
      </c>
      <c r="Q329" t="str">
        <f t="shared" si="36"/>
        <v>film &amp; video</v>
      </c>
      <c r="R329" t="str">
        <f t="shared" si="37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2"/>
        <v>1.036144</v>
      </c>
      <c r="P330">
        <f t="shared" si="33"/>
        <v>156.04578313253012</v>
      </c>
      <c r="Q330" t="str">
        <f t="shared" si="36"/>
        <v>film &amp; video</v>
      </c>
      <c r="R330" t="str">
        <f t="shared" si="37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2"/>
        <v>1.0549999999999999</v>
      </c>
      <c r="P331">
        <f t="shared" si="33"/>
        <v>63.17365269461078</v>
      </c>
      <c r="Q331" t="str">
        <f t="shared" si="36"/>
        <v>film &amp; video</v>
      </c>
      <c r="R331" t="str">
        <f t="shared" si="37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2"/>
        <v>1.0182857142857142</v>
      </c>
      <c r="P332">
        <f t="shared" si="33"/>
        <v>104.82352941176471</v>
      </c>
      <c r="Q332" t="str">
        <f t="shared" si="36"/>
        <v>film &amp; video</v>
      </c>
      <c r="R332" t="str">
        <f t="shared" si="37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2"/>
        <v>1.0660499999999999</v>
      </c>
      <c r="P333">
        <f t="shared" si="33"/>
        <v>97.356164383561648</v>
      </c>
      <c r="Q333" t="str">
        <f t="shared" si="36"/>
        <v>film &amp; video</v>
      </c>
      <c r="R333" t="str">
        <f t="shared" si="37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2"/>
        <v>1.13015</v>
      </c>
      <c r="P334">
        <f t="shared" si="33"/>
        <v>203.63063063063063</v>
      </c>
      <c r="Q334" t="str">
        <f t="shared" si="36"/>
        <v>film &amp; video</v>
      </c>
      <c r="R334" t="str">
        <f t="shared" si="37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2"/>
        <v>1.252275</v>
      </c>
      <c r="P335">
        <f t="shared" si="33"/>
        <v>188.31203007518798</v>
      </c>
      <c r="Q335" t="str">
        <f t="shared" si="36"/>
        <v>film &amp; video</v>
      </c>
      <c r="R335" t="str">
        <f t="shared" si="37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2"/>
        <v>1.0119</v>
      </c>
      <c r="P336">
        <f t="shared" si="33"/>
        <v>146.65217391304347</v>
      </c>
      <c r="Q336" t="str">
        <f t="shared" si="36"/>
        <v>film &amp; video</v>
      </c>
      <c r="R336" t="str">
        <f t="shared" si="37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2"/>
        <v>1.0276470588235294</v>
      </c>
      <c r="P337">
        <f t="shared" si="33"/>
        <v>109.1875</v>
      </c>
      <c r="Q337" t="str">
        <f t="shared" si="36"/>
        <v>film &amp; video</v>
      </c>
      <c r="R337" t="str">
        <f t="shared" si="37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2"/>
        <v>1.1683911999999999</v>
      </c>
      <c r="P338">
        <f t="shared" si="33"/>
        <v>59.249046653144013</v>
      </c>
      <c r="Q338" t="str">
        <f t="shared" si="36"/>
        <v>film &amp; video</v>
      </c>
      <c r="R338" t="str">
        <f t="shared" si="37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2"/>
        <v>1.0116833333333335</v>
      </c>
      <c r="P339">
        <f t="shared" si="33"/>
        <v>97.904838709677421</v>
      </c>
      <c r="Q339" t="str">
        <f t="shared" si="36"/>
        <v>film &amp; video</v>
      </c>
      <c r="R339" t="str">
        <f t="shared" si="37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2"/>
        <v>1.1013360000000001</v>
      </c>
      <c r="P340">
        <f t="shared" si="33"/>
        <v>70.000169491525426</v>
      </c>
      <c r="Q340" t="str">
        <f t="shared" si="36"/>
        <v>film &amp; video</v>
      </c>
      <c r="R340" t="str">
        <f t="shared" si="37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2"/>
        <v>1.0808333333333333</v>
      </c>
      <c r="P341">
        <f t="shared" si="33"/>
        <v>72.865168539325836</v>
      </c>
      <c r="Q341" t="str">
        <f t="shared" si="36"/>
        <v>film &amp; video</v>
      </c>
      <c r="R341" t="str">
        <f t="shared" si="37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ref="O342:O405" si="38">E342/D342</f>
        <v>1.2502285714285715</v>
      </c>
      <c r="P342">
        <f t="shared" si="33"/>
        <v>146.34782608695653</v>
      </c>
      <c r="Q342" t="str">
        <f t="shared" si="36"/>
        <v>film &amp; video</v>
      </c>
      <c r="R342" t="str">
        <f t="shared" si="37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8"/>
        <v>1.0671428571428572</v>
      </c>
      <c r="P343">
        <f t="shared" si="33"/>
        <v>67.909090909090907</v>
      </c>
      <c r="Q343" t="str">
        <f t="shared" si="36"/>
        <v>film &amp; video</v>
      </c>
      <c r="R343" t="str">
        <f t="shared" si="37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8"/>
        <v>1.0036639999999999</v>
      </c>
      <c r="P344">
        <f t="shared" si="33"/>
        <v>169.85083076923075</v>
      </c>
      <c r="Q344" t="str">
        <f t="shared" si="36"/>
        <v>film &amp; video</v>
      </c>
      <c r="R344" t="str">
        <f t="shared" si="37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8"/>
        <v>1.0202863333333334</v>
      </c>
      <c r="P345">
        <f t="shared" si="33"/>
        <v>58.413339694656486</v>
      </c>
      <c r="Q345" t="str">
        <f t="shared" si="36"/>
        <v>film &amp; video</v>
      </c>
      <c r="R345" t="str">
        <f t="shared" si="37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8"/>
        <v>1.0208358208955224</v>
      </c>
      <c r="P346">
        <f t="shared" si="33"/>
        <v>119.99298245614035</v>
      </c>
      <c r="Q346" t="str">
        <f t="shared" si="36"/>
        <v>film &amp; video</v>
      </c>
      <c r="R346" t="str">
        <f t="shared" si="37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8"/>
        <v>1.2327586206896552</v>
      </c>
      <c r="P347">
        <f t="shared" si="33"/>
        <v>99.860335195530723</v>
      </c>
      <c r="Q347" t="str">
        <f t="shared" si="36"/>
        <v>film &amp; video</v>
      </c>
      <c r="R347" t="str">
        <f t="shared" si="37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8"/>
        <v>1.7028880000000002</v>
      </c>
      <c r="P348">
        <f t="shared" si="33"/>
        <v>90.579148936170213</v>
      </c>
      <c r="Q348" t="str">
        <f t="shared" si="36"/>
        <v>film &amp; video</v>
      </c>
      <c r="R348" t="str">
        <f t="shared" si="37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8"/>
        <v>1.1159049999999999</v>
      </c>
      <c r="P349">
        <f t="shared" si="33"/>
        <v>117.77361477572559</v>
      </c>
      <c r="Q349" t="str">
        <f t="shared" si="36"/>
        <v>film &amp; video</v>
      </c>
      <c r="R349" t="str">
        <f t="shared" si="37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8"/>
        <v>1.03</v>
      </c>
      <c r="P350">
        <f t="shared" si="33"/>
        <v>86.554621848739501</v>
      </c>
      <c r="Q350" t="str">
        <f t="shared" si="36"/>
        <v>film &amp; video</v>
      </c>
      <c r="R350" t="str">
        <f t="shared" si="37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8"/>
        <v>1.0663570159857905</v>
      </c>
      <c r="P351">
        <f t="shared" si="33"/>
        <v>71.899281437125751</v>
      </c>
      <c r="Q351" t="str">
        <f t="shared" si="36"/>
        <v>film &amp; video</v>
      </c>
      <c r="R351" t="str">
        <f t="shared" si="37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8"/>
        <v>1.1476</v>
      </c>
      <c r="P352">
        <f t="shared" si="33"/>
        <v>129.81900452488688</v>
      </c>
      <c r="Q352" t="str">
        <f t="shared" si="36"/>
        <v>film &amp; video</v>
      </c>
      <c r="R352" t="str">
        <f t="shared" si="37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8"/>
        <v>1.2734117647058822</v>
      </c>
      <c r="P353">
        <f t="shared" si="33"/>
        <v>44.912863070539416</v>
      </c>
      <c r="Q353" t="str">
        <f t="shared" si="36"/>
        <v>film &amp; video</v>
      </c>
      <c r="R353" t="str">
        <f t="shared" si="37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8"/>
        <v>1.1656</v>
      </c>
      <c r="P354">
        <f t="shared" si="33"/>
        <v>40.755244755244753</v>
      </c>
      <c r="Q354" t="str">
        <f t="shared" si="36"/>
        <v>film &amp; video</v>
      </c>
      <c r="R354" t="str">
        <f t="shared" si="37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8"/>
        <v>1.0861819426615318</v>
      </c>
      <c r="P355">
        <f t="shared" si="33"/>
        <v>103.52394779771615</v>
      </c>
      <c r="Q355" t="str">
        <f t="shared" si="36"/>
        <v>film &amp; video</v>
      </c>
      <c r="R355" t="str">
        <f t="shared" si="37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8"/>
        <v>1.0394285714285714</v>
      </c>
      <c r="P356">
        <f t="shared" si="33"/>
        <v>125.44827586206897</v>
      </c>
      <c r="Q356" t="str">
        <f t="shared" si="36"/>
        <v>film &amp; video</v>
      </c>
      <c r="R356" t="str">
        <f t="shared" si="37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8"/>
        <v>1.1625714285714286</v>
      </c>
      <c r="P357">
        <f t="shared" si="33"/>
        <v>246.60606060606059</v>
      </c>
      <c r="Q357" t="str">
        <f t="shared" si="36"/>
        <v>film &amp; video</v>
      </c>
      <c r="R357" t="str">
        <f t="shared" si="37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8"/>
        <v>1.0269239999999999</v>
      </c>
      <c r="P358">
        <f t="shared" si="33"/>
        <v>79.401340206185566</v>
      </c>
      <c r="Q358" t="str">
        <f t="shared" si="36"/>
        <v>film &amp; video</v>
      </c>
      <c r="R358" t="str">
        <f t="shared" si="37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8"/>
        <v>1.74</v>
      </c>
      <c r="P359">
        <f t="shared" si="33"/>
        <v>86.138613861386133</v>
      </c>
      <c r="Q359" t="str">
        <f t="shared" si="36"/>
        <v>film &amp; video</v>
      </c>
      <c r="R359" t="str">
        <f t="shared" si="37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8"/>
        <v>1.03088</v>
      </c>
      <c r="P360">
        <f t="shared" si="33"/>
        <v>193.04868913857678</v>
      </c>
      <c r="Q360" t="str">
        <f t="shared" si="36"/>
        <v>film &amp; video</v>
      </c>
      <c r="R360" t="str">
        <f t="shared" si="37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8"/>
        <v>1.0485537190082646</v>
      </c>
      <c r="P361">
        <f t="shared" si="33"/>
        <v>84.023178807947019</v>
      </c>
      <c r="Q361" t="str">
        <f t="shared" si="36"/>
        <v>film &amp; video</v>
      </c>
      <c r="R361" t="str">
        <f t="shared" si="37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8"/>
        <v>1.0137499999999999</v>
      </c>
      <c r="P362">
        <f t="shared" si="33"/>
        <v>139.82758620689654</v>
      </c>
      <c r="Q362" t="str">
        <f t="shared" si="36"/>
        <v>film &amp; video</v>
      </c>
      <c r="R362" t="str">
        <f t="shared" si="37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8"/>
        <v>1.1107699999999998</v>
      </c>
      <c r="P363">
        <f t="shared" si="33"/>
        <v>109.82189265536722</v>
      </c>
      <c r="Q363" t="str">
        <f t="shared" si="36"/>
        <v>film &amp; video</v>
      </c>
      <c r="R363" t="str">
        <f t="shared" si="37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8"/>
        <v>1.2415933781686497</v>
      </c>
      <c r="P364">
        <f t="shared" si="33"/>
        <v>139.53488372093022</v>
      </c>
      <c r="Q364" t="str">
        <f t="shared" si="36"/>
        <v>film &amp; video</v>
      </c>
      <c r="R364" t="str">
        <f t="shared" si="37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8"/>
        <v>1.0133333333333334</v>
      </c>
      <c r="P365">
        <f t="shared" si="33"/>
        <v>347.84615384615387</v>
      </c>
      <c r="Q365" t="str">
        <f t="shared" si="36"/>
        <v>film &amp; video</v>
      </c>
      <c r="R365" t="str">
        <f t="shared" si="37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8"/>
        <v>1.1016142857142857</v>
      </c>
      <c r="P366">
        <f t="shared" si="33"/>
        <v>68.24159292035398</v>
      </c>
      <c r="Q366" t="str">
        <f t="shared" si="36"/>
        <v>film &amp; video</v>
      </c>
      <c r="R366" t="str">
        <f t="shared" si="37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8"/>
        <v>1.0397333333333334</v>
      </c>
      <c r="P367">
        <f t="shared" si="33"/>
        <v>239.93846153846152</v>
      </c>
      <c r="Q367" t="str">
        <f t="shared" si="36"/>
        <v>film &amp; video</v>
      </c>
      <c r="R367" t="str">
        <f t="shared" si="37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8"/>
        <v>1.013157894736842</v>
      </c>
      <c r="P368">
        <f t="shared" si="33"/>
        <v>287.31343283582089</v>
      </c>
      <c r="Q368" t="str">
        <f t="shared" si="36"/>
        <v>film &amp; video</v>
      </c>
      <c r="R368" t="str">
        <f t="shared" si="37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8"/>
        <v>1.033501</v>
      </c>
      <c r="P369">
        <f t="shared" si="33"/>
        <v>86.84882352941176</v>
      </c>
      <c r="Q369" t="str">
        <f t="shared" si="36"/>
        <v>film &amp; video</v>
      </c>
      <c r="R369" t="str">
        <f t="shared" si="37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8"/>
        <v>1.04112</v>
      </c>
      <c r="P370">
        <f t="shared" si="33"/>
        <v>81.84905660377359</v>
      </c>
      <c r="Q370" t="str">
        <f t="shared" si="36"/>
        <v>film &amp; video</v>
      </c>
      <c r="R370" t="str">
        <f t="shared" si="37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8"/>
        <v>1.1015569230769231</v>
      </c>
      <c r="P371">
        <f t="shared" si="33"/>
        <v>42.874970059880241</v>
      </c>
      <c r="Q371" t="str">
        <f t="shared" si="36"/>
        <v>film &amp; video</v>
      </c>
      <c r="R371" t="str">
        <f t="shared" si="37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8"/>
        <v>1.2202</v>
      </c>
      <c r="P372">
        <f t="shared" si="33"/>
        <v>709.41860465116281</v>
      </c>
      <c r="Q372" t="str">
        <f t="shared" si="36"/>
        <v>film &amp; video</v>
      </c>
      <c r="R372" t="str">
        <f t="shared" si="37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8"/>
        <v>1.1416866666666667</v>
      </c>
      <c r="P373">
        <f t="shared" si="33"/>
        <v>161.25517890772127</v>
      </c>
      <c r="Q373" t="str">
        <f t="shared" si="36"/>
        <v>film &amp; video</v>
      </c>
      <c r="R373" t="str">
        <f t="shared" si="37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8"/>
        <v>1.2533333333333334</v>
      </c>
      <c r="P374">
        <f t="shared" si="33"/>
        <v>41.777777777777779</v>
      </c>
      <c r="Q374" t="str">
        <f t="shared" si="36"/>
        <v>film &amp; video</v>
      </c>
      <c r="R374" t="str">
        <f t="shared" si="37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8"/>
        <v>1.0666666666666667</v>
      </c>
      <c r="P375">
        <f t="shared" si="33"/>
        <v>89.887640449438209</v>
      </c>
      <c r="Q375" t="str">
        <f t="shared" si="36"/>
        <v>film &amp; video</v>
      </c>
      <c r="R375" t="str">
        <f t="shared" si="37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8"/>
        <v>1.3065</v>
      </c>
      <c r="P376">
        <f t="shared" si="33"/>
        <v>45.051724137931032</v>
      </c>
      <c r="Q376" t="str">
        <f t="shared" si="36"/>
        <v>film &amp; video</v>
      </c>
      <c r="R376" t="str">
        <f t="shared" si="37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8"/>
        <v>1.2</v>
      </c>
      <c r="P377">
        <f t="shared" si="33"/>
        <v>42.857142857142854</v>
      </c>
      <c r="Q377" t="str">
        <f t="shared" si="36"/>
        <v>film &amp; video</v>
      </c>
      <c r="R377" t="str">
        <f t="shared" si="37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8"/>
        <v>1.0595918367346939</v>
      </c>
      <c r="P378">
        <f t="shared" si="33"/>
        <v>54.083333333333336</v>
      </c>
      <c r="Q378" t="str">
        <f t="shared" si="36"/>
        <v>film &amp; video</v>
      </c>
      <c r="R378" t="str">
        <f t="shared" si="37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8"/>
        <v>1.1439999999999999</v>
      </c>
      <c r="P379">
        <f t="shared" si="33"/>
        <v>103.21804511278195</v>
      </c>
      <c r="Q379" t="str">
        <f t="shared" si="36"/>
        <v>film &amp; video</v>
      </c>
      <c r="R379" t="str">
        <f t="shared" si="37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8"/>
        <v>1.1176666666666666</v>
      </c>
      <c r="P380">
        <f t="shared" si="33"/>
        <v>40.397590361445786</v>
      </c>
      <c r="Q380" t="str">
        <f t="shared" si="36"/>
        <v>film &amp; video</v>
      </c>
      <c r="R380" t="str">
        <f t="shared" si="37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8"/>
        <v>1.1608000000000001</v>
      </c>
      <c r="P381">
        <f t="shared" si="33"/>
        <v>116.85906040268456</v>
      </c>
      <c r="Q381" t="str">
        <f t="shared" si="36"/>
        <v>film &amp; video</v>
      </c>
      <c r="R381" t="str">
        <f t="shared" si="37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8"/>
        <v>1.415</v>
      </c>
      <c r="P382">
        <f t="shared" si="33"/>
        <v>115.51020408163265</v>
      </c>
      <c r="Q382" t="str">
        <f t="shared" si="36"/>
        <v>film &amp; video</v>
      </c>
      <c r="R382" t="str">
        <f t="shared" si="37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8"/>
        <v>1.0472999999999999</v>
      </c>
      <c r="P383">
        <f t="shared" si="33"/>
        <v>104.31274900398407</v>
      </c>
      <c r="Q383" t="str">
        <f t="shared" si="36"/>
        <v>film &amp; video</v>
      </c>
      <c r="R383" t="str">
        <f t="shared" si="37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8"/>
        <v>2.5583333333333331</v>
      </c>
      <c r="P384">
        <f t="shared" si="33"/>
        <v>69.772727272727266</v>
      </c>
      <c r="Q384" t="str">
        <f t="shared" si="36"/>
        <v>film &amp; video</v>
      </c>
      <c r="R384" t="str">
        <f t="shared" si="37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8"/>
        <v>2.0670670670670672</v>
      </c>
      <c r="P385">
        <f t="shared" si="33"/>
        <v>43.020833333333336</v>
      </c>
      <c r="Q385" t="str">
        <f t="shared" si="36"/>
        <v>film &amp; video</v>
      </c>
      <c r="R385" t="str">
        <f t="shared" si="37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8"/>
        <v>1.1210500000000001</v>
      </c>
      <c r="P386">
        <f t="shared" si="33"/>
        <v>58.540469973890339</v>
      </c>
      <c r="Q386" t="str">
        <f t="shared" si="36"/>
        <v>film &amp; video</v>
      </c>
      <c r="R386" t="str">
        <f t="shared" si="37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8"/>
        <v>1.05982</v>
      </c>
      <c r="P387">
        <f t="shared" ref="P387:P450" si="39">IF(L387 &gt; 0, E387/L387, 0)</f>
        <v>111.79535864978902</v>
      </c>
      <c r="Q387" t="str">
        <f t="shared" si="36"/>
        <v>film &amp; video</v>
      </c>
      <c r="R387" t="str">
        <f t="shared" si="37"/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8"/>
        <v>1.0016666666666667</v>
      </c>
      <c r="P388">
        <f t="shared" si="39"/>
        <v>46.230769230769234</v>
      </c>
      <c r="Q388" t="str">
        <f t="shared" si="36"/>
        <v>film &amp; video</v>
      </c>
      <c r="R388" t="str">
        <f t="shared" si="37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8"/>
        <v>2.1398947368421051</v>
      </c>
      <c r="P389">
        <f t="shared" si="39"/>
        <v>144.69039145907473</v>
      </c>
      <c r="Q389" t="str">
        <f t="shared" si="36"/>
        <v>film &amp; video</v>
      </c>
      <c r="R389" t="str">
        <f t="shared" si="37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8"/>
        <v>1.2616000000000001</v>
      </c>
      <c r="P390">
        <f t="shared" si="39"/>
        <v>88.845070422535215</v>
      </c>
      <c r="Q390" t="str">
        <f t="shared" si="36"/>
        <v>film &amp; video</v>
      </c>
      <c r="R390" t="str">
        <f t="shared" si="37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8"/>
        <v>1.8153547058823529</v>
      </c>
      <c r="P391">
        <f t="shared" si="39"/>
        <v>81.75107284768211</v>
      </c>
      <c r="Q391" t="str">
        <f t="shared" si="36"/>
        <v>film &amp; video</v>
      </c>
      <c r="R391" t="str">
        <f t="shared" si="37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8"/>
        <v>1</v>
      </c>
      <c r="P392">
        <f t="shared" si="39"/>
        <v>71.428571428571431</v>
      </c>
      <c r="Q392" t="str">
        <f t="shared" ref="Q392:Q455" si="42">LEFT(N392, SEARCH("/",N392,1)-1)</f>
        <v>film &amp; video</v>
      </c>
      <c r="R392" t="str">
        <f t="shared" ref="R392:R455" si="43">RIGHT(N392,  LEN(N392) - SEARCH("/",N392,1) )</f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8"/>
        <v>1.0061</v>
      </c>
      <c r="P393">
        <f t="shared" si="39"/>
        <v>104.25906735751295</v>
      </c>
      <c r="Q393" t="str">
        <f t="shared" si="42"/>
        <v>film &amp; video</v>
      </c>
      <c r="R393" t="str">
        <f t="shared" si="43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8"/>
        <v>1.009027027027027</v>
      </c>
      <c r="P394">
        <f t="shared" si="39"/>
        <v>90.616504854368927</v>
      </c>
      <c r="Q394" t="str">
        <f t="shared" si="42"/>
        <v>film &amp; video</v>
      </c>
      <c r="R394" t="str">
        <f t="shared" si="43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8"/>
        <v>1.10446</v>
      </c>
      <c r="P395">
        <f t="shared" si="39"/>
        <v>157.33048433048432</v>
      </c>
      <c r="Q395" t="str">
        <f t="shared" si="42"/>
        <v>film &amp; video</v>
      </c>
      <c r="R395" t="str">
        <f t="shared" si="43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8"/>
        <v>1.118936170212766</v>
      </c>
      <c r="P396">
        <f t="shared" si="39"/>
        <v>105.18</v>
      </c>
      <c r="Q396" t="str">
        <f t="shared" si="42"/>
        <v>film &amp; video</v>
      </c>
      <c r="R396" t="str">
        <f t="shared" si="43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8"/>
        <v>1.0804450000000001</v>
      </c>
      <c r="P397">
        <f t="shared" si="39"/>
        <v>58.719836956521746</v>
      </c>
      <c r="Q397" t="str">
        <f t="shared" si="42"/>
        <v>film &amp; video</v>
      </c>
      <c r="R397" t="str">
        <f t="shared" si="43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8"/>
        <v>1.0666666666666667</v>
      </c>
      <c r="P398">
        <f t="shared" si="39"/>
        <v>81.632653061224488</v>
      </c>
      <c r="Q398" t="str">
        <f t="shared" si="42"/>
        <v>film &amp; video</v>
      </c>
      <c r="R398" t="str">
        <f t="shared" si="43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8"/>
        <v>1.0390027322404372</v>
      </c>
      <c r="P399">
        <f t="shared" si="39"/>
        <v>56.460043668122275</v>
      </c>
      <c r="Q399" t="str">
        <f t="shared" si="42"/>
        <v>film &amp; video</v>
      </c>
      <c r="R399" t="str">
        <f t="shared" si="43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8"/>
        <v>1.2516</v>
      </c>
      <c r="P400">
        <f t="shared" si="39"/>
        <v>140.1044776119403</v>
      </c>
      <c r="Q400" t="str">
        <f t="shared" si="42"/>
        <v>film &amp; video</v>
      </c>
      <c r="R400" t="str">
        <f t="shared" si="43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8"/>
        <v>1.0680499999999999</v>
      </c>
      <c r="P401">
        <f t="shared" si="39"/>
        <v>224.85263157894738</v>
      </c>
      <c r="Q401" t="str">
        <f t="shared" si="42"/>
        <v>film &amp; video</v>
      </c>
      <c r="R401" t="str">
        <f t="shared" si="43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8"/>
        <v>1.1230249999999999</v>
      </c>
      <c r="P402">
        <f t="shared" si="39"/>
        <v>181.13306451612902</v>
      </c>
      <c r="Q402" t="str">
        <f t="shared" si="42"/>
        <v>film &amp; video</v>
      </c>
      <c r="R402" t="str">
        <f t="shared" si="43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8"/>
        <v>1.0381199999999999</v>
      </c>
      <c r="P403">
        <f t="shared" si="39"/>
        <v>711.04109589041093</v>
      </c>
      <c r="Q403" t="str">
        <f t="shared" si="42"/>
        <v>film &amp; video</v>
      </c>
      <c r="R403" t="str">
        <f t="shared" si="43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8"/>
        <v>1.4165000000000001</v>
      </c>
      <c r="P404">
        <f t="shared" si="39"/>
        <v>65.883720930232556</v>
      </c>
      <c r="Q404" t="str">
        <f t="shared" si="42"/>
        <v>film &amp; video</v>
      </c>
      <c r="R404" t="str">
        <f t="shared" si="43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8"/>
        <v>1.0526</v>
      </c>
      <c r="P405">
        <f t="shared" si="39"/>
        <v>75.185714285714283</v>
      </c>
      <c r="Q405" t="str">
        <f t="shared" si="42"/>
        <v>film &amp; video</v>
      </c>
      <c r="R405" t="str">
        <f t="shared" si="43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ref="O406:O469" si="44">E406/D406</f>
        <v>1.0309142857142857</v>
      </c>
      <c r="P406">
        <f t="shared" si="39"/>
        <v>133.14391143911439</v>
      </c>
      <c r="Q406" t="str">
        <f t="shared" si="42"/>
        <v>film &amp; video</v>
      </c>
      <c r="R406" t="str">
        <f t="shared" si="43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4"/>
        <v>1.0765957446808512</v>
      </c>
      <c r="P407">
        <f t="shared" si="39"/>
        <v>55.2</v>
      </c>
      <c r="Q407" t="str">
        <f t="shared" si="42"/>
        <v>film &amp; video</v>
      </c>
      <c r="R407" t="str">
        <f t="shared" si="43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4"/>
        <v>1.0770464285714285</v>
      </c>
      <c r="P408">
        <f t="shared" si="39"/>
        <v>86.163714285714292</v>
      </c>
      <c r="Q408" t="str">
        <f t="shared" si="42"/>
        <v>film &amp; video</v>
      </c>
      <c r="R408" t="str">
        <f t="shared" si="43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4"/>
        <v>1.0155000000000001</v>
      </c>
      <c r="P409">
        <f t="shared" si="39"/>
        <v>92.318181818181813</v>
      </c>
      <c r="Q409" t="str">
        <f t="shared" si="42"/>
        <v>film &amp; video</v>
      </c>
      <c r="R409" t="str">
        <f t="shared" si="43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4"/>
        <v>1.0143766666666667</v>
      </c>
      <c r="P410">
        <f t="shared" si="39"/>
        <v>160.16473684210527</v>
      </c>
      <c r="Q410" t="str">
        <f t="shared" si="42"/>
        <v>film &amp; video</v>
      </c>
      <c r="R410" t="str">
        <f t="shared" si="43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4"/>
        <v>1.3680000000000001</v>
      </c>
      <c r="P411">
        <f t="shared" si="39"/>
        <v>45.6</v>
      </c>
      <c r="Q411" t="str">
        <f t="shared" si="42"/>
        <v>film &amp; video</v>
      </c>
      <c r="R411" t="str">
        <f t="shared" si="43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4"/>
        <v>1.2829999999999999</v>
      </c>
      <c r="P412">
        <f t="shared" si="39"/>
        <v>183.28571428571428</v>
      </c>
      <c r="Q412" t="str">
        <f t="shared" si="42"/>
        <v>film &amp; video</v>
      </c>
      <c r="R412" t="str">
        <f t="shared" si="43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4"/>
        <v>1.0105</v>
      </c>
      <c r="P413">
        <f t="shared" si="39"/>
        <v>125.78838174273859</v>
      </c>
      <c r="Q413" t="str">
        <f t="shared" si="42"/>
        <v>film &amp; video</v>
      </c>
      <c r="R413" t="str">
        <f t="shared" si="43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4"/>
        <v>1.2684</v>
      </c>
      <c r="P414">
        <f t="shared" si="39"/>
        <v>57.654545454545456</v>
      </c>
      <c r="Q414" t="str">
        <f t="shared" si="42"/>
        <v>film &amp; video</v>
      </c>
      <c r="R414" t="str">
        <f t="shared" si="43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4"/>
        <v>1.0508593749999999</v>
      </c>
      <c r="P415">
        <f t="shared" si="39"/>
        <v>78.660818713450297</v>
      </c>
      <c r="Q415" t="str">
        <f t="shared" si="42"/>
        <v>film &amp; video</v>
      </c>
      <c r="R415" t="str">
        <f t="shared" si="43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4"/>
        <v>1.0285405405405406</v>
      </c>
      <c r="P416">
        <f t="shared" si="39"/>
        <v>91.480769230769226</v>
      </c>
      <c r="Q416" t="str">
        <f t="shared" si="42"/>
        <v>film &amp; video</v>
      </c>
      <c r="R416" t="str">
        <f t="shared" si="43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4"/>
        <v>1.0214714285714286</v>
      </c>
      <c r="P417">
        <f t="shared" si="39"/>
        <v>68.09809523809524</v>
      </c>
      <c r="Q417" t="str">
        <f t="shared" si="42"/>
        <v>film &amp; video</v>
      </c>
      <c r="R417" t="str">
        <f t="shared" si="43"/>
        <v>documentary</v>
      </c>
      <c r="S417" s="10">
        <f t="shared" si="40"/>
        <v>41904.851875</v>
      </c>
      <c r="T417" s="10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4"/>
        <v>1.2021700000000002</v>
      </c>
      <c r="P418">
        <f t="shared" si="39"/>
        <v>48.086800000000004</v>
      </c>
      <c r="Q418" t="str">
        <f t="shared" si="42"/>
        <v>film &amp; video</v>
      </c>
      <c r="R418" t="str">
        <f t="shared" si="43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4"/>
        <v>1.0024761904761905</v>
      </c>
      <c r="P419">
        <f t="shared" si="39"/>
        <v>202.42307692307693</v>
      </c>
      <c r="Q419" t="str">
        <f t="shared" si="42"/>
        <v>film &amp; video</v>
      </c>
      <c r="R419" t="str">
        <f t="shared" si="43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4"/>
        <v>1.0063392857142857</v>
      </c>
      <c r="P420">
        <f t="shared" si="39"/>
        <v>216.75</v>
      </c>
      <c r="Q420" t="str">
        <f t="shared" si="42"/>
        <v>film &amp; video</v>
      </c>
      <c r="R420" t="str">
        <f t="shared" si="43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4"/>
        <v>1.004375</v>
      </c>
      <c r="P421">
        <f t="shared" si="39"/>
        <v>110.06849315068493</v>
      </c>
      <c r="Q421" t="str">
        <f t="shared" si="42"/>
        <v>film &amp; video</v>
      </c>
      <c r="R421" t="str">
        <f t="shared" si="43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4"/>
        <v>4.3939393939393936E-3</v>
      </c>
      <c r="P422">
        <f t="shared" si="39"/>
        <v>4.833333333333333</v>
      </c>
      <c r="Q422" t="str">
        <f t="shared" si="42"/>
        <v>film &amp; video</v>
      </c>
      <c r="R422" t="str">
        <f t="shared" si="43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4"/>
        <v>2.0066666666666667E-2</v>
      </c>
      <c r="P423">
        <f t="shared" si="39"/>
        <v>50.166666666666664</v>
      </c>
      <c r="Q423" t="str">
        <f t="shared" si="42"/>
        <v>film &amp; video</v>
      </c>
      <c r="R423" t="str">
        <f t="shared" si="43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4"/>
        <v>1.0749999999999999E-2</v>
      </c>
      <c r="P424">
        <f t="shared" si="39"/>
        <v>35.833333333333336</v>
      </c>
      <c r="Q424" t="str">
        <f t="shared" si="42"/>
        <v>film &amp; video</v>
      </c>
      <c r="R424" t="str">
        <f t="shared" si="43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4"/>
        <v>7.6499999999999997E-3</v>
      </c>
      <c r="P425">
        <f t="shared" si="39"/>
        <v>11.76923076923077</v>
      </c>
      <c r="Q425" t="str">
        <f t="shared" si="42"/>
        <v>film &amp; video</v>
      </c>
      <c r="R425" t="str">
        <f t="shared" si="43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4"/>
        <v>6.7966666666666675E-2</v>
      </c>
      <c r="P426">
        <f t="shared" si="39"/>
        <v>40.78</v>
      </c>
      <c r="Q426" t="str">
        <f t="shared" si="42"/>
        <v>film &amp; video</v>
      </c>
      <c r="R426" t="str">
        <f t="shared" si="43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4"/>
        <v>1.2E-4</v>
      </c>
      <c r="P427">
        <f t="shared" si="39"/>
        <v>3</v>
      </c>
      <c r="Q427" t="str">
        <f t="shared" si="42"/>
        <v>film &amp; video</v>
      </c>
      <c r="R427" t="str">
        <f t="shared" si="43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4"/>
        <v>1.3299999999999999E-2</v>
      </c>
      <c r="P428">
        <f t="shared" si="39"/>
        <v>16.625</v>
      </c>
      <c r="Q428" t="str">
        <f t="shared" si="42"/>
        <v>film &amp; video</v>
      </c>
      <c r="R428" t="str">
        <f t="shared" si="43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4"/>
        <v>0</v>
      </c>
      <c r="P429">
        <f t="shared" si="39"/>
        <v>0</v>
      </c>
      <c r="Q429" t="str">
        <f t="shared" si="42"/>
        <v>film &amp; video</v>
      </c>
      <c r="R429" t="str">
        <f t="shared" si="43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4"/>
        <v>5.6333333333333332E-2</v>
      </c>
      <c r="P430">
        <f t="shared" si="39"/>
        <v>52</v>
      </c>
      <c r="Q430" t="str">
        <f t="shared" si="42"/>
        <v>film &amp; video</v>
      </c>
      <c r="R430" t="str">
        <f t="shared" si="43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4"/>
        <v>0</v>
      </c>
      <c r="P431">
        <f t="shared" si="39"/>
        <v>0</v>
      </c>
      <c r="Q431" t="str">
        <f t="shared" si="42"/>
        <v>film &amp; video</v>
      </c>
      <c r="R431" t="str">
        <f t="shared" si="43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4"/>
        <v>2.4E-2</v>
      </c>
      <c r="P432">
        <f t="shared" si="39"/>
        <v>4.8</v>
      </c>
      <c r="Q432" t="str">
        <f t="shared" si="42"/>
        <v>film &amp; video</v>
      </c>
      <c r="R432" t="str">
        <f t="shared" si="43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4"/>
        <v>0.13833333333333334</v>
      </c>
      <c r="P433">
        <f t="shared" si="39"/>
        <v>51.875</v>
      </c>
      <c r="Q433" t="str">
        <f t="shared" si="42"/>
        <v>film &amp; video</v>
      </c>
      <c r="R433" t="str">
        <f t="shared" si="43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4"/>
        <v>9.5000000000000001E-2</v>
      </c>
      <c r="P434">
        <f t="shared" si="39"/>
        <v>71.25</v>
      </c>
      <c r="Q434" t="str">
        <f t="shared" si="42"/>
        <v>film &amp; video</v>
      </c>
      <c r="R434" t="str">
        <f t="shared" si="43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4"/>
        <v>0</v>
      </c>
      <c r="P435">
        <f t="shared" si="39"/>
        <v>0</v>
      </c>
      <c r="Q435" t="str">
        <f t="shared" si="42"/>
        <v>film &amp; video</v>
      </c>
      <c r="R435" t="str">
        <f t="shared" si="43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4"/>
        <v>0.05</v>
      </c>
      <c r="P436">
        <f t="shared" si="39"/>
        <v>62.5</v>
      </c>
      <c r="Q436" t="str">
        <f t="shared" si="42"/>
        <v>film &amp; video</v>
      </c>
      <c r="R436" t="str">
        <f t="shared" si="43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4"/>
        <v>2.7272727272727273E-5</v>
      </c>
      <c r="P437">
        <f t="shared" si="39"/>
        <v>1</v>
      </c>
      <c r="Q437" t="str">
        <f t="shared" si="42"/>
        <v>film &amp; video</v>
      </c>
      <c r="R437" t="str">
        <f t="shared" si="43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4"/>
        <v>0</v>
      </c>
      <c r="P438">
        <f t="shared" si="39"/>
        <v>0</v>
      </c>
      <c r="Q438" t="str">
        <f t="shared" si="42"/>
        <v>film &amp; video</v>
      </c>
      <c r="R438" t="str">
        <f t="shared" si="43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4"/>
        <v>0</v>
      </c>
      <c r="P439">
        <f t="shared" si="39"/>
        <v>0</v>
      </c>
      <c r="Q439" t="str">
        <f t="shared" si="42"/>
        <v>film &amp; video</v>
      </c>
      <c r="R439" t="str">
        <f t="shared" si="43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4"/>
        <v>9.3799999999999994E-2</v>
      </c>
      <c r="P440">
        <f t="shared" si="39"/>
        <v>170.54545454545453</v>
      </c>
      <c r="Q440" t="str">
        <f t="shared" si="42"/>
        <v>film &amp; video</v>
      </c>
      <c r="R440" t="str">
        <f t="shared" si="43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4"/>
        <v>0</v>
      </c>
      <c r="P441">
        <f t="shared" si="39"/>
        <v>0</v>
      </c>
      <c r="Q441" t="str">
        <f t="shared" si="42"/>
        <v>film &amp; video</v>
      </c>
      <c r="R441" t="str">
        <f t="shared" si="43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4"/>
        <v>1E-3</v>
      </c>
      <c r="P442">
        <f t="shared" si="39"/>
        <v>5</v>
      </c>
      <c r="Q442" t="str">
        <f t="shared" si="42"/>
        <v>film &amp; video</v>
      </c>
      <c r="R442" t="str">
        <f t="shared" si="43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4"/>
        <v>0</v>
      </c>
      <c r="P443">
        <f t="shared" si="39"/>
        <v>0</v>
      </c>
      <c r="Q443" t="str">
        <f t="shared" si="42"/>
        <v>film &amp; video</v>
      </c>
      <c r="R443" t="str">
        <f t="shared" si="43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4"/>
        <v>0.39358823529411763</v>
      </c>
      <c r="P444">
        <f t="shared" si="39"/>
        <v>393.58823529411762</v>
      </c>
      <c r="Q444" t="str">
        <f t="shared" si="42"/>
        <v>film &amp; video</v>
      </c>
      <c r="R444" t="str">
        <f t="shared" si="43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4"/>
        <v>1E-3</v>
      </c>
      <c r="P445">
        <f t="shared" si="39"/>
        <v>5</v>
      </c>
      <c r="Q445" t="str">
        <f t="shared" si="42"/>
        <v>film &amp; video</v>
      </c>
      <c r="R445" t="str">
        <f t="shared" si="43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4"/>
        <v>0.05</v>
      </c>
      <c r="P446">
        <f t="shared" si="39"/>
        <v>50</v>
      </c>
      <c r="Q446" t="str">
        <f t="shared" si="42"/>
        <v>film &amp; video</v>
      </c>
      <c r="R446" t="str">
        <f t="shared" si="43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4"/>
        <v>3.3333333333333335E-5</v>
      </c>
      <c r="P447">
        <f t="shared" si="39"/>
        <v>1</v>
      </c>
      <c r="Q447" t="str">
        <f t="shared" si="42"/>
        <v>film &amp; video</v>
      </c>
      <c r="R447" t="str">
        <f t="shared" si="43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4"/>
        <v>7.2952380952380949E-2</v>
      </c>
      <c r="P448">
        <f t="shared" si="39"/>
        <v>47.875</v>
      </c>
      <c r="Q448" t="str">
        <f t="shared" si="42"/>
        <v>film &amp; video</v>
      </c>
      <c r="R448" t="str">
        <f t="shared" si="43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4"/>
        <v>1.6666666666666666E-4</v>
      </c>
      <c r="P449">
        <f t="shared" si="39"/>
        <v>5</v>
      </c>
      <c r="Q449" t="str">
        <f t="shared" si="42"/>
        <v>film &amp; video</v>
      </c>
      <c r="R449" t="str">
        <f t="shared" si="43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4"/>
        <v>3.2804E-2</v>
      </c>
      <c r="P450">
        <f t="shared" si="39"/>
        <v>20.502500000000001</v>
      </c>
      <c r="Q450" t="str">
        <f t="shared" si="42"/>
        <v>film &amp; video</v>
      </c>
      <c r="R450" t="str">
        <f t="shared" si="43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4"/>
        <v>2.2499999999999999E-2</v>
      </c>
      <c r="P451">
        <f t="shared" ref="P451:P514" si="45">IF(L451 &gt; 0, E451/L451, 0)</f>
        <v>9</v>
      </c>
      <c r="Q451" t="str">
        <f t="shared" si="42"/>
        <v>film &amp; video</v>
      </c>
      <c r="R451" t="str">
        <f t="shared" si="43"/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4"/>
        <v>7.92E-3</v>
      </c>
      <c r="P452">
        <f t="shared" si="45"/>
        <v>56.571428571428569</v>
      </c>
      <c r="Q452" t="str">
        <f t="shared" si="42"/>
        <v>film &amp; video</v>
      </c>
      <c r="R452" t="str">
        <f t="shared" si="43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4"/>
        <v>0</v>
      </c>
      <c r="P453">
        <f t="shared" si="45"/>
        <v>0</v>
      </c>
      <c r="Q453" t="str">
        <f t="shared" si="42"/>
        <v>film &amp; video</v>
      </c>
      <c r="R453" t="str">
        <f t="shared" si="43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4"/>
        <v>0.64</v>
      </c>
      <c r="P454">
        <f t="shared" si="45"/>
        <v>40</v>
      </c>
      <c r="Q454" t="str">
        <f t="shared" si="42"/>
        <v>film &amp; video</v>
      </c>
      <c r="R454" t="str">
        <f t="shared" si="43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4"/>
        <v>2.740447957839262E-4</v>
      </c>
      <c r="P455">
        <f t="shared" si="45"/>
        <v>13</v>
      </c>
      <c r="Q455" t="str">
        <f t="shared" si="42"/>
        <v>film &amp; video</v>
      </c>
      <c r="R455" t="str">
        <f t="shared" si="43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4"/>
        <v>8.2000000000000007E-3</v>
      </c>
      <c r="P456">
        <f t="shared" si="45"/>
        <v>16.399999999999999</v>
      </c>
      <c r="Q456" t="str">
        <f t="shared" ref="Q456:Q519" si="48">LEFT(N456, SEARCH("/",N456,1)-1)</f>
        <v>film &amp; video</v>
      </c>
      <c r="R456" t="str">
        <f t="shared" ref="R456:R519" si="49">RIGHT(N456,  LEN(N456) - SEARCH("/",N456,1) )</f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4"/>
        <v>6.9230769230769226E-4</v>
      </c>
      <c r="P457">
        <f t="shared" si="45"/>
        <v>22.5</v>
      </c>
      <c r="Q457" t="str">
        <f t="shared" si="48"/>
        <v>film &amp; video</v>
      </c>
      <c r="R457" t="str">
        <f t="shared" si="49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4"/>
        <v>6.8631863186318634E-3</v>
      </c>
      <c r="P458">
        <f t="shared" si="45"/>
        <v>20.333333333333332</v>
      </c>
      <c r="Q458" t="str">
        <f t="shared" si="48"/>
        <v>film &amp; video</v>
      </c>
      <c r="R458" t="str">
        <f t="shared" si="49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4"/>
        <v>0</v>
      </c>
      <c r="P459">
        <f t="shared" si="45"/>
        <v>0</v>
      </c>
      <c r="Q459" t="str">
        <f t="shared" si="48"/>
        <v>film &amp; video</v>
      </c>
      <c r="R459" t="str">
        <f t="shared" si="49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4"/>
        <v>8.2100000000000006E-2</v>
      </c>
      <c r="P460">
        <f t="shared" si="45"/>
        <v>16.755102040816325</v>
      </c>
      <c r="Q460" t="str">
        <f t="shared" si="48"/>
        <v>film &amp; video</v>
      </c>
      <c r="R460" t="str">
        <f t="shared" si="49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4"/>
        <v>6.4102564102564103E-4</v>
      </c>
      <c r="P461">
        <f t="shared" si="45"/>
        <v>25</v>
      </c>
      <c r="Q461" t="str">
        <f t="shared" si="48"/>
        <v>film &amp; video</v>
      </c>
      <c r="R461" t="str">
        <f t="shared" si="49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4"/>
        <v>2.9411764705882353E-3</v>
      </c>
      <c r="P462">
        <f t="shared" si="45"/>
        <v>12.5</v>
      </c>
      <c r="Q462" t="str">
        <f t="shared" si="48"/>
        <v>film &amp; video</v>
      </c>
      <c r="R462" t="str">
        <f t="shared" si="49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4"/>
        <v>0</v>
      </c>
      <c r="P463">
        <f t="shared" si="45"/>
        <v>0</v>
      </c>
      <c r="Q463" t="str">
        <f t="shared" si="48"/>
        <v>film &amp; video</v>
      </c>
      <c r="R463" t="str">
        <f t="shared" si="49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4"/>
        <v>0</v>
      </c>
      <c r="P464">
        <f t="shared" si="45"/>
        <v>0</v>
      </c>
      <c r="Q464" t="str">
        <f t="shared" si="48"/>
        <v>film &amp; video</v>
      </c>
      <c r="R464" t="str">
        <f t="shared" si="49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4"/>
        <v>2.2727272727272728E-2</v>
      </c>
      <c r="P465">
        <f t="shared" si="45"/>
        <v>113.63636363636364</v>
      </c>
      <c r="Q465" t="str">
        <f t="shared" si="48"/>
        <v>film &amp; video</v>
      </c>
      <c r="R465" t="str">
        <f t="shared" si="49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4"/>
        <v>9.9009900990099011E-4</v>
      </c>
      <c r="P466">
        <f t="shared" si="45"/>
        <v>1</v>
      </c>
      <c r="Q466" t="str">
        <f t="shared" si="48"/>
        <v>film &amp; video</v>
      </c>
      <c r="R466" t="str">
        <f t="shared" si="49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4"/>
        <v>0.26953125</v>
      </c>
      <c r="P467">
        <f t="shared" si="45"/>
        <v>17.25</v>
      </c>
      <c r="Q467" t="str">
        <f t="shared" si="48"/>
        <v>film &amp; video</v>
      </c>
      <c r="R467" t="str">
        <f t="shared" si="49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4"/>
        <v>7.6E-3</v>
      </c>
      <c r="P468">
        <f t="shared" si="45"/>
        <v>15.2</v>
      </c>
      <c r="Q468" t="str">
        <f t="shared" si="48"/>
        <v>film &amp; video</v>
      </c>
      <c r="R468" t="str">
        <f t="shared" si="49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4"/>
        <v>0.21575</v>
      </c>
      <c r="P469">
        <f t="shared" si="45"/>
        <v>110.64102564102564</v>
      </c>
      <c r="Q469" t="str">
        <f t="shared" si="48"/>
        <v>film &amp; video</v>
      </c>
      <c r="R469" t="str">
        <f t="shared" si="49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ref="O470:O533" si="50">E470/D470</f>
        <v>0</v>
      </c>
      <c r="P470">
        <f t="shared" si="45"/>
        <v>0</v>
      </c>
      <c r="Q470" t="str">
        <f t="shared" si="48"/>
        <v>film &amp; video</v>
      </c>
      <c r="R470" t="str">
        <f t="shared" si="49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0"/>
        <v>0</v>
      </c>
      <c r="P471">
        <f t="shared" si="45"/>
        <v>0</v>
      </c>
      <c r="Q471" t="str">
        <f t="shared" si="48"/>
        <v>film &amp; video</v>
      </c>
      <c r="R471" t="str">
        <f t="shared" si="49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0"/>
        <v>1.0200000000000001E-2</v>
      </c>
      <c r="P472">
        <f t="shared" si="45"/>
        <v>25.5</v>
      </c>
      <c r="Q472" t="str">
        <f t="shared" si="48"/>
        <v>film &amp; video</v>
      </c>
      <c r="R472" t="str">
        <f t="shared" si="49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0"/>
        <v>0.11892727272727273</v>
      </c>
      <c r="P473">
        <f t="shared" si="45"/>
        <v>38.476470588235294</v>
      </c>
      <c r="Q473" t="str">
        <f t="shared" si="48"/>
        <v>film &amp; video</v>
      </c>
      <c r="R473" t="str">
        <f t="shared" si="49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0"/>
        <v>0.17624999999999999</v>
      </c>
      <c r="P474">
        <f t="shared" si="45"/>
        <v>28.2</v>
      </c>
      <c r="Q474" t="str">
        <f t="shared" si="48"/>
        <v>film &amp; video</v>
      </c>
      <c r="R474" t="str">
        <f t="shared" si="49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0"/>
        <v>2.87E-2</v>
      </c>
      <c r="P475">
        <f t="shared" si="45"/>
        <v>61.5</v>
      </c>
      <c r="Q475" t="str">
        <f t="shared" si="48"/>
        <v>film &amp; video</v>
      </c>
      <c r="R475" t="str">
        <f t="shared" si="49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0"/>
        <v>3.0303030303030303E-4</v>
      </c>
      <c r="P476">
        <f t="shared" si="45"/>
        <v>1</v>
      </c>
      <c r="Q476" t="str">
        <f t="shared" si="48"/>
        <v>film &amp; video</v>
      </c>
      <c r="R476" t="str">
        <f t="shared" si="49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0"/>
        <v>0</v>
      </c>
      <c r="P477">
        <f t="shared" si="45"/>
        <v>0</v>
      </c>
      <c r="Q477" t="str">
        <f t="shared" si="48"/>
        <v>film &amp; video</v>
      </c>
      <c r="R477" t="str">
        <f t="shared" si="49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0"/>
        <v>2.2302681818181819E-2</v>
      </c>
      <c r="P478">
        <f t="shared" si="45"/>
        <v>39.569274193548388</v>
      </c>
      <c r="Q478" t="str">
        <f t="shared" si="48"/>
        <v>film &amp; video</v>
      </c>
      <c r="R478" t="str">
        <f t="shared" si="49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0"/>
        <v>0</v>
      </c>
      <c r="P479">
        <f t="shared" si="45"/>
        <v>0</v>
      </c>
      <c r="Q479" t="str">
        <f t="shared" si="48"/>
        <v>film &amp; video</v>
      </c>
      <c r="R479" t="str">
        <f t="shared" si="49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0"/>
        <v>0</v>
      </c>
      <c r="P480">
        <f t="shared" si="45"/>
        <v>0</v>
      </c>
      <c r="Q480" t="str">
        <f t="shared" si="48"/>
        <v>film &amp; video</v>
      </c>
      <c r="R480" t="str">
        <f t="shared" si="49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0"/>
        <v>0.3256</v>
      </c>
      <c r="P481">
        <f t="shared" si="45"/>
        <v>88.8</v>
      </c>
      <c r="Q481" t="str">
        <f t="shared" si="48"/>
        <v>film &amp; video</v>
      </c>
      <c r="R481" t="str">
        <f t="shared" si="49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0"/>
        <v>0.19409999999999999</v>
      </c>
      <c r="P482">
        <f t="shared" si="45"/>
        <v>55.457142857142856</v>
      </c>
      <c r="Q482" t="str">
        <f t="shared" si="48"/>
        <v>film &amp; video</v>
      </c>
      <c r="R482" t="str">
        <f t="shared" si="49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0"/>
        <v>6.0999999999999999E-2</v>
      </c>
      <c r="P483">
        <f t="shared" si="45"/>
        <v>87.142857142857139</v>
      </c>
      <c r="Q483" t="str">
        <f t="shared" si="48"/>
        <v>film &amp; video</v>
      </c>
      <c r="R483" t="str">
        <f t="shared" si="49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0"/>
        <v>1E-3</v>
      </c>
      <c r="P484">
        <f t="shared" si="45"/>
        <v>10</v>
      </c>
      <c r="Q484" t="str">
        <f t="shared" si="48"/>
        <v>film &amp; video</v>
      </c>
      <c r="R484" t="str">
        <f t="shared" si="49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0"/>
        <v>0.502</v>
      </c>
      <c r="P485">
        <f t="shared" si="45"/>
        <v>51.224489795918366</v>
      </c>
      <c r="Q485" t="str">
        <f t="shared" si="48"/>
        <v>film &amp; video</v>
      </c>
      <c r="R485" t="str">
        <f t="shared" si="49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0"/>
        <v>1.8625E-3</v>
      </c>
      <c r="P486">
        <f t="shared" si="45"/>
        <v>13.545454545454545</v>
      </c>
      <c r="Q486" t="str">
        <f t="shared" si="48"/>
        <v>film &amp; video</v>
      </c>
      <c r="R486" t="str">
        <f t="shared" si="49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0"/>
        <v>0.21906971229845085</v>
      </c>
      <c r="P487">
        <f t="shared" si="45"/>
        <v>66.520080000000007</v>
      </c>
      <c r="Q487" t="str">
        <f t="shared" si="48"/>
        <v>film &amp; video</v>
      </c>
      <c r="R487" t="str">
        <f t="shared" si="49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0"/>
        <v>9.0909090909090904E-5</v>
      </c>
      <c r="P488">
        <f t="shared" si="45"/>
        <v>50</v>
      </c>
      <c r="Q488" t="str">
        <f t="shared" si="48"/>
        <v>film &amp; video</v>
      </c>
      <c r="R488" t="str">
        <f t="shared" si="49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0"/>
        <v>0</v>
      </c>
      <c r="P489">
        <f t="shared" si="45"/>
        <v>0</v>
      </c>
      <c r="Q489" t="str">
        <f t="shared" si="48"/>
        <v>film &amp; video</v>
      </c>
      <c r="R489" t="str">
        <f t="shared" si="49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0"/>
        <v>0</v>
      </c>
      <c r="P490">
        <f t="shared" si="45"/>
        <v>0</v>
      </c>
      <c r="Q490" t="str">
        <f t="shared" si="48"/>
        <v>film &amp; video</v>
      </c>
      <c r="R490" t="str">
        <f t="shared" si="49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0"/>
        <v>2.8667813379201833E-3</v>
      </c>
      <c r="P491">
        <f t="shared" si="45"/>
        <v>71.666666666666671</v>
      </c>
      <c r="Q491" t="str">
        <f t="shared" si="48"/>
        <v>film &amp; video</v>
      </c>
      <c r="R491" t="str">
        <f t="shared" si="49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0"/>
        <v>0</v>
      </c>
      <c r="P492">
        <f t="shared" si="45"/>
        <v>0</v>
      </c>
      <c r="Q492" t="str">
        <f t="shared" si="48"/>
        <v>film &amp; video</v>
      </c>
      <c r="R492" t="str">
        <f t="shared" si="49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0"/>
        <v>0</v>
      </c>
      <c r="P493">
        <f t="shared" si="45"/>
        <v>0</v>
      </c>
      <c r="Q493" t="str">
        <f t="shared" si="48"/>
        <v>film &amp; video</v>
      </c>
      <c r="R493" t="str">
        <f t="shared" si="49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0"/>
        <v>0</v>
      </c>
      <c r="P494">
        <f t="shared" si="45"/>
        <v>0</v>
      </c>
      <c r="Q494" t="str">
        <f t="shared" si="48"/>
        <v>film &amp; video</v>
      </c>
      <c r="R494" t="str">
        <f t="shared" si="49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0"/>
        <v>0</v>
      </c>
      <c r="P495">
        <f t="shared" si="45"/>
        <v>0</v>
      </c>
      <c r="Q495" t="str">
        <f t="shared" si="48"/>
        <v>film &amp; video</v>
      </c>
      <c r="R495" t="str">
        <f t="shared" si="49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0"/>
        <v>1.5499999999999999E-3</v>
      </c>
      <c r="P496">
        <f t="shared" si="45"/>
        <v>10.333333333333334</v>
      </c>
      <c r="Q496" t="str">
        <f t="shared" si="48"/>
        <v>film &amp; video</v>
      </c>
      <c r="R496" t="str">
        <f t="shared" si="49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0"/>
        <v>0</v>
      </c>
      <c r="P497">
        <f t="shared" si="45"/>
        <v>0</v>
      </c>
      <c r="Q497" t="str">
        <f t="shared" si="48"/>
        <v>film &amp; video</v>
      </c>
      <c r="R497" t="str">
        <f t="shared" si="49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0"/>
        <v>1.6666666666666667E-5</v>
      </c>
      <c r="P498">
        <f t="shared" si="45"/>
        <v>1</v>
      </c>
      <c r="Q498" t="str">
        <f t="shared" si="48"/>
        <v>film &amp; video</v>
      </c>
      <c r="R498" t="str">
        <f t="shared" si="49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0"/>
        <v>6.6964285714285711E-3</v>
      </c>
      <c r="P499">
        <f t="shared" si="45"/>
        <v>10</v>
      </c>
      <c r="Q499" t="str">
        <f t="shared" si="48"/>
        <v>film &amp; video</v>
      </c>
      <c r="R499" t="str">
        <f t="shared" si="49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0"/>
        <v>4.5985132395404561E-2</v>
      </c>
      <c r="P500">
        <f t="shared" si="45"/>
        <v>136.09090909090909</v>
      </c>
      <c r="Q500" t="str">
        <f t="shared" si="48"/>
        <v>film &amp; video</v>
      </c>
      <c r="R500" t="str">
        <f t="shared" si="49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0"/>
        <v>9.5500000000000002E-2</v>
      </c>
      <c r="P501">
        <f t="shared" si="45"/>
        <v>73.461538461538467</v>
      </c>
      <c r="Q501" t="str">
        <f t="shared" si="48"/>
        <v>film &amp; video</v>
      </c>
      <c r="R501" t="str">
        <f t="shared" si="49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0"/>
        <v>3.307692307692308E-2</v>
      </c>
      <c r="P502">
        <f t="shared" si="45"/>
        <v>53.75</v>
      </c>
      <c r="Q502" t="str">
        <f t="shared" si="48"/>
        <v>film &amp; video</v>
      </c>
      <c r="R502" t="str">
        <f t="shared" si="49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0"/>
        <v>0</v>
      </c>
      <c r="P503">
        <f t="shared" si="45"/>
        <v>0</v>
      </c>
      <c r="Q503" t="str">
        <f t="shared" si="48"/>
        <v>film &amp; video</v>
      </c>
      <c r="R503" t="str">
        <f t="shared" si="49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0"/>
        <v>1.15E-2</v>
      </c>
      <c r="P504">
        <f t="shared" si="45"/>
        <v>57.5</v>
      </c>
      <c r="Q504" t="str">
        <f t="shared" si="48"/>
        <v>film &amp; video</v>
      </c>
      <c r="R504" t="str">
        <f t="shared" si="49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0"/>
        <v>1.7538461538461537E-2</v>
      </c>
      <c r="P505">
        <f t="shared" si="45"/>
        <v>12.666666666666666</v>
      </c>
      <c r="Q505" t="str">
        <f t="shared" si="48"/>
        <v>film &amp; video</v>
      </c>
      <c r="R505" t="str">
        <f t="shared" si="49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0"/>
        <v>1.3673469387755101E-2</v>
      </c>
      <c r="P506">
        <f t="shared" si="45"/>
        <v>67</v>
      </c>
      <c r="Q506" t="str">
        <f t="shared" si="48"/>
        <v>film &amp; video</v>
      </c>
      <c r="R506" t="str">
        <f t="shared" si="49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0"/>
        <v>4.3333333333333331E-3</v>
      </c>
      <c r="P507">
        <f t="shared" si="45"/>
        <v>3.7142857142857144</v>
      </c>
      <c r="Q507" t="str">
        <f t="shared" si="48"/>
        <v>film &amp; video</v>
      </c>
      <c r="R507" t="str">
        <f t="shared" si="49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0"/>
        <v>1.25E-3</v>
      </c>
      <c r="P508">
        <f t="shared" si="45"/>
        <v>250</v>
      </c>
      <c r="Q508" t="str">
        <f t="shared" si="48"/>
        <v>film &amp; video</v>
      </c>
      <c r="R508" t="str">
        <f t="shared" si="49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0"/>
        <v>3.2000000000000001E-2</v>
      </c>
      <c r="P509">
        <f t="shared" si="45"/>
        <v>64</v>
      </c>
      <c r="Q509" t="str">
        <f t="shared" si="48"/>
        <v>film &amp; video</v>
      </c>
      <c r="R509" t="str">
        <f t="shared" si="49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0"/>
        <v>8.0000000000000002E-3</v>
      </c>
      <c r="P510">
        <f t="shared" si="45"/>
        <v>133.33333333333334</v>
      </c>
      <c r="Q510" t="str">
        <f t="shared" si="48"/>
        <v>film &amp; video</v>
      </c>
      <c r="R510" t="str">
        <f t="shared" si="49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0"/>
        <v>2E-3</v>
      </c>
      <c r="P511">
        <f t="shared" si="45"/>
        <v>10</v>
      </c>
      <c r="Q511" t="str">
        <f t="shared" si="48"/>
        <v>film &amp; video</v>
      </c>
      <c r="R511" t="str">
        <f t="shared" si="49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0"/>
        <v>0</v>
      </c>
      <c r="P512">
        <f t="shared" si="45"/>
        <v>0</v>
      </c>
      <c r="Q512" t="str">
        <f t="shared" si="48"/>
        <v>film &amp; video</v>
      </c>
      <c r="R512" t="str">
        <f t="shared" si="49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0"/>
        <v>0.03</v>
      </c>
      <c r="P513">
        <f t="shared" si="45"/>
        <v>30</v>
      </c>
      <c r="Q513" t="str">
        <f t="shared" si="48"/>
        <v>film &amp; video</v>
      </c>
      <c r="R513" t="str">
        <f t="shared" si="49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50"/>
        <v>1.3749999999999999E-3</v>
      </c>
      <c r="P514">
        <f t="shared" si="45"/>
        <v>5.5</v>
      </c>
      <c r="Q514" t="str">
        <f t="shared" si="48"/>
        <v>film &amp; video</v>
      </c>
      <c r="R514" t="str">
        <f t="shared" si="49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50"/>
        <v>0.13924</v>
      </c>
      <c r="P515">
        <f t="shared" ref="P515:P578" si="51">IF(L515 &gt; 0, E515/L515, 0)</f>
        <v>102.38235294117646</v>
      </c>
      <c r="Q515" t="str">
        <f t="shared" si="48"/>
        <v>film &amp; video</v>
      </c>
      <c r="R515" t="str">
        <f t="shared" si="49"/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0"/>
        <v>3.3333333333333333E-2</v>
      </c>
      <c r="P516">
        <f t="shared" si="51"/>
        <v>16.666666666666668</v>
      </c>
      <c r="Q516" t="str">
        <f t="shared" si="48"/>
        <v>film &amp; video</v>
      </c>
      <c r="R516" t="str">
        <f t="shared" si="49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0"/>
        <v>0.25413402061855672</v>
      </c>
      <c r="P517">
        <f t="shared" si="51"/>
        <v>725.02941176470586</v>
      </c>
      <c r="Q517" t="str">
        <f t="shared" si="48"/>
        <v>film &amp; video</v>
      </c>
      <c r="R517" t="str">
        <f t="shared" si="49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0"/>
        <v>0</v>
      </c>
      <c r="P518">
        <f t="shared" si="51"/>
        <v>0</v>
      </c>
      <c r="Q518" t="str">
        <f t="shared" si="48"/>
        <v>film &amp; video</v>
      </c>
      <c r="R518" t="str">
        <f t="shared" si="49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0"/>
        <v>1.3666666666666667E-2</v>
      </c>
      <c r="P519">
        <f t="shared" si="51"/>
        <v>68.333333333333329</v>
      </c>
      <c r="Q519" t="str">
        <f t="shared" si="48"/>
        <v>film &amp; video</v>
      </c>
      <c r="R519" t="str">
        <f t="shared" si="49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0"/>
        <v>0</v>
      </c>
      <c r="P520">
        <f t="shared" si="51"/>
        <v>0</v>
      </c>
      <c r="Q520" t="str">
        <f t="shared" ref="Q520:Q583" si="54">LEFT(N520, SEARCH("/",N520,1)-1)</f>
        <v>film &amp; video</v>
      </c>
      <c r="R520" t="str">
        <f t="shared" ref="R520:R583" si="55">RIGHT(N520,  LEN(N520) - SEARCH("/",N520,1) )</f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0"/>
        <v>0.22881426547787684</v>
      </c>
      <c r="P521">
        <f t="shared" si="51"/>
        <v>39.228571428571428</v>
      </c>
      <c r="Q521" t="str">
        <f t="shared" si="54"/>
        <v>film &amp; video</v>
      </c>
      <c r="R521" t="str">
        <f t="shared" si="55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0"/>
        <v>1.0209999999999999</v>
      </c>
      <c r="P522">
        <f t="shared" si="51"/>
        <v>150.14705882352942</v>
      </c>
      <c r="Q522" t="str">
        <f t="shared" si="54"/>
        <v>theater</v>
      </c>
      <c r="R522" t="str">
        <f t="shared" si="55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0"/>
        <v>1.0464</v>
      </c>
      <c r="P523">
        <f t="shared" si="51"/>
        <v>93.428571428571431</v>
      </c>
      <c r="Q523" t="str">
        <f t="shared" si="54"/>
        <v>theater</v>
      </c>
      <c r="R523" t="str">
        <f t="shared" si="55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0"/>
        <v>1.1466666666666667</v>
      </c>
      <c r="P524">
        <f t="shared" si="51"/>
        <v>110.96774193548387</v>
      </c>
      <c r="Q524" t="str">
        <f t="shared" si="54"/>
        <v>theater</v>
      </c>
      <c r="R524" t="str">
        <f t="shared" si="55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0"/>
        <v>1.206</v>
      </c>
      <c r="P525">
        <f t="shared" si="51"/>
        <v>71.785714285714292</v>
      </c>
      <c r="Q525" t="str">
        <f t="shared" si="54"/>
        <v>theater</v>
      </c>
      <c r="R525" t="str">
        <f t="shared" si="55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0"/>
        <v>1.0867285714285715</v>
      </c>
      <c r="P526">
        <f t="shared" si="51"/>
        <v>29.258076923076924</v>
      </c>
      <c r="Q526" t="str">
        <f t="shared" si="54"/>
        <v>theater</v>
      </c>
      <c r="R526" t="str">
        <f t="shared" si="55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0"/>
        <v>1</v>
      </c>
      <c r="P527">
        <f t="shared" si="51"/>
        <v>1000</v>
      </c>
      <c r="Q527" t="str">
        <f t="shared" si="54"/>
        <v>theater</v>
      </c>
      <c r="R527" t="str">
        <f t="shared" si="55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0"/>
        <v>1.1399999999999999</v>
      </c>
      <c r="P528">
        <f t="shared" si="51"/>
        <v>74.347826086956516</v>
      </c>
      <c r="Q528" t="str">
        <f t="shared" si="54"/>
        <v>theater</v>
      </c>
      <c r="R528" t="str">
        <f t="shared" si="55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0"/>
        <v>1.0085</v>
      </c>
      <c r="P529">
        <f t="shared" si="51"/>
        <v>63.829113924050631</v>
      </c>
      <c r="Q529" t="str">
        <f t="shared" si="54"/>
        <v>theater</v>
      </c>
      <c r="R529" t="str">
        <f t="shared" si="55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0"/>
        <v>1.1565217391304348</v>
      </c>
      <c r="P530">
        <f t="shared" si="51"/>
        <v>44.333333333333336</v>
      </c>
      <c r="Q530" t="str">
        <f t="shared" si="54"/>
        <v>theater</v>
      </c>
      <c r="R530" t="str">
        <f t="shared" si="55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0"/>
        <v>1.3041666666666667</v>
      </c>
      <c r="P531">
        <f t="shared" si="51"/>
        <v>86.944444444444443</v>
      </c>
      <c r="Q531" t="str">
        <f t="shared" si="54"/>
        <v>theater</v>
      </c>
      <c r="R531" t="str">
        <f t="shared" si="55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0"/>
        <v>1.0778267254038179</v>
      </c>
      <c r="P532">
        <f t="shared" si="51"/>
        <v>126.55172413793103</v>
      </c>
      <c r="Q532" t="str">
        <f t="shared" si="54"/>
        <v>theater</v>
      </c>
      <c r="R532" t="str">
        <f t="shared" si="55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0"/>
        <v>1</v>
      </c>
      <c r="P533">
        <f t="shared" si="51"/>
        <v>129.03225806451613</v>
      </c>
      <c r="Q533" t="str">
        <f t="shared" si="54"/>
        <v>theater</v>
      </c>
      <c r="R533" t="str">
        <f t="shared" si="55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ref="O534:O597" si="56">E534/D534</f>
        <v>1.2324999999999999</v>
      </c>
      <c r="P534">
        <f t="shared" si="51"/>
        <v>71.242774566473983</v>
      </c>
      <c r="Q534" t="str">
        <f t="shared" si="54"/>
        <v>theater</v>
      </c>
      <c r="R534" t="str">
        <f t="shared" si="55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6"/>
        <v>1.002</v>
      </c>
      <c r="P535">
        <f t="shared" si="51"/>
        <v>117.88235294117646</v>
      </c>
      <c r="Q535" t="str">
        <f t="shared" si="54"/>
        <v>theater</v>
      </c>
      <c r="R535" t="str">
        <f t="shared" si="55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6"/>
        <v>1.0466666666666666</v>
      </c>
      <c r="P536">
        <f t="shared" si="51"/>
        <v>327.08333333333331</v>
      </c>
      <c r="Q536" t="str">
        <f t="shared" si="54"/>
        <v>theater</v>
      </c>
      <c r="R536" t="str">
        <f t="shared" si="55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6"/>
        <v>1.0249999999999999</v>
      </c>
      <c r="P537">
        <f t="shared" si="51"/>
        <v>34.745762711864408</v>
      </c>
      <c r="Q537" t="str">
        <f t="shared" si="54"/>
        <v>theater</v>
      </c>
      <c r="R537" t="str">
        <f t="shared" si="55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6"/>
        <v>1.1825757575757576</v>
      </c>
      <c r="P538">
        <f t="shared" si="51"/>
        <v>100.06410256410257</v>
      </c>
      <c r="Q538" t="str">
        <f t="shared" si="54"/>
        <v>theater</v>
      </c>
      <c r="R538" t="str">
        <f t="shared" si="55"/>
        <v>plays</v>
      </c>
      <c r="S538" s="10">
        <f t="shared" si="52"/>
        <v>42179.344988425932</v>
      </c>
      <c r="T538" s="10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6"/>
        <v>1.2050000000000001</v>
      </c>
      <c r="P539">
        <f t="shared" si="51"/>
        <v>40.847457627118644</v>
      </c>
      <c r="Q539" t="str">
        <f t="shared" si="54"/>
        <v>theater</v>
      </c>
      <c r="R539" t="str">
        <f t="shared" si="55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6"/>
        <v>3.0242</v>
      </c>
      <c r="P540">
        <f t="shared" si="51"/>
        <v>252.01666666666668</v>
      </c>
      <c r="Q540" t="str">
        <f t="shared" si="54"/>
        <v>theater</v>
      </c>
      <c r="R540" t="str">
        <f t="shared" si="55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6"/>
        <v>1.00644</v>
      </c>
      <c r="P541">
        <f t="shared" si="51"/>
        <v>25.161000000000001</v>
      </c>
      <c r="Q541" t="str">
        <f t="shared" si="54"/>
        <v>theater</v>
      </c>
      <c r="R541" t="str">
        <f t="shared" si="55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6"/>
        <v>6.666666666666667E-5</v>
      </c>
      <c r="P542">
        <f t="shared" si="51"/>
        <v>1</v>
      </c>
      <c r="Q542" t="str">
        <f t="shared" si="54"/>
        <v>technology</v>
      </c>
      <c r="R542" t="str">
        <f t="shared" si="55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6"/>
        <v>5.5555555555555558E-3</v>
      </c>
      <c r="P543">
        <f t="shared" si="51"/>
        <v>25</v>
      </c>
      <c r="Q543" t="str">
        <f t="shared" si="54"/>
        <v>technology</v>
      </c>
      <c r="R543" t="str">
        <f t="shared" si="55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6"/>
        <v>3.9999999999999998E-6</v>
      </c>
      <c r="P544">
        <f t="shared" si="51"/>
        <v>1</v>
      </c>
      <c r="Q544" t="str">
        <f t="shared" si="54"/>
        <v>technology</v>
      </c>
      <c r="R544" t="str">
        <f t="shared" si="55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6"/>
        <v>3.1818181818181819E-3</v>
      </c>
      <c r="P545">
        <f t="shared" si="51"/>
        <v>35</v>
      </c>
      <c r="Q545" t="str">
        <f t="shared" si="54"/>
        <v>technology</v>
      </c>
      <c r="R545" t="str">
        <f t="shared" si="55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6"/>
        <v>1.2E-2</v>
      </c>
      <c r="P546">
        <f t="shared" si="51"/>
        <v>3</v>
      </c>
      <c r="Q546" t="str">
        <f t="shared" si="54"/>
        <v>technology</v>
      </c>
      <c r="R546" t="str">
        <f t="shared" si="55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6"/>
        <v>0.27383999999999997</v>
      </c>
      <c r="P547">
        <f t="shared" si="51"/>
        <v>402.70588235294116</v>
      </c>
      <c r="Q547" t="str">
        <f t="shared" si="54"/>
        <v>technology</v>
      </c>
      <c r="R547" t="str">
        <f t="shared" si="55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6"/>
        <v>8.6666666666666663E-4</v>
      </c>
      <c r="P548">
        <f t="shared" si="51"/>
        <v>26</v>
      </c>
      <c r="Q548" t="str">
        <f t="shared" si="54"/>
        <v>technology</v>
      </c>
      <c r="R548" t="str">
        <f t="shared" si="55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6"/>
        <v>0</v>
      </c>
      <c r="P549">
        <f t="shared" si="51"/>
        <v>0</v>
      </c>
      <c r="Q549" t="str">
        <f t="shared" si="54"/>
        <v>technology</v>
      </c>
      <c r="R549" t="str">
        <f t="shared" si="55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6"/>
        <v>8.9999999999999998E-4</v>
      </c>
      <c r="P550">
        <f t="shared" si="51"/>
        <v>9</v>
      </c>
      <c r="Q550" t="str">
        <f t="shared" si="54"/>
        <v>technology</v>
      </c>
      <c r="R550" t="str">
        <f t="shared" si="55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6"/>
        <v>2.7199999999999998E-2</v>
      </c>
      <c r="P551">
        <f t="shared" si="51"/>
        <v>8.5</v>
      </c>
      <c r="Q551" t="str">
        <f t="shared" si="54"/>
        <v>technology</v>
      </c>
      <c r="R551" t="str">
        <f t="shared" si="55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6"/>
        <v>7.0000000000000001E-3</v>
      </c>
      <c r="P552">
        <f t="shared" si="51"/>
        <v>8.75</v>
      </c>
      <c r="Q552" t="str">
        <f t="shared" si="54"/>
        <v>technology</v>
      </c>
      <c r="R552" t="str">
        <f t="shared" si="55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6"/>
        <v>5.0413333333333331E-2</v>
      </c>
      <c r="P553">
        <f t="shared" si="51"/>
        <v>135.03571428571428</v>
      </c>
      <c r="Q553" t="str">
        <f t="shared" si="54"/>
        <v>technology</v>
      </c>
      <c r="R553" t="str">
        <f t="shared" si="55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6"/>
        <v>0</v>
      </c>
      <c r="P554">
        <f t="shared" si="51"/>
        <v>0</v>
      </c>
      <c r="Q554" t="str">
        <f t="shared" si="54"/>
        <v>technology</v>
      </c>
      <c r="R554" t="str">
        <f t="shared" si="55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6"/>
        <v>4.9199999999999999E-3</v>
      </c>
      <c r="P555">
        <f t="shared" si="51"/>
        <v>20.5</v>
      </c>
      <c r="Q555" t="str">
        <f t="shared" si="54"/>
        <v>technology</v>
      </c>
      <c r="R555" t="str">
        <f t="shared" si="55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6"/>
        <v>0.36589147286821705</v>
      </c>
      <c r="P556">
        <f t="shared" si="51"/>
        <v>64.36363636363636</v>
      </c>
      <c r="Q556" t="str">
        <f t="shared" si="54"/>
        <v>technology</v>
      </c>
      <c r="R556" t="str">
        <f t="shared" si="55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6"/>
        <v>0</v>
      </c>
      <c r="P557">
        <f t="shared" si="51"/>
        <v>0</v>
      </c>
      <c r="Q557" t="str">
        <f t="shared" si="54"/>
        <v>technology</v>
      </c>
      <c r="R557" t="str">
        <f t="shared" si="55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6"/>
        <v>2.5000000000000001E-2</v>
      </c>
      <c r="P558">
        <f t="shared" si="51"/>
        <v>200</v>
      </c>
      <c r="Q558" t="str">
        <f t="shared" si="54"/>
        <v>technology</v>
      </c>
      <c r="R558" t="str">
        <f t="shared" si="55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6"/>
        <v>9.1066666666666674E-3</v>
      </c>
      <c r="P559">
        <f t="shared" si="51"/>
        <v>68.3</v>
      </c>
      <c r="Q559" t="str">
        <f t="shared" si="54"/>
        <v>technology</v>
      </c>
      <c r="R559" t="str">
        <f t="shared" si="55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6"/>
        <v>0</v>
      </c>
      <c r="P560">
        <f t="shared" si="51"/>
        <v>0</v>
      </c>
      <c r="Q560" t="str">
        <f t="shared" si="54"/>
        <v>technology</v>
      </c>
      <c r="R560" t="str">
        <f t="shared" si="55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6"/>
        <v>2.0833333333333335E-4</v>
      </c>
      <c r="P561">
        <f t="shared" si="51"/>
        <v>50</v>
      </c>
      <c r="Q561" t="str">
        <f t="shared" si="54"/>
        <v>technology</v>
      </c>
      <c r="R561" t="str">
        <f t="shared" si="55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6"/>
        <v>1.2E-4</v>
      </c>
      <c r="P562">
        <f t="shared" si="51"/>
        <v>4</v>
      </c>
      <c r="Q562" t="str">
        <f t="shared" si="54"/>
        <v>technology</v>
      </c>
      <c r="R562" t="str">
        <f t="shared" si="55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6"/>
        <v>3.6666666666666666E-3</v>
      </c>
      <c r="P563">
        <f t="shared" si="51"/>
        <v>27.5</v>
      </c>
      <c r="Q563" t="str">
        <f t="shared" si="54"/>
        <v>technology</v>
      </c>
      <c r="R563" t="str">
        <f t="shared" si="55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6"/>
        <v>0</v>
      </c>
      <c r="P564">
        <f t="shared" si="51"/>
        <v>0</v>
      </c>
      <c r="Q564" t="str">
        <f t="shared" si="54"/>
        <v>technology</v>
      </c>
      <c r="R564" t="str">
        <f t="shared" si="55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6"/>
        <v>9.0666666666666662E-4</v>
      </c>
      <c r="P565">
        <f t="shared" si="51"/>
        <v>34</v>
      </c>
      <c r="Q565" t="str">
        <f t="shared" si="54"/>
        <v>technology</v>
      </c>
      <c r="R565" t="str">
        <f t="shared" si="55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6"/>
        <v>5.5555555555555558E-5</v>
      </c>
      <c r="P566">
        <f t="shared" si="51"/>
        <v>1</v>
      </c>
      <c r="Q566" t="str">
        <f t="shared" si="54"/>
        <v>technology</v>
      </c>
      <c r="R566" t="str">
        <f t="shared" si="55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6"/>
        <v>0</v>
      </c>
      <c r="P567">
        <f t="shared" si="51"/>
        <v>0</v>
      </c>
      <c r="Q567" t="str">
        <f t="shared" si="54"/>
        <v>technology</v>
      </c>
      <c r="R567" t="str">
        <f t="shared" si="55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6"/>
        <v>2.0000000000000001E-4</v>
      </c>
      <c r="P568">
        <f t="shared" si="51"/>
        <v>1</v>
      </c>
      <c r="Q568" t="str">
        <f t="shared" si="54"/>
        <v>technology</v>
      </c>
      <c r="R568" t="str">
        <f t="shared" si="55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6"/>
        <v>0</v>
      </c>
      <c r="P569">
        <f t="shared" si="51"/>
        <v>0</v>
      </c>
      <c r="Q569" t="str">
        <f t="shared" si="54"/>
        <v>technology</v>
      </c>
      <c r="R569" t="str">
        <f t="shared" si="55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6"/>
        <v>0.01</v>
      </c>
      <c r="P570">
        <f t="shared" si="51"/>
        <v>49</v>
      </c>
      <c r="Q570" t="str">
        <f t="shared" si="54"/>
        <v>technology</v>
      </c>
      <c r="R570" t="str">
        <f t="shared" si="55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6"/>
        <v>8.0000000000000002E-3</v>
      </c>
      <c r="P571">
        <f t="shared" si="51"/>
        <v>20</v>
      </c>
      <c r="Q571" t="str">
        <f t="shared" si="54"/>
        <v>technology</v>
      </c>
      <c r="R571" t="str">
        <f t="shared" si="55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6"/>
        <v>1.6705882352941177E-3</v>
      </c>
      <c r="P572">
        <f t="shared" si="51"/>
        <v>142</v>
      </c>
      <c r="Q572" t="str">
        <f t="shared" si="54"/>
        <v>technology</v>
      </c>
      <c r="R572" t="str">
        <f t="shared" si="55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6"/>
        <v>4.2399999999999998E-3</v>
      </c>
      <c r="P573">
        <f t="shared" si="51"/>
        <v>53</v>
      </c>
      <c r="Q573" t="str">
        <f t="shared" si="54"/>
        <v>technology</v>
      </c>
      <c r="R573" t="str">
        <f t="shared" si="55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6"/>
        <v>0</v>
      </c>
      <c r="P574">
        <f t="shared" si="51"/>
        <v>0</v>
      </c>
      <c r="Q574" t="str">
        <f t="shared" si="54"/>
        <v>technology</v>
      </c>
      <c r="R574" t="str">
        <f t="shared" si="55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6"/>
        <v>3.892538925389254E-3</v>
      </c>
      <c r="P575">
        <f t="shared" si="51"/>
        <v>38.444444444444443</v>
      </c>
      <c r="Q575" t="str">
        <f t="shared" si="54"/>
        <v>technology</v>
      </c>
      <c r="R575" t="str">
        <f t="shared" si="55"/>
        <v>web</v>
      </c>
      <c r="S575" s="10">
        <f t="shared" si="52"/>
        <v>41963.050127314811</v>
      </c>
      <c r="T575" s="10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6"/>
        <v>7.1556350626118068E-3</v>
      </c>
      <c r="P576">
        <f t="shared" si="51"/>
        <v>20</v>
      </c>
      <c r="Q576" t="str">
        <f t="shared" si="54"/>
        <v>technology</v>
      </c>
      <c r="R576" t="str">
        <f t="shared" si="55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6"/>
        <v>4.3166666666666666E-3</v>
      </c>
      <c r="P577">
        <f t="shared" si="51"/>
        <v>64.75</v>
      </c>
      <c r="Q577" t="str">
        <f t="shared" si="54"/>
        <v>technology</v>
      </c>
      <c r="R577" t="str">
        <f t="shared" si="55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6"/>
        <v>1.2500000000000001E-5</v>
      </c>
      <c r="P578">
        <f t="shared" si="51"/>
        <v>1</v>
      </c>
      <c r="Q578" t="str">
        <f t="shared" si="54"/>
        <v>technology</v>
      </c>
      <c r="R578" t="str">
        <f t="shared" si="55"/>
        <v>web</v>
      </c>
      <c r="S578" s="10">
        <f t="shared" si="52"/>
        <v>42031.471666666665</v>
      </c>
      <c r="T578" s="10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6"/>
        <v>2E-3</v>
      </c>
      <c r="P579">
        <f t="shared" ref="P579:P642" si="57">IF(L579 &gt; 0, E579/L579, 0)</f>
        <v>10</v>
      </c>
      <c r="Q579" t="str">
        <f t="shared" si="54"/>
        <v>technology</v>
      </c>
      <c r="R579" t="str">
        <f t="shared" si="55"/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6"/>
        <v>1.12E-4</v>
      </c>
      <c r="P580">
        <f t="shared" si="57"/>
        <v>2</v>
      </c>
      <c r="Q580" t="str">
        <f t="shared" si="54"/>
        <v>technology</v>
      </c>
      <c r="R580" t="str">
        <f t="shared" si="55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6"/>
        <v>1.4583333333333334E-2</v>
      </c>
      <c r="P581">
        <f t="shared" si="57"/>
        <v>35</v>
      </c>
      <c r="Q581" t="str">
        <f t="shared" si="54"/>
        <v>technology</v>
      </c>
      <c r="R581" t="str">
        <f t="shared" si="55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6"/>
        <v>3.3333333333333332E-4</v>
      </c>
      <c r="P582">
        <f t="shared" si="57"/>
        <v>1</v>
      </c>
      <c r="Q582" t="str">
        <f t="shared" si="54"/>
        <v>technology</v>
      </c>
      <c r="R582" t="str">
        <f t="shared" si="55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6"/>
        <v>0</v>
      </c>
      <c r="P583">
        <f t="shared" si="57"/>
        <v>0</v>
      </c>
      <c r="Q583" t="str">
        <f t="shared" si="54"/>
        <v>technology</v>
      </c>
      <c r="R583" t="str">
        <f t="shared" si="55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6"/>
        <v>0</v>
      </c>
      <c r="P584">
        <f t="shared" si="57"/>
        <v>0</v>
      </c>
      <c r="Q584" t="str">
        <f t="shared" ref="Q584:Q647" si="60">LEFT(N584, SEARCH("/",N584,1)-1)</f>
        <v>technology</v>
      </c>
      <c r="R584" t="str">
        <f t="shared" ref="R584:R647" si="61">RIGHT(N584,  LEN(N584) - SEARCH("/",N584,1) )</f>
        <v>web</v>
      </c>
      <c r="S584" s="10">
        <f t="shared" si="58"/>
        <v>42055.739803240736</v>
      </c>
      <c r="T584" s="10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6"/>
        <v>1.1111111111111112E-4</v>
      </c>
      <c r="P585">
        <f t="shared" si="57"/>
        <v>1</v>
      </c>
      <c r="Q585" t="str">
        <f t="shared" si="60"/>
        <v>technology</v>
      </c>
      <c r="R585" t="str">
        <f t="shared" si="61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6"/>
        <v>0.01</v>
      </c>
      <c r="P586">
        <f t="shared" si="57"/>
        <v>5</v>
      </c>
      <c r="Q586" t="str">
        <f t="shared" si="60"/>
        <v>technology</v>
      </c>
      <c r="R586" t="str">
        <f t="shared" si="61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6"/>
        <v>0</v>
      </c>
      <c r="P587">
        <f t="shared" si="57"/>
        <v>0</v>
      </c>
      <c r="Q587" t="str">
        <f t="shared" si="60"/>
        <v>technology</v>
      </c>
      <c r="R587" t="str">
        <f t="shared" si="61"/>
        <v>web</v>
      </c>
      <c r="S587" s="10">
        <f t="shared" si="58"/>
        <v>42283.3909375</v>
      </c>
      <c r="T587" s="10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6"/>
        <v>5.5999999999999999E-3</v>
      </c>
      <c r="P588">
        <f t="shared" si="57"/>
        <v>14</v>
      </c>
      <c r="Q588" t="str">
        <f t="shared" si="60"/>
        <v>technology</v>
      </c>
      <c r="R588" t="str">
        <f t="shared" si="61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6"/>
        <v>9.0833333333333335E-2</v>
      </c>
      <c r="P589">
        <f t="shared" si="57"/>
        <v>389.28571428571428</v>
      </c>
      <c r="Q589" t="str">
        <f t="shared" si="60"/>
        <v>technology</v>
      </c>
      <c r="R589" t="str">
        <f t="shared" si="61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6"/>
        <v>3.3444444444444443E-2</v>
      </c>
      <c r="P590">
        <f t="shared" si="57"/>
        <v>150.5</v>
      </c>
      <c r="Q590" t="str">
        <f t="shared" si="60"/>
        <v>technology</v>
      </c>
      <c r="R590" t="str">
        <f t="shared" si="61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6"/>
        <v>1.3333333333333334E-4</v>
      </c>
      <c r="P591">
        <f t="shared" si="57"/>
        <v>1</v>
      </c>
      <c r="Q591" t="str">
        <f t="shared" si="60"/>
        <v>technology</v>
      </c>
      <c r="R591" t="str">
        <f t="shared" si="61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6"/>
        <v>4.4600000000000001E-2</v>
      </c>
      <c r="P592">
        <f t="shared" si="57"/>
        <v>24.777777777777779</v>
      </c>
      <c r="Q592" t="str">
        <f t="shared" si="60"/>
        <v>technology</v>
      </c>
      <c r="R592" t="str">
        <f t="shared" si="61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6"/>
        <v>6.0999999999999997E-4</v>
      </c>
      <c r="P593">
        <f t="shared" si="57"/>
        <v>30.5</v>
      </c>
      <c r="Q593" t="str">
        <f t="shared" si="60"/>
        <v>technology</v>
      </c>
      <c r="R593" t="str">
        <f t="shared" si="61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6"/>
        <v>3.3333333333333333E-2</v>
      </c>
      <c r="P594">
        <f t="shared" si="57"/>
        <v>250</v>
      </c>
      <c r="Q594" t="str">
        <f t="shared" si="60"/>
        <v>technology</v>
      </c>
      <c r="R594" t="str">
        <f t="shared" si="61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6"/>
        <v>0.23</v>
      </c>
      <c r="P595">
        <f t="shared" si="57"/>
        <v>16.428571428571427</v>
      </c>
      <c r="Q595" t="str">
        <f t="shared" si="60"/>
        <v>technology</v>
      </c>
      <c r="R595" t="str">
        <f t="shared" si="61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6"/>
        <v>1.0399999999999999E-3</v>
      </c>
      <c r="P596">
        <f t="shared" si="57"/>
        <v>13</v>
      </c>
      <c r="Q596" t="str">
        <f t="shared" si="60"/>
        <v>technology</v>
      </c>
      <c r="R596" t="str">
        <f t="shared" si="61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6"/>
        <v>4.2599999999999999E-3</v>
      </c>
      <c r="P597">
        <f t="shared" si="57"/>
        <v>53.25</v>
      </c>
      <c r="Q597" t="str">
        <f t="shared" si="60"/>
        <v>technology</v>
      </c>
      <c r="R597" t="str">
        <f t="shared" si="61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ref="O598:O661" si="62">E598/D598</f>
        <v>2.9999999999999997E-4</v>
      </c>
      <c r="P598">
        <f t="shared" si="57"/>
        <v>3</v>
      </c>
      <c r="Q598" t="str">
        <f t="shared" si="60"/>
        <v>technology</v>
      </c>
      <c r="R598" t="str">
        <f t="shared" si="61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62"/>
        <v>2.6666666666666666E-3</v>
      </c>
      <c r="P599">
        <f t="shared" si="57"/>
        <v>10</v>
      </c>
      <c r="Q599" t="str">
        <f t="shared" si="60"/>
        <v>technology</v>
      </c>
      <c r="R599" t="str">
        <f t="shared" si="61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62"/>
        <v>0.34</v>
      </c>
      <c r="P600">
        <f t="shared" si="57"/>
        <v>121.42857142857143</v>
      </c>
      <c r="Q600" t="str">
        <f t="shared" si="60"/>
        <v>technology</v>
      </c>
      <c r="R600" t="str">
        <f t="shared" si="61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62"/>
        <v>6.2E-4</v>
      </c>
      <c r="P601">
        <f t="shared" si="57"/>
        <v>15.5</v>
      </c>
      <c r="Q601" t="str">
        <f t="shared" si="60"/>
        <v>technology</v>
      </c>
      <c r="R601" t="str">
        <f t="shared" si="61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62"/>
        <v>0.02</v>
      </c>
      <c r="P602">
        <f t="shared" si="57"/>
        <v>100</v>
      </c>
      <c r="Q602" t="str">
        <f t="shared" si="60"/>
        <v>technology</v>
      </c>
      <c r="R602" t="str">
        <f t="shared" si="61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2"/>
        <v>1.4E-2</v>
      </c>
      <c r="P603">
        <f t="shared" si="57"/>
        <v>23.333333333333332</v>
      </c>
      <c r="Q603" t="str">
        <f t="shared" si="60"/>
        <v>technology</v>
      </c>
      <c r="R603" t="str">
        <f t="shared" si="61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2"/>
        <v>0</v>
      </c>
      <c r="P604">
        <f t="shared" si="57"/>
        <v>0</v>
      </c>
      <c r="Q604" t="str">
        <f t="shared" si="60"/>
        <v>technology</v>
      </c>
      <c r="R604" t="str">
        <f t="shared" si="61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2"/>
        <v>3.9334666666666664E-2</v>
      </c>
      <c r="P605">
        <f t="shared" si="57"/>
        <v>45.386153846153846</v>
      </c>
      <c r="Q605" t="str">
        <f t="shared" si="60"/>
        <v>technology</v>
      </c>
      <c r="R605" t="str">
        <f t="shared" si="61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2"/>
        <v>0</v>
      </c>
      <c r="P606">
        <f t="shared" si="57"/>
        <v>0</v>
      </c>
      <c r="Q606" t="str">
        <f t="shared" si="60"/>
        <v>technology</v>
      </c>
      <c r="R606" t="str">
        <f t="shared" si="61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2"/>
        <v>2.6200000000000001E-2</v>
      </c>
      <c r="P607">
        <f t="shared" si="57"/>
        <v>16.375</v>
      </c>
      <c r="Q607" t="str">
        <f t="shared" si="60"/>
        <v>technology</v>
      </c>
      <c r="R607" t="str">
        <f t="shared" si="61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2"/>
        <v>2E-3</v>
      </c>
      <c r="P608">
        <f t="shared" si="57"/>
        <v>10</v>
      </c>
      <c r="Q608" t="str">
        <f t="shared" si="60"/>
        <v>technology</v>
      </c>
      <c r="R608" t="str">
        <f t="shared" si="61"/>
        <v>web</v>
      </c>
      <c r="S608" s="10">
        <f t="shared" si="58"/>
        <v>42102.650567129633</v>
      </c>
      <c r="T608" s="10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2"/>
        <v>0</v>
      </c>
      <c r="P609">
        <f t="shared" si="57"/>
        <v>0</v>
      </c>
      <c r="Q609" t="str">
        <f t="shared" si="60"/>
        <v>technology</v>
      </c>
      <c r="R609" t="str">
        <f t="shared" si="61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2"/>
        <v>9.7400000000000004E-3</v>
      </c>
      <c r="P610">
        <f t="shared" si="57"/>
        <v>292.2</v>
      </c>
      <c r="Q610" t="str">
        <f t="shared" si="60"/>
        <v>technology</v>
      </c>
      <c r="R610" t="str">
        <f t="shared" si="61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2"/>
        <v>6.41025641025641E-3</v>
      </c>
      <c r="P611">
        <f t="shared" si="57"/>
        <v>5</v>
      </c>
      <c r="Q611" t="str">
        <f t="shared" si="60"/>
        <v>technology</v>
      </c>
      <c r="R611" t="str">
        <f t="shared" si="61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2"/>
        <v>0</v>
      </c>
      <c r="P612">
        <f t="shared" si="57"/>
        <v>0</v>
      </c>
      <c r="Q612" t="str">
        <f t="shared" si="60"/>
        <v>technology</v>
      </c>
      <c r="R612" t="str">
        <f t="shared" si="61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2"/>
        <v>0</v>
      </c>
      <c r="P613">
        <f t="shared" si="57"/>
        <v>0</v>
      </c>
      <c r="Q613" t="str">
        <f t="shared" si="60"/>
        <v>technology</v>
      </c>
      <c r="R613" t="str">
        <f t="shared" si="61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2"/>
        <v>0</v>
      </c>
      <c r="P614">
        <f t="shared" si="57"/>
        <v>0</v>
      </c>
      <c r="Q614" t="str">
        <f t="shared" si="60"/>
        <v>technology</v>
      </c>
      <c r="R614" t="str">
        <f t="shared" si="61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2"/>
        <v>0.21363333333333334</v>
      </c>
      <c r="P615">
        <f t="shared" si="57"/>
        <v>105.93388429752066</v>
      </c>
      <c r="Q615" t="str">
        <f t="shared" si="60"/>
        <v>technology</v>
      </c>
      <c r="R615" t="str">
        <f t="shared" si="61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2"/>
        <v>0</v>
      </c>
      <c r="P616">
        <f t="shared" si="57"/>
        <v>0</v>
      </c>
      <c r="Q616" t="str">
        <f t="shared" si="60"/>
        <v>technology</v>
      </c>
      <c r="R616" t="str">
        <f t="shared" si="61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2"/>
        <v>0</v>
      </c>
      <c r="P617">
        <f t="shared" si="57"/>
        <v>0</v>
      </c>
      <c r="Q617" t="str">
        <f t="shared" si="60"/>
        <v>technology</v>
      </c>
      <c r="R617" t="str">
        <f t="shared" si="61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2"/>
        <v>0</v>
      </c>
      <c r="P618">
        <f t="shared" si="57"/>
        <v>0</v>
      </c>
      <c r="Q618" t="str">
        <f t="shared" si="60"/>
        <v>technology</v>
      </c>
      <c r="R618" t="str">
        <f t="shared" si="61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2"/>
        <v>0.03</v>
      </c>
      <c r="P619">
        <f t="shared" si="57"/>
        <v>20</v>
      </c>
      <c r="Q619" t="str">
        <f t="shared" si="60"/>
        <v>technology</v>
      </c>
      <c r="R619" t="str">
        <f t="shared" si="61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2"/>
        <v>0</v>
      </c>
      <c r="P620">
        <f t="shared" si="57"/>
        <v>0</v>
      </c>
      <c r="Q620" t="str">
        <f t="shared" si="60"/>
        <v>technology</v>
      </c>
      <c r="R620" t="str">
        <f t="shared" si="61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2"/>
        <v>3.9999999999999998E-7</v>
      </c>
      <c r="P621">
        <f t="shared" si="57"/>
        <v>1</v>
      </c>
      <c r="Q621" t="str">
        <f t="shared" si="60"/>
        <v>technology</v>
      </c>
      <c r="R621" t="str">
        <f t="shared" si="61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2"/>
        <v>0.01</v>
      </c>
      <c r="P622">
        <f t="shared" si="57"/>
        <v>300</v>
      </c>
      <c r="Q622" t="str">
        <f t="shared" si="60"/>
        <v>technology</v>
      </c>
      <c r="R622" t="str">
        <f t="shared" si="61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2"/>
        <v>1.044E-2</v>
      </c>
      <c r="P623">
        <f t="shared" si="57"/>
        <v>87</v>
      </c>
      <c r="Q623" t="str">
        <f t="shared" si="60"/>
        <v>technology</v>
      </c>
      <c r="R623" t="str">
        <f t="shared" si="61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2"/>
        <v>5.6833333333333333E-2</v>
      </c>
      <c r="P624">
        <f t="shared" si="57"/>
        <v>37.888888888888886</v>
      </c>
      <c r="Q624" t="str">
        <f t="shared" si="60"/>
        <v>technology</v>
      </c>
      <c r="R624" t="str">
        <f t="shared" si="61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2"/>
        <v>0</v>
      </c>
      <c r="P625">
        <f t="shared" si="57"/>
        <v>0</v>
      </c>
      <c r="Q625" t="str">
        <f t="shared" si="60"/>
        <v>technology</v>
      </c>
      <c r="R625" t="str">
        <f t="shared" si="61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2"/>
        <v>0</v>
      </c>
      <c r="P626">
        <f t="shared" si="57"/>
        <v>0</v>
      </c>
      <c r="Q626" t="str">
        <f t="shared" si="60"/>
        <v>technology</v>
      </c>
      <c r="R626" t="str">
        <f t="shared" si="61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2"/>
        <v>0</v>
      </c>
      <c r="P627">
        <f t="shared" si="57"/>
        <v>0</v>
      </c>
      <c r="Q627" t="str">
        <f t="shared" si="60"/>
        <v>technology</v>
      </c>
      <c r="R627" t="str">
        <f t="shared" si="61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2"/>
        <v>0.17380000000000001</v>
      </c>
      <c r="P628">
        <f t="shared" si="57"/>
        <v>111.41025641025641</v>
      </c>
      <c r="Q628" t="str">
        <f t="shared" si="60"/>
        <v>technology</v>
      </c>
      <c r="R628" t="str">
        <f t="shared" si="61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2"/>
        <v>2.0000000000000001E-4</v>
      </c>
      <c r="P629">
        <f t="shared" si="57"/>
        <v>90</v>
      </c>
      <c r="Q629" t="str">
        <f t="shared" si="60"/>
        <v>technology</v>
      </c>
      <c r="R629" t="str">
        <f t="shared" si="61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2"/>
        <v>0</v>
      </c>
      <c r="P630">
        <f t="shared" si="57"/>
        <v>0</v>
      </c>
      <c r="Q630" t="str">
        <f t="shared" si="60"/>
        <v>technology</v>
      </c>
      <c r="R630" t="str">
        <f t="shared" si="61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2"/>
        <v>1.75E-3</v>
      </c>
      <c r="P631">
        <f t="shared" si="57"/>
        <v>116.66666666666667</v>
      </c>
      <c r="Q631" t="str">
        <f t="shared" si="60"/>
        <v>technology</v>
      </c>
      <c r="R631" t="str">
        <f t="shared" si="61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2"/>
        <v>8.3340278356529708E-4</v>
      </c>
      <c r="P632">
        <f t="shared" si="57"/>
        <v>10</v>
      </c>
      <c r="Q632" t="str">
        <f t="shared" si="60"/>
        <v>technology</v>
      </c>
      <c r="R632" t="str">
        <f t="shared" si="61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2"/>
        <v>1.38E-2</v>
      </c>
      <c r="P633">
        <f t="shared" si="57"/>
        <v>76.666666666666671</v>
      </c>
      <c r="Q633" t="str">
        <f t="shared" si="60"/>
        <v>technology</v>
      </c>
      <c r="R633" t="str">
        <f t="shared" si="61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2"/>
        <v>0</v>
      </c>
      <c r="P634">
        <f t="shared" si="57"/>
        <v>0</v>
      </c>
      <c r="Q634" t="str">
        <f t="shared" si="60"/>
        <v>technology</v>
      </c>
      <c r="R634" t="str">
        <f t="shared" si="61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2"/>
        <v>0.1245</v>
      </c>
      <c r="P635">
        <f t="shared" si="57"/>
        <v>49.8</v>
      </c>
      <c r="Q635" t="str">
        <f t="shared" si="60"/>
        <v>technology</v>
      </c>
      <c r="R635" t="str">
        <f t="shared" si="61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2"/>
        <v>2.0000000000000001E-4</v>
      </c>
      <c r="P636">
        <f t="shared" si="57"/>
        <v>1</v>
      </c>
      <c r="Q636" t="str">
        <f t="shared" si="60"/>
        <v>technology</v>
      </c>
      <c r="R636" t="str">
        <f t="shared" si="61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2"/>
        <v>8.0000000000000007E-5</v>
      </c>
      <c r="P637">
        <f t="shared" si="57"/>
        <v>2</v>
      </c>
      <c r="Q637" t="str">
        <f t="shared" si="60"/>
        <v>technology</v>
      </c>
      <c r="R637" t="str">
        <f t="shared" si="61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2"/>
        <v>2E-3</v>
      </c>
      <c r="P638">
        <f t="shared" si="57"/>
        <v>4</v>
      </c>
      <c r="Q638" t="str">
        <f t="shared" si="60"/>
        <v>technology</v>
      </c>
      <c r="R638" t="str">
        <f t="shared" si="61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2"/>
        <v>0</v>
      </c>
      <c r="P639">
        <f t="shared" si="57"/>
        <v>0</v>
      </c>
      <c r="Q639" t="str">
        <f t="shared" si="60"/>
        <v>technology</v>
      </c>
      <c r="R639" t="str">
        <f t="shared" si="61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2"/>
        <v>9.0000000000000006E-5</v>
      </c>
      <c r="P640">
        <f t="shared" si="57"/>
        <v>3</v>
      </c>
      <c r="Q640" t="str">
        <f t="shared" si="60"/>
        <v>technology</v>
      </c>
      <c r="R640" t="str">
        <f t="shared" si="61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2"/>
        <v>9.9999999999999995E-7</v>
      </c>
      <c r="P641">
        <f t="shared" si="57"/>
        <v>1</v>
      </c>
      <c r="Q641" t="str">
        <f t="shared" si="60"/>
        <v>technology</v>
      </c>
      <c r="R641" t="str">
        <f t="shared" si="61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62"/>
        <v>1.4428571428571428</v>
      </c>
      <c r="P642">
        <f t="shared" si="57"/>
        <v>50.5</v>
      </c>
      <c r="Q642" t="str">
        <f t="shared" si="60"/>
        <v>technology</v>
      </c>
      <c r="R642" t="str">
        <f t="shared" si="61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2"/>
        <v>1.1916249999999999</v>
      </c>
      <c r="P643">
        <f t="shared" ref="P643:P706" si="63">IF(L643 &gt; 0, E643/L643, 0)</f>
        <v>151.31746031746033</v>
      </c>
      <c r="Q643" t="str">
        <f t="shared" si="60"/>
        <v>technology</v>
      </c>
      <c r="R643" t="str">
        <f t="shared" si="61"/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2"/>
        <v>14.604850000000001</v>
      </c>
      <c r="P644">
        <f t="shared" si="63"/>
        <v>134.3592456301748</v>
      </c>
      <c r="Q644" t="str">
        <f t="shared" si="60"/>
        <v>technology</v>
      </c>
      <c r="R644" t="str">
        <f t="shared" si="61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2"/>
        <v>1.0580799999999999</v>
      </c>
      <c r="P645">
        <f t="shared" si="63"/>
        <v>174.02631578947367</v>
      </c>
      <c r="Q645" t="str">
        <f t="shared" si="60"/>
        <v>technology</v>
      </c>
      <c r="R645" t="str">
        <f t="shared" si="61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2"/>
        <v>3.0011791999999997</v>
      </c>
      <c r="P646">
        <f t="shared" si="63"/>
        <v>73.486268364348675</v>
      </c>
      <c r="Q646" t="str">
        <f t="shared" si="60"/>
        <v>technology</v>
      </c>
      <c r="R646" t="str">
        <f t="shared" si="61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2"/>
        <v>2.7869999999999999</v>
      </c>
      <c r="P647">
        <f t="shared" si="63"/>
        <v>23.518987341772153</v>
      </c>
      <c r="Q647" t="str">
        <f t="shared" si="60"/>
        <v>technology</v>
      </c>
      <c r="R647" t="str">
        <f t="shared" si="61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2"/>
        <v>1.3187625000000001</v>
      </c>
      <c r="P648">
        <f t="shared" si="63"/>
        <v>39.074444444444445</v>
      </c>
      <c r="Q648" t="str">
        <f t="shared" ref="Q648:Q711" si="66">LEFT(N648, SEARCH("/",N648,1)-1)</f>
        <v>technology</v>
      </c>
      <c r="R648" t="str">
        <f t="shared" ref="R648:R711" si="67">RIGHT(N648,  LEN(N648) - SEARCH("/",N648,1) )</f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2"/>
        <v>1.0705</v>
      </c>
      <c r="P649">
        <f t="shared" si="63"/>
        <v>125.94117647058823</v>
      </c>
      <c r="Q649" t="str">
        <f t="shared" si="66"/>
        <v>technology</v>
      </c>
      <c r="R649" t="str">
        <f t="shared" si="67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2"/>
        <v>1.2682285714285715</v>
      </c>
      <c r="P650">
        <f t="shared" si="63"/>
        <v>1644</v>
      </c>
      <c r="Q650" t="str">
        <f t="shared" si="66"/>
        <v>technology</v>
      </c>
      <c r="R650" t="str">
        <f t="shared" si="67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2"/>
        <v>1.3996</v>
      </c>
      <c r="P651">
        <f t="shared" si="63"/>
        <v>42.670731707317074</v>
      </c>
      <c r="Q651" t="str">
        <f t="shared" si="66"/>
        <v>technology</v>
      </c>
      <c r="R651" t="str">
        <f t="shared" si="67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2"/>
        <v>1.1240000000000001</v>
      </c>
      <c r="P652">
        <f t="shared" si="63"/>
        <v>35.125</v>
      </c>
      <c r="Q652" t="str">
        <f t="shared" si="66"/>
        <v>technology</v>
      </c>
      <c r="R652" t="str">
        <f t="shared" si="67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2"/>
        <v>1.00528</v>
      </c>
      <c r="P653">
        <f t="shared" si="63"/>
        <v>239.35238095238094</v>
      </c>
      <c r="Q653" t="str">
        <f t="shared" si="66"/>
        <v>technology</v>
      </c>
      <c r="R653" t="str">
        <f t="shared" si="67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2"/>
        <v>1.0046666666666666</v>
      </c>
      <c r="P654">
        <f t="shared" si="63"/>
        <v>107.64285714285714</v>
      </c>
      <c r="Q654" t="str">
        <f t="shared" si="66"/>
        <v>technology</v>
      </c>
      <c r="R654" t="str">
        <f t="shared" si="67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2"/>
        <v>1.4144600000000001</v>
      </c>
      <c r="P655">
        <f t="shared" si="63"/>
        <v>95.830623306233065</v>
      </c>
      <c r="Q655" t="str">
        <f t="shared" si="66"/>
        <v>technology</v>
      </c>
      <c r="R655" t="str">
        <f t="shared" si="67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2"/>
        <v>2.6729166666666666</v>
      </c>
      <c r="P656">
        <f t="shared" si="63"/>
        <v>31.663376110562684</v>
      </c>
      <c r="Q656" t="str">
        <f t="shared" si="66"/>
        <v>technology</v>
      </c>
      <c r="R656" t="str">
        <f t="shared" si="67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2"/>
        <v>1.4688749999999999</v>
      </c>
      <c r="P657">
        <f t="shared" si="63"/>
        <v>42.886861313868614</v>
      </c>
      <c r="Q657" t="str">
        <f t="shared" si="66"/>
        <v>technology</v>
      </c>
      <c r="R657" t="str">
        <f t="shared" si="67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2"/>
        <v>2.1356000000000002</v>
      </c>
      <c r="P658">
        <f t="shared" si="63"/>
        <v>122.73563218390805</v>
      </c>
      <c r="Q658" t="str">
        <f t="shared" si="66"/>
        <v>technology</v>
      </c>
      <c r="R658" t="str">
        <f t="shared" si="67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2"/>
        <v>1.2569999999999999</v>
      </c>
      <c r="P659">
        <f t="shared" si="63"/>
        <v>190.45454545454547</v>
      </c>
      <c r="Q659" t="str">
        <f t="shared" si="66"/>
        <v>technology</v>
      </c>
      <c r="R659" t="str">
        <f t="shared" si="67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2"/>
        <v>1.0446206037108834</v>
      </c>
      <c r="P660">
        <f t="shared" si="63"/>
        <v>109.33695652173913</v>
      </c>
      <c r="Q660" t="str">
        <f t="shared" si="66"/>
        <v>technology</v>
      </c>
      <c r="R660" t="str">
        <f t="shared" si="67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2"/>
        <v>1.0056666666666667</v>
      </c>
      <c r="P661">
        <f t="shared" si="63"/>
        <v>143.66666666666666</v>
      </c>
      <c r="Q661" t="str">
        <f t="shared" si="66"/>
        <v>technology</v>
      </c>
      <c r="R661" t="str">
        <f t="shared" si="67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ref="O662:O725" si="68">E662/D662</f>
        <v>3.058E-2</v>
      </c>
      <c r="P662">
        <f t="shared" si="63"/>
        <v>84.944444444444443</v>
      </c>
      <c r="Q662" t="str">
        <f t="shared" si="66"/>
        <v>technology</v>
      </c>
      <c r="R662" t="str">
        <f t="shared" si="67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8"/>
        <v>9.4999999999999998E-3</v>
      </c>
      <c r="P663">
        <f t="shared" si="63"/>
        <v>10.555555555555555</v>
      </c>
      <c r="Q663" t="str">
        <f t="shared" si="66"/>
        <v>technology</v>
      </c>
      <c r="R663" t="str">
        <f t="shared" si="67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8"/>
        <v>4.0000000000000001E-3</v>
      </c>
      <c r="P664">
        <f t="shared" si="63"/>
        <v>39</v>
      </c>
      <c r="Q664" t="str">
        <f t="shared" si="66"/>
        <v>technology</v>
      </c>
      <c r="R664" t="str">
        <f t="shared" si="67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8"/>
        <v>3.5000000000000001E-3</v>
      </c>
      <c r="P665">
        <f t="shared" si="63"/>
        <v>100</v>
      </c>
      <c r="Q665" t="str">
        <f t="shared" si="66"/>
        <v>technology</v>
      </c>
      <c r="R665" t="str">
        <f t="shared" si="67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8"/>
        <v>7.5333333333333335E-2</v>
      </c>
      <c r="P666">
        <f t="shared" si="63"/>
        <v>31.172413793103448</v>
      </c>
      <c r="Q666" t="str">
        <f t="shared" si="66"/>
        <v>technology</v>
      </c>
      <c r="R666" t="str">
        <f t="shared" si="67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8"/>
        <v>0.18640000000000001</v>
      </c>
      <c r="P667">
        <f t="shared" si="63"/>
        <v>155.33333333333334</v>
      </c>
      <c r="Q667" t="str">
        <f t="shared" si="66"/>
        <v>technology</v>
      </c>
      <c r="R667" t="str">
        <f t="shared" si="67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8"/>
        <v>4.0000000000000003E-5</v>
      </c>
      <c r="P668">
        <f t="shared" si="63"/>
        <v>2</v>
      </c>
      <c r="Q668" t="str">
        <f t="shared" si="66"/>
        <v>technology</v>
      </c>
      <c r="R668" t="str">
        <f t="shared" si="67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8"/>
        <v>0.1002</v>
      </c>
      <c r="P669">
        <f t="shared" si="63"/>
        <v>178.92857142857142</v>
      </c>
      <c r="Q669" t="str">
        <f t="shared" si="66"/>
        <v>technology</v>
      </c>
      <c r="R669" t="str">
        <f t="shared" si="67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8"/>
        <v>4.5600000000000002E-2</v>
      </c>
      <c r="P670">
        <f t="shared" si="63"/>
        <v>27.36</v>
      </c>
      <c r="Q670" t="str">
        <f t="shared" si="66"/>
        <v>technology</v>
      </c>
      <c r="R670" t="str">
        <f t="shared" si="67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8"/>
        <v>0.21507499999999999</v>
      </c>
      <c r="P671">
        <f t="shared" si="63"/>
        <v>1536.25</v>
      </c>
      <c r="Q671" t="str">
        <f t="shared" si="66"/>
        <v>technology</v>
      </c>
      <c r="R671" t="str">
        <f t="shared" si="67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8"/>
        <v>0.29276666666666668</v>
      </c>
      <c r="P672">
        <f t="shared" si="63"/>
        <v>84.99677419354839</v>
      </c>
      <c r="Q672" t="str">
        <f t="shared" si="66"/>
        <v>technology</v>
      </c>
      <c r="R672" t="str">
        <f t="shared" si="67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8"/>
        <v>0.39426666666666665</v>
      </c>
      <c r="P673">
        <f t="shared" si="63"/>
        <v>788.5333333333333</v>
      </c>
      <c r="Q673" t="str">
        <f t="shared" si="66"/>
        <v>technology</v>
      </c>
      <c r="R673" t="str">
        <f t="shared" si="67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8"/>
        <v>0.21628</v>
      </c>
      <c r="P674">
        <f t="shared" si="63"/>
        <v>50.29767441860465</v>
      </c>
      <c r="Q674" t="str">
        <f t="shared" si="66"/>
        <v>technology</v>
      </c>
      <c r="R674" t="str">
        <f t="shared" si="67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8"/>
        <v>2.0500000000000002E-3</v>
      </c>
      <c r="P675">
        <f t="shared" si="63"/>
        <v>68.333333333333329</v>
      </c>
      <c r="Q675" t="str">
        <f t="shared" si="66"/>
        <v>technology</v>
      </c>
      <c r="R675" t="str">
        <f t="shared" si="67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8"/>
        <v>2.9999999999999997E-4</v>
      </c>
      <c r="P676">
        <f t="shared" si="63"/>
        <v>7.5</v>
      </c>
      <c r="Q676" t="str">
        <f t="shared" si="66"/>
        <v>technology</v>
      </c>
      <c r="R676" t="str">
        <f t="shared" si="67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8"/>
        <v>0.14849999999999999</v>
      </c>
      <c r="P677">
        <f t="shared" si="63"/>
        <v>34.269230769230766</v>
      </c>
      <c r="Q677" t="str">
        <f t="shared" si="66"/>
        <v>technology</v>
      </c>
      <c r="R677" t="str">
        <f t="shared" si="67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8"/>
        <v>1.4710000000000001E-2</v>
      </c>
      <c r="P678">
        <f t="shared" si="63"/>
        <v>61.291666666666664</v>
      </c>
      <c r="Q678" t="str">
        <f t="shared" si="66"/>
        <v>technology</v>
      </c>
      <c r="R678" t="str">
        <f t="shared" si="67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8"/>
        <v>0.25584000000000001</v>
      </c>
      <c r="P679">
        <f t="shared" si="63"/>
        <v>133.25</v>
      </c>
      <c r="Q679" t="str">
        <f t="shared" si="66"/>
        <v>technology</v>
      </c>
      <c r="R679" t="str">
        <f t="shared" si="67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8"/>
        <v>3.8206896551724136E-2</v>
      </c>
      <c r="P680">
        <f t="shared" si="63"/>
        <v>65.17647058823529</v>
      </c>
      <c r="Q680" t="str">
        <f t="shared" si="66"/>
        <v>technology</v>
      </c>
      <c r="R680" t="str">
        <f t="shared" si="67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8"/>
        <v>0.15485964912280703</v>
      </c>
      <c r="P681">
        <f t="shared" si="63"/>
        <v>93.90425531914893</v>
      </c>
      <c r="Q681" t="str">
        <f t="shared" si="66"/>
        <v>technology</v>
      </c>
      <c r="R681" t="str">
        <f t="shared" si="67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8"/>
        <v>0.25912000000000002</v>
      </c>
      <c r="P682">
        <f t="shared" si="63"/>
        <v>150.65116279069767</v>
      </c>
      <c r="Q682" t="str">
        <f t="shared" si="66"/>
        <v>technology</v>
      </c>
      <c r="R682" t="str">
        <f t="shared" si="67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8"/>
        <v>4.0000000000000002E-4</v>
      </c>
      <c r="P683">
        <f t="shared" si="63"/>
        <v>1</v>
      </c>
      <c r="Q683" t="str">
        <f t="shared" si="66"/>
        <v>technology</v>
      </c>
      <c r="R683" t="str">
        <f t="shared" si="67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8"/>
        <v>1.06E-3</v>
      </c>
      <c r="P684">
        <f t="shared" si="63"/>
        <v>13.25</v>
      </c>
      <c r="Q684" t="str">
        <f t="shared" si="66"/>
        <v>technology</v>
      </c>
      <c r="R684" t="str">
        <f t="shared" si="67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8"/>
        <v>8.5142857142857138E-3</v>
      </c>
      <c r="P685">
        <f t="shared" si="63"/>
        <v>99.333333333333329</v>
      </c>
      <c r="Q685" t="str">
        <f t="shared" si="66"/>
        <v>technology</v>
      </c>
      <c r="R685" t="str">
        <f t="shared" si="67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8"/>
        <v>7.4837500000000001E-2</v>
      </c>
      <c r="P686">
        <f t="shared" si="63"/>
        <v>177.39259259259259</v>
      </c>
      <c r="Q686" t="str">
        <f t="shared" si="66"/>
        <v>technology</v>
      </c>
      <c r="R686" t="str">
        <f t="shared" si="67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8"/>
        <v>0.27650000000000002</v>
      </c>
      <c r="P687">
        <f t="shared" si="63"/>
        <v>55.3</v>
      </c>
      <c r="Q687" t="str">
        <f t="shared" si="66"/>
        <v>technology</v>
      </c>
      <c r="R687" t="str">
        <f t="shared" si="67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8"/>
        <v>0</v>
      </c>
      <c r="P688">
        <f t="shared" si="63"/>
        <v>0</v>
      </c>
      <c r="Q688" t="str">
        <f t="shared" si="66"/>
        <v>technology</v>
      </c>
      <c r="R688" t="str">
        <f t="shared" si="67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8"/>
        <v>3.5499999999999997E-2</v>
      </c>
      <c r="P689">
        <f t="shared" si="63"/>
        <v>591.66666666666663</v>
      </c>
      <c r="Q689" t="str">
        <f t="shared" si="66"/>
        <v>technology</v>
      </c>
      <c r="R689" t="str">
        <f t="shared" si="67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8"/>
        <v>0.72989999999999999</v>
      </c>
      <c r="P690">
        <f t="shared" si="63"/>
        <v>405.5</v>
      </c>
      <c r="Q690" t="str">
        <f t="shared" si="66"/>
        <v>technology</v>
      </c>
      <c r="R690" t="str">
        <f t="shared" si="67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8"/>
        <v>0.57648750000000004</v>
      </c>
      <c r="P691">
        <f t="shared" si="63"/>
        <v>343.14732142857144</v>
      </c>
      <c r="Q691" t="str">
        <f t="shared" si="66"/>
        <v>technology</v>
      </c>
      <c r="R691" t="str">
        <f t="shared" si="67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8"/>
        <v>0.1234</v>
      </c>
      <c r="P692">
        <f t="shared" si="63"/>
        <v>72.588235294117652</v>
      </c>
      <c r="Q692" t="str">
        <f t="shared" si="66"/>
        <v>technology</v>
      </c>
      <c r="R692" t="str">
        <f t="shared" si="67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8"/>
        <v>5.1999999999999998E-3</v>
      </c>
      <c r="P693">
        <f t="shared" si="63"/>
        <v>26</v>
      </c>
      <c r="Q693" t="str">
        <f t="shared" si="66"/>
        <v>technology</v>
      </c>
      <c r="R693" t="str">
        <f t="shared" si="67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8"/>
        <v>6.5299999999999997E-2</v>
      </c>
      <c r="P694">
        <f t="shared" si="63"/>
        <v>6.4975124378109452</v>
      </c>
      <c r="Q694" t="str">
        <f t="shared" si="66"/>
        <v>technology</v>
      </c>
      <c r="R694" t="str">
        <f t="shared" si="67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8"/>
        <v>0.35338000000000003</v>
      </c>
      <c r="P695">
        <f t="shared" si="63"/>
        <v>119.38513513513513</v>
      </c>
      <c r="Q695" t="str">
        <f t="shared" si="66"/>
        <v>technology</v>
      </c>
      <c r="R695" t="str">
        <f t="shared" si="67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8"/>
        <v>3.933333333333333E-3</v>
      </c>
      <c r="P696">
        <f t="shared" si="63"/>
        <v>84.285714285714292</v>
      </c>
      <c r="Q696" t="str">
        <f t="shared" si="66"/>
        <v>technology</v>
      </c>
      <c r="R696" t="str">
        <f t="shared" si="67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8"/>
        <v>1.06E-2</v>
      </c>
      <c r="P697">
        <f t="shared" si="63"/>
        <v>90.857142857142861</v>
      </c>
      <c r="Q697" t="str">
        <f t="shared" si="66"/>
        <v>technology</v>
      </c>
      <c r="R697" t="str">
        <f t="shared" si="67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8"/>
        <v>5.7142857142857145E-6</v>
      </c>
      <c r="P698">
        <f t="shared" si="63"/>
        <v>1</v>
      </c>
      <c r="Q698" t="str">
        <f t="shared" si="66"/>
        <v>technology</v>
      </c>
      <c r="R698" t="str">
        <f t="shared" si="67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8"/>
        <v>0.46379999999999999</v>
      </c>
      <c r="P699">
        <f t="shared" si="63"/>
        <v>20.342105263157894</v>
      </c>
      <c r="Q699" t="str">
        <f t="shared" si="66"/>
        <v>technology</v>
      </c>
      <c r="R699" t="str">
        <f t="shared" si="67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8"/>
        <v>0.15390000000000001</v>
      </c>
      <c r="P700">
        <f t="shared" si="63"/>
        <v>530.68965517241384</v>
      </c>
      <c r="Q700" t="str">
        <f t="shared" si="66"/>
        <v>technology</v>
      </c>
      <c r="R700" t="str">
        <f t="shared" si="67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8"/>
        <v>0.824221076923077</v>
      </c>
      <c r="P701">
        <f t="shared" si="63"/>
        <v>120.39184269662923</v>
      </c>
      <c r="Q701" t="str">
        <f t="shared" si="66"/>
        <v>technology</v>
      </c>
      <c r="R701" t="str">
        <f t="shared" si="67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8"/>
        <v>2.6866666666666667E-2</v>
      </c>
      <c r="P702">
        <f t="shared" si="63"/>
        <v>13</v>
      </c>
      <c r="Q702" t="str">
        <f t="shared" si="66"/>
        <v>technology</v>
      </c>
      <c r="R702" t="str">
        <f t="shared" si="67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8"/>
        <v>0.26600000000000001</v>
      </c>
      <c r="P703">
        <f t="shared" si="63"/>
        <v>291.33333333333331</v>
      </c>
      <c r="Q703" t="str">
        <f t="shared" si="66"/>
        <v>technology</v>
      </c>
      <c r="R703" t="str">
        <f t="shared" si="67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8"/>
        <v>0.30813400000000002</v>
      </c>
      <c r="P704">
        <f t="shared" si="63"/>
        <v>124.9191891891892</v>
      </c>
      <c r="Q704" t="str">
        <f t="shared" si="66"/>
        <v>technology</v>
      </c>
      <c r="R704" t="str">
        <f t="shared" si="67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8"/>
        <v>5.5800000000000002E-2</v>
      </c>
      <c r="P705">
        <f t="shared" si="63"/>
        <v>119.57142857142857</v>
      </c>
      <c r="Q705" t="str">
        <f t="shared" si="66"/>
        <v>technology</v>
      </c>
      <c r="R705" t="str">
        <f t="shared" si="67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8"/>
        <v>8.7454545454545458E-3</v>
      </c>
      <c r="P706">
        <f t="shared" si="63"/>
        <v>120.25</v>
      </c>
      <c r="Q706" t="str">
        <f t="shared" si="66"/>
        <v>technology</v>
      </c>
      <c r="R706" t="str">
        <f t="shared" si="67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8"/>
        <v>9.7699999999999992E-3</v>
      </c>
      <c r="P707">
        <f t="shared" ref="P707:P770" si="69">IF(L707 &gt; 0, E707/L707, 0)</f>
        <v>195.4</v>
      </c>
      <c r="Q707" t="str">
        <f t="shared" si="66"/>
        <v>technology</v>
      </c>
      <c r="R707" t="str">
        <f t="shared" si="67"/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8"/>
        <v>0</v>
      </c>
      <c r="P708">
        <f t="shared" si="69"/>
        <v>0</v>
      </c>
      <c r="Q708" t="str">
        <f t="shared" si="66"/>
        <v>technology</v>
      </c>
      <c r="R708" t="str">
        <f t="shared" si="67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8"/>
        <v>0.78927352941176465</v>
      </c>
      <c r="P709">
        <f t="shared" si="69"/>
        <v>117.69868421052631</v>
      </c>
      <c r="Q709" t="str">
        <f t="shared" si="66"/>
        <v>technology</v>
      </c>
      <c r="R709" t="str">
        <f t="shared" si="67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8"/>
        <v>0.22092500000000001</v>
      </c>
      <c r="P710">
        <f t="shared" si="69"/>
        <v>23.948509485094849</v>
      </c>
      <c r="Q710" t="str">
        <f t="shared" si="66"/>
        <v>technology</v>
      </c>
      <c r="R710" t="str">
        <f t="shared" si="67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8"/>
        <v>4.0666666666666663E-3</v>
      </c>
      <c r="P711">
        <f t="shared" si="69"/>
        <v>30.5</v>
      </c>
      <c r="Q711" t="str">
        <f t="shared" si="66"/>
        <v>technology</v>
      </c>
      <c r="R711" t="str">
        <f t="shared" si="67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8"/>
        <v>0</v>
      </c>
      <c r="P712">
        <f t="shared" si="69"/>
        <v>0</v>
      </c>
      <c r="Q712" t="str">
        <f t="shared" ref="Q712:Q775" si="72">LEFT(N712, SEARCH("/",N712,1)-1)</f>
        <v>technology</v>
      </c>
      <c r="R712" t="str">
        <f t="shared" ref="R712:R775" si="73">RIGHT(N712,  LEN(N712) - SEARCH("/",N712,1) )</f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8"/>
        <v>0.33790999999999999</v>
      </c>
      <c r="P713">
        <f t="shared" si="69"/>
        <v>99.973372781065095</v>
      </c>
      <c r="Q713" t="str">
        <f t="shared" si="72"/>
        <v>technology</v>
      </c>
      <c r="R713" t="str">
        <f t="shared" si="73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8"/>
        <v>2.1649484536082476E-3</v>
      </c>
      <c r="P714">
        <f t="shared" si="69"/>
        <v>26.25</v>
      </c>
      <c r="Q714" t="str">
        <f t="shared" si="72"/>
        <v>technology</v>
      </c>
      <c r="R714" t="str">
        <f t="shared" si="73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8"/>
        <v>7.9600000000000001E-3</v>
      </c>
      <c r="P715">
        <f t="shared" si="69"/>
        <v>199</v>
      </c>
      <c r="Q715" t="str">
        <f t="shared" si="72"/>
        <v>technology</v>
      </c>
      <c r="R715" t="str">
        <f t="shared" si="73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8"/>
        <v>0.14993333333333334</v>
      </c>
      <c r="P716">
        <f t="shared" si="69"/>
        <v>80.321428571428569</v>
      </c>
      <c r="Q716" t="str">
        <f t="shared" si="72"/>
        <v>technology</v>
      </c>
      <c r="R716" t="str">
        <f t="shared" si="73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8"/>
        <v>5.0509090909090906E-2</v>
      </c>
      <c r="P717">
        <f t="shared" si="69"/>
        <v>115.75</v>
      </c>
      <c r="Q717" t="str">
        <f t="shared" si="72"/>
        <v>technology</v>
      </c>
      <c r="R717" t="str">
        <f t="shared" si="73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8"/>
        <v>0.10214285714285715</v>
      </c>
      <c r="P718">
        <f t="shared" si="69"/>
        <v>44.6875</v>
      </c>
      <c r="Q718" t="str">
        <f t="shared" si="72"/>
        <v>technology</v>
      </c>
      <c r="R718" t="str">
        <f t="shared" si="73"/>
        <v>wearables</v>
      </c>
      <c r="S718" s="10">
        <f t="shared" si="70"/>
        <v>41940.658645833333</v>
      </c>
      <c r="T718" s="10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8"/>
        <v>3.0500000000000002E-3</v>
      </c>
      <c r="P719">
        <f t="shared" si="69"/>
        <v>76.25</v>
      </c>
      <c r="Q719" t="str">
        <f t="shared" si="72"/>
        <v>technology</v>
      </c>
      <c r="R719" t="str">
        <f t="shared" si="73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8"/>
        <v>7.4999999999999997E-3</v>
      </c>
      <c r="P720">
        <f t="shared" si="69"/>
        <v>22.5</v>
      </c>
      <c r="Q720" t="str">
        <f t="shared" si="72"/>
        <v>technology</v>
      </c>
      <c r="R720" t="str">
        <f t="shared" si="73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8"/>
        <v>1.2933333333333333E-2</v>
      </c>
      <c r="P721">
        <f t="shared" si="69"/>
        <v>19.399999999999999</v>
      </c>
      <c r="Q721" t="str">
        <f t="shared" si="72"/>
        <v>technology</v>
      </c>
      <c r="R721" t="str">
        <f t="shared" si="73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8"/>
        <v>1.4394736842105262</v>
      </c>
      <c r="P722">
        <f t="shared" si="69"/>
        <v>66.707317073170728</v>
      </c>
      <c r="Q722" t="str">
        <f t="shared" si="72"/>
        <v>publishing</v>
      </c>
      <c r="R722" t="str">
        <f t="shared" si="73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8"/>
        <v>1.2210975609756098</v>
      </c>
      <c r="P723">
        <f t="shared" si="69"/>
        <v>84.142857142857139</v>
      </c>
      <c r="Q723" t="str">
        <f t="shared" si="72"/>
        <v>publishing</v>
      </c>
      <c r="R723" t="str">
        <f t="shared" si="73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8"/>
        <v>1.3202400000000001</v>
      </c>
      <c r="P724">
        <f t="shared" si="69"/>
        <v>215.72549019607843</v>
      </c>
      <c r="Q724" t="str">
        <f t="shared" si="72"/>
        <v>publishing</v>
      </c>
      <c r="R724" t="str">
        <f t="shared" si="73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8"/>
        <v>1.0938000000000001</v>
      </c>
      <c r="P725">
        <f t="shared" si="69"/>
        <v>54.69</v>
      </c>
      <c r="Q725" t="str">
        <f t="shared" si="72"/>
        <v>publishing</v>
      </c>
      <c r="R725" t="str">
        <f t="shared" si="73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ref="O726:O789" si="74">E726/D726</f>
        <v>1.0547157142857144</v>
      </c>
      <c r="P726">
        <f t="shared" si="69"/>
        <v>51.62944055944056</v>
      </c>
      <c r="Q726" t="str">
        <f t="shared" si="72"/>
        <v>publishing</v>
      </c>
      <c r="R726" t="str">
        <f t="shared" si="73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4"/>
        <v>1.0035000000000001</v>
      </c>
      <c r="P727">
        <f t="shared" si="69"/>
        <v>143.35714285714286</v>
      </c>
      <c r="Q727" t="str">
        <f t="shared" si="72"/>
        <v>publishing</v>
      </c>
      <c r="R727" t="str">
        <f t="shared" si="73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4"/>
        <v>1.014</v>
      </c>
      <c r="P728">
        <f t="shared" si="69"/>
        <v>72.428571428571431</v>
      </c>
      <c r="Q728" t="str">
        <f t="shared" si="72"/>
        <v>publishing</v>
      </c>
      <c r="R728" t="str">
        <f t="shared" si="73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4"/>
        <v>1.5551428571428572</v>
      </c>
      <c r="P729">
        <f t="shared" si="69"/>
        <v>36.530201342281877</v>
      </c>
      <c r="Q729" t="str">
        <f t="shared" si="72"/>
        <v>publishing</v>
      </c>
      <c r="R729" t="str">
        <f t="shared" si="73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4"/>
        <v>1.05566</v>
      </c>
      <c r="P730">
        <f t="shared" si="69"/>
        <v>60.903461538461535</v>
      </c>
      <c r="Q730" t="str">
        <f t="shared" si="72"/>
        <v>publishing</v>
      </c>
      <c r="R730" t="str">
        <f t="shared" si="73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4"/>
        <v>1.3065</v>
      </c>
      <c r="P731">
        <f t="shared" si="69"/>
        <v>43.55</v>
      </c>
      <c r="Q731" t="str">
        <f t="shared" si="72"/>
        <v>publishing</v>
      </c>
      <c r="R731" t="str">
        <f t="shared" si="73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4"/>
        <v>1.3219000000000001</v>
      </c>
      <c r="P732">
        <f t="shared" si="69"/>
        <v>99.766037735849054</v>
      </c>
      <c r="Q732" t="str">
        <f t="shared" si="72"/>
        <v>publishing</v>
      </c>
      <c r="R732" t="str">
        <f t="shared" si="73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4"/>
        <v>1.26</v>
      </c>
      <c r="P733">
        <f t="shared" si="69"/>
        <v>88.732394366197184</v>
      </c>
      <c r="Q733" t="str">
        <f t="shared" si="72"/>
        <v>publishing</v>
      </c>
      <c r="R733" t="str">
        <f t="shared" si="73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4"/>
        <v>1.6</v>
      </c>
      <c r="P734">
        <f t="shared" si="69"/>
        <v>4.9230769230769234</v>
      </c>
      <c r="Q734" t="str">
        <f t="shared" si="72"/>
        <v>publishing</v>
      </c>
      <c r="R734" t="str">
        <f t="shared" si="73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4"/>
        <v>1.2048000000000001</v>
      </c>
      <c r="P735">
        <f t="shared" si="69"/>
        <v>17.822485207100591</v>
      </c>
      <c r="Q735" t="str">
        <f t="shared" si="72"/>
        <v>publishing</v>
      </c>
      <c r="R735" t="str">
        <f t="shared" si="73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4"/>
        <v>1.2552941176470589</v>
      </c>
      <c r="P736">
        <f t="shared" si="69"/>
        <v>187.19298245614036</v>
      </c>
      <c r="Q736" t="str">
        <f t="shared" si="72"/>
        <v>publishing</v>
      </c>
      <c r="R736" t="str">
        <f t="shared" si="73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4"/>
        <v>1.1440638297872341</v>
      </c>
      <c r="P737">
        <f t="shared" si="69"/>
        <v>234.80786026200875</v>
      </c>
      <c r="Q737" t="str">
        <f t="shared" si="72"/>
        <v>publishing</v>
      </c>
      <c r="R737" t="str">
        <f t="shared" si="73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4"/>
        <v>3.151388888888889</v>
      </c>
      <c r="P738">
        <f t="shared" si="69"/>
        <v>105.04629629629629</v>
      </c>
      <c r="Q738" t="str">
        <f t="shared" si="72"/>
        <v>publishing</v>
      </c>
      <c r="R738" t="str">
        <f t="shared" si="73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4"/>
        <v>1.224</v>
      </c>
      <c r="P739">
        <f t="shared" si="69"/>
        <v>56.666666666666664</v>
      </c>
      <c r="Q739" t="str">
        <f t="shared" si="72"/>
        <v>publishing</v>
      </c>
      <c r="R739" t="str">
        <f t="shared" si="73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4"/>
        <v>1.0673333333333332</v>
      </c>
      <c r="P740">
        <f t="shared" si="69"/>
        <v>39.048780487804876</v>
      </c>
      <c r="Q740" t="str">
        <f t="shared" si="72"/>
        <v>publishing</v>
      </c>
      <c r="R740" t="str">
        <f t="shared" si="73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4"/>
        <v>1.5833333333333333</v>
      </c>
      <c r="P741">
        <f t="shared" si="69"/>
        <v>68.345323741007192</v>
      </c>
      <c r="Q741" t="str">
        <f t="shared" si="72"/>
        <v>publishing</v>
      </c>
      <c r="R741" t="str">
        <f t="shared" si="73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4"/>
        <v>1.0740000000000001</v>
      </c>
      <c r="P742">
        <f t="shared" si="69"/>
        <v>169.57894736842104</v>
      </c>
      <c r="Q742" t="str">
        <f t="shared" si="72"/>
        <v>publishing</v>
      </c>
      <c r="R742" t="str">
        <f t="shared" si="73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4"/>
        <v>1.0226</v>
      </c>
      <c r="P743">
        <f t="shared" si="69"/>
        <v>141.42340425531913</v>
      </c>
      <c r="Q743" t="str">
        <f t="shared" si="72"/>
        <v>publishing</v>
      </c>
      <c r="R743" t="str">
        <f t="shared" si="73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4"/>
        <v>1.1071428571428572</v>
      </c>
      <c r="P744">
        <f t="shared" si="69"/>
        <v>67.391304347826093</v>
      </c>
      <c r="Q744" t="str">
        <f t="shared" si="72"/>
        <v>publishing</v>
      </c>
      <c r="R744" t="str">
        <f t="shared" si="73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4"/>
        <v>1.48</v>
      </c>
      <c r="P745">
        <f t="shared" si="69"/>
        <v>54.266666666666666</v>
      </c>
      <c r="Q745" t="str">
        <f t="shared" si="72"/>
        <v>publishing</v>
      </c>
      <c r="R745" t="str">
        <f t="shared" si="73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4"/>
        <v>1.0232000000000001</v>
      </c>
      <c r="P746">
        <f t="shared" si="69"/>
        <v>82.516129032258064</v>
      </c>
      <c r="Q746" t="str">
        <f t="shared" si="72"/>
        <v>publishing</v>
      </c>
      <c r="R746" t="str">
        <f t="shared" si="73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4"/>
        <v>1.7909909909909909</v>
      </c>
      <c r="P747">
        <f t="shared" si="69"/>
        <v>53.729729729729726</v>
      </c>
      <c r="Q747" t="str">
        <f t="shared" si="72"/>
        <v>publishing</v>
      </c>
      <c r="R747" t="str">
        <f t="shared" si="73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4"/>
        <v>1.1108135252761968</v>
      </c>
      <c r="P748">
        <f t="shared" si="69"/>
        <v>34.206185567010309</v>
      </c>
      <c r="Q748" t="str">
        <f t="shared" si="72"/>
        <v>publishing</v>
      </c>
      <c r="R748" t="str">
        <f t="shared" si="73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4"/>
        <v>1.0004285714285714</v>
      </c>
      <c r="P749">
        <f t="shared" si="69"/>
        <v>127.32727272727273</v>
      </c>
      <c r="Q749" t="str">
        <f t="shared" si="72"/>
        <v>publishing</v>
      </c>
      <c r="R749" t="str">
        <f t="shared" si="73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4"/>
        <v>1.0024999999999999</v>
      </c>
      <c r="P750">
        <f t="shared" si="69"/>
        <v>45.56818181818182</v>
      </c>
      <c r="Q750" t="str">
        <f t="shared" si="72"/>
        <v>publishing</v>
      </c>
      <c r="R750" t="str">
        <f t="shared" si="73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4"/>
        <v>1.0556000000000001</v>
      </c>
      <c r="P751">
        <f t="shared" si="69"/>
        <v>95.963636363636368</v>
      </c>
      <c r="Q751" t="str">
        <f t="shared" si="72"/>
        <v>publishing</v>
      </c>
      <c r="R751" t="str">
        <f t="shared" si="73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4"/>
        <v>1.0258775877587758</v>
      </c>
      <c r="P752">
        <f t="shared" si="69"/>
        <v>77.271186440677965</v>
      </c>
      <c r="Q752" t="str">
        <f t="shared" si="72"/>
        <v>publishing</v>
      </c>
      <c r="R752" t="str">
        <f t="shared" si="73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4"/>
        <v>1.1850000000000001</v>
      </c>
      <c r="P753">
        <f t="shared" si="69"/>
        <v>57.338709677419352</v>
      </c>
      <c r="Q753" t="str">
        <f t="shared" si="72"/>
        <v>publishing</v>
      </c>
      <c r="R753" t="str">
        <f t="shared" si="73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4"/>
        <v>1.117</v>
      </c>
      <c r="P754">
        <f t="shared" si="69"/>
        <v>53.19047619047619</v>
      </c>
      <c r="Q754" t="str">
        <f t="shared" si="72"/>
        <v>publishing</v>
      </c>
      <c r="R754" t="str">
        <f t="shared" si="73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4"/>
        <v>1.28</v>
      </c>
      <c r="P755">
        <f t="shared" si="69"/>
        <v>492.30769230769232</v>
      </c>
      <c r="Q755" t="str">
        <f t="shared" si="72"/>
        <v>publishing</v>
      </c>
      <c r="R755" t="str">
        <f t="shared" si="73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4"/>
        <v>1.0375000000000001</v>
      </c>
      <c r="P756">
        <f t="shared" si="69"/>
        <v>42.346938775510203</v>
      </c>
      <c r="Q756" t="str">
        <f t="shared" si="72"/>
        <v>publishing</v>
      </c>
      <c r="R756" t="str">
        <f t="shared" si="73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4"/>
        <v>1.0190760000000001</v>
      </c>
      <c r="P757">
        <f t="shared" si="69"/>
        <v>37.466029411764708</v>
      </c>
      <c r="Q757" t="str">
        <f t="shared" si="72"/>
        <v>publishing</v>
      </c>
      <c r="R757" t="str">
        <f t="shared" si="73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4"/>
        <v>1.177142857142857</v>
      </c>
      <c r="P758">
        <f t="shared" si="69"/>
        <v>37.454545454545453</v>
      </c>
      <c r="Q758" t="str">
        <f t="shared" si="72"/>
        <v>publishing</v>
      </c>
      <c r="R758" t="str">
        <f t="shared" si="73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4"/>
        <v>2.38</v>
      </c>
      <c r="P759">
        <f t="shared" si="69"/>
        <v>33.055555555555557</v>
      </c>
      <c r="Q759" t="str">
        <f t="shared" si="72"/>
        <v>publishing</v>
      </c>
      <c r="R759" t="str">
        <f t="shared" si="73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4"/>
        <v>1.02</v>
      </c>
      <c r="P760">
        <f t="shared" si="69"/>
        <v>134.21052631578948</v>
      </c>
      <c r="Q760" t="str">
        <f t="shared" si="72"/>
        <v>publishing</v>
      </c>
      <c r="R760" t="str">
        <f t="shared" si="73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4"/>
        <v>1.0192000000000001</v>
      </c>
      <c r="P761">
        <f t="shared" si="69"/>
        <v>51.474747474747474</v>
      </c>
      <c r="Q761" t="str">
        <f t="shared" si="72"/>
        <v>publishing</v>
      </c>
      <c r="R761" t="str">
        <f t="shared" si="73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4"/>
        <v>0</v>
      </c>
      <c r="P762">
        <f t="shared" si="69"/>
        <v>0</v>
      </c>
      <c r="Q762" t="str">
        <f t="shared" si="72"/>
        <v>publishing</v>
      </c>
      <c r="R762" t="str">
        <f t="shared" si="73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4"/>
        <v>4.7E-2</v>
      </c>
      <c r="P763">
        <f t="shared" si="69"/>
        <v>39.166666666666664</v>
      </c>
      <c r="Q763" t="str">
        <f t="shared" si="72"/>
        <v>publishing</v>
      </c>
      <c r="R763" t="str">
        <f t="shared" si="73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4"/>
        <v>0</v>
      </c>
      <c r="P764">
        <f t="shared" si="69"/>
        <v>0</v>
      </c>
      <c r="Q764" t="str">
        <f t="shared" si="72"/>
        <v>publishing</v>
      </c>
      <c r="R764" t="str">
        <f t="shared" si="73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4"/>
        <v>1.1655011655011655E-3</v>
      </c>
      <c r="P765">
        <f t="shared" si="69"/>
        <v>5</v>
      </c>
      <c r="Q765" t="str">
        <f t="shared" si="72"/>
        <v>publishing</v>
      </c>
      <c r="R765" t="str">
        <f t="shared" si="73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4"/>
        <v>0</v>
      </c>
      <c r="P766">
        <f t="shared" si="69"/>
        <v>0</v>
      </c>
      <c r="Q766" t="str">
        <f t="shared" si="72"/>
        <v>publishing</v>
      </c>
      <c r="R766" t="str">
        <f t="shared" si="73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4"/>
        <v>0.36014285714285715</v>
      </c>
      <c r="P767">
        <f t="shared" si="69"/>
        <v>57.295454545454547</v>
      </c>
      <c r="Q767" t="str">
        <f t="shared" si="72"/>
        <v>publishing</v>
      </c>
      <c r="R767" t="str">
        <f t="shared" si="73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4"/>
        <v>0</v>
      </c>
      <c r="P768">
        <f t="shared" si="69"/>
        <v>0</v>
      </c>
      <c r="Q768" t="str">
        <f t="shared" si="72"/>
        <v>publishing</v>
      </c>
      <c r="R768" t="str">
        <f t="shared" si="73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4"/>
        <v>3.5400000000000001E-2</v>
      </c>
      <c r="P769">
        <f t="shared" si="69"/>
        <v>59</v>
      </c>
      <c r="Q769" t="str">
        <f t="shared" si="72"/>
        <v>publishing</v>
      </c>
      <c r="R769" t="str">
        <f t="shared" si="73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4"/>
        <v>0</v>
      </c>
      <c r="P770">
        <f t="shared" si="69"/>
        <v>0</v>
      </c>
      <c r="Q770" t="str">
        <f t="shared" si="72"/>
        <v>publishing</v>
      </c>
      <c r="R770" t="str">
        <f t="shared" si="73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4"/>
        <v>0.41399999999999998</v>
      </c>
      <c r="P771">
        <f t="shared" ref="P771:P834" si="75">IF(L771 &gt; 0, E771/L771, 0)</f>
        <v>31.846153846153847</v>
      </c>
      <c r="Q771" t="str">
        <f t="shared" si="72"/>
        <v>publishing</v>
      </c>
      <c r="R771" t="str">
        <f t="shared" si="73"/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4"/>
        <v>0</v>
      </c>
      <c r="P772">
        <f t="shared" si="75"/>
        <v>0</v>
      </c>
      <c r="Q772" t="str">
        <f t="shared" si="72"/>
        <v>publishing</v>
      </c>
      <c r="R772" t="str">
        <f t="shared" si="73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4"/>
        <v>2.631578947368421E-4</v>
      </c>
      <c r="P773">
        <f t="shared" si="75"/>
        <v>10</v>
      </c>
      <c r="Q773" t="str">
        <f t="shared" si="72"/>
        <v>publishing</v>
      </c>
      <c r="R773" t="str">
        <f t="shared" si="73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4"/>
        <v>3.3333333333333333E-2</v>
      </c>
      <c r="P774">
        <f t="shared" si="75"/>
        <v>50</v>
      </c>
      <c r="Q774" t="str">
        <f t="shared" si="72"/>
        <v>publishing</v>
      </c>
      <c r="R774" t="str">
        <f t="shared" si="73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4"/>
        <v>8.5129023676509714E-3</v>
      </c>
      <c r="P775">
        <f t="shared" si="75"/>
        <v>16</v>
      </c>
      <c r="Q775" t="str">
        <f t="shared" si="72"/>
        <v>publishing</v>
      </c>
      <c r="R775" t="str">
        <f t="shared" si="73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4"/>
        <v>0.70199999999999996</v>
      </c>
      <c r="P776">
        <f t="shared" si="75"/>
        <v>39</v>
      </c>
      <c r="Q776" t="str">
        <f t="shared" ref="Q776:Q839" si="78">LEFT(N776, SEARCH("/",N776,1)-1)</f>
        <v>publishing</v>
      </c>
      <c r="R776" t="str">
        <f t="shared" ref="R776:R839" si="79">RIGHT(N776,  LEN(N776) - SEARCH("/",N776,1) )</f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4"/>
        <v>1.7000000000000001E-2</v>
      </c>
      <c r="P777">
        <f t="shared" si="75"/>
        <v>34</v>
      </c>
      <c r="Q777" t="str">
        <f t="shared" si="78"/>
        <v>publishing</v>
      </c>
      <c r="R777" t="str">
        <f t="shared" si="79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4"/>
        <v>0.51400000000000001</v>
      </c>
      <c r="P778">
        <f t="shared" si="75"/>
        <v>63.122807017543863</v>
      </c>
      <c r="Q778" t="str">
        <f t="shared" si="78"/>
        <v>publishing</v>
      </c>
      <c r="R778" t="str">
        <f t="shared" si="79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4"/>
        <v>7.0000000000000001E-3</v>
      </c>
      <c r="P779">
        <f t="shared" si="75"/>
        <v>7</v>
      </c>
      <c r="Q779" t="str">
        <f t="shared" si="78"/>
        <v>publishing</v>
      </c>
      <c r="R779" t="str">
        <f t="shared" si="79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4"/>
        <v>4.0000000000000001E-3</v>
      </c>
      <c r="P780">
        <f t="shared" si="75"/>
        <v>2</v>
      </c>
      <c r="Q780" t="str">
        <f t="shared" si="78"/>
        <v>publishing</v>
      </c>
      <c r="R780" t="str">
        <f t="shared" si="79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4"/>
        <v>2.6666666666666668E-2</v>
      </c>
      <c r="P781">
        <f t="shared" si="75"/>
        <v>66.666666666666671</v>
      </c>
      <c r="Q781" t="str">
        <f t="shared" si="78"/>
        <v>publishing</v>
      </c>
      <c r="R781" t="str">
        <f t="shared" si="79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4"/>
        <v>1.04</v>
      </c>
      <c r="P782">
        <f t="shared" si="75"/>
        <v>38.518518518518519</v>
      </c>
      <c r="Q782" t="str">
        <f t="shared" si="78"/>
        <v>music</v>
      </c>
      <c r="R782" t="str">
        <f t="shared" si="79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4"/>
        <v>1.3315375</v>
      </c>
      <c r="P783">
        <f t="shared" si="75"/>
        <v>42.609200000000001</v>
      </c>
      <c r="Q783" t="str">
        <f t="shared" si="78"/>
        <v>music</v>
      </c>
      <c r="R783" t="str">
        <f t="shared" si="79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4"/>
        <v>1</v>
      </c>
      <c r="P784">
        <f t="shared" si="75"/>
        <v>50</v>
      </c>
      <c r="Q784" t="str">
        <f t="shared" si="78"/>
        <v>music</v>
      </c>
      <c r="R784" t="str">
        <f t="shared" si="79"/>
        <v>rock</v>
      </c>
      <c r="S784" s="10">
        <f t="shared" si="76"/>
        <v>41116.758125</v>
      </c>
      <c r="T784" s="10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4"/>
        <v>1.4813333333333334</v>
      </c>
      <c r="P785">
        <f t="shared" si="75"/>
        <v>63.485714285714288</v>
      </c>
      <c r="Q785" t="str">
        <f t="shared" si="78"/>
        <v>music</v>
      </c>
      <c r="R785" t="str">
        <f t="shared" si="79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4"/>
        <v>1.0249999999999999</v>
      </c>
      <c r="P786">
        <f t="shared" si="75"/>
        <v>102.5</v>
      </c>
      <c r="Q786" t="str">
        <f t="shared" si="78"/>
        <v>music</v>
      </c>
      <c r="R786" t="str">
        <f t="shared" si="79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4"/>
        <v>1.8062799999999999</v>
      </c>
      <c r="P787">
        <f t="shared" si="75"/>
        <v>31.142758620689655</v>
      </c>
      <c r="Q787" t="str">
        <f t="shared" si="78"/>
        <v>music</v>
      </c>
      <c r="R787" t="str">
        <f t="shared" si="79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4"/>
        <v>1.4279999999999999</v>
      </c>
      <c r="P788">
        <f t="shared" si="75"/>
        <v>162.27272727272728</v>
      </c>
      <c r="Q788" t="str">
        <f t="shared" si="78"/>
        <v>music</v>
      </c>
      <c r="R788" t="str">
        <f t="shared" si="79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4"/>
        <v>1.1416666666666666</v>
      </c>
      <c r="P789">
        <f t="shared" si="75"/>
        <v>80.588235294117652</v>
      </c>
      <c r="Q789" t="str">
        <f t="shared" si="78"/>
        <v>music</v>
      </c>
      <c r="R789" t="str">
        <f t="shared" si="79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ref="O790:O853" si="80">E790/D790</f>
        <v>2.03505</v>
      </c>
      <c r="P790">
        <f t="shared" si="75"/>
        <v>59.85441176470588</v>
      </c>
      <c r="Q790" t="str">
        <f t="shared" si="78"/>
        <v>music</v>
      </c>
      <c r="R790" t="str">
        <f t="shared" si="79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80"/>
        <v>1.0941176470588236</v>
      </c>
      <c r="P791">
        <f t="shared" si="75"/>
        <v>132.85714285714286</v>
      </c>
      <c r="Q791" t="str">
        <f t="shared" si="78"/>
        <v>music</v>
      </c>
      <c r="R791" t="str">
        <f t="shared" si="79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80"/>
        <v>1.443746</v>
      </c>
      <c r="P792">
        <f t="shared" si="75"/>
        <v>92.547820512820508</v>
      </c>
      <c r="Q792" t="str">
        <f t="shared" si="78"/>
        <v>music</v>
      </c>
      <c r="R792" t="str">
        <f t="shared" si="79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80"/>
        <v>1.0386666666666666</v>
      </c>
      <c r="P793">
        <f t="shared" si="75"/>
        <v>60.859375</v>
      </c>
      <c r="Q793" t="str">
        <f t="shared" si="78"/>
        <v>music</v>
      </c>
      <c r="R793" t="str">
        <f t="shared" si="79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80"/>
        <v>1.0044440000000001</v>
      </c>
      <c r="P794">
        <f t="shared" si="75"/>
        <v>41.851833333333339</v>
      </c>
      <c r="Q794" t="str">
        <f t="shared" si="78"/>
        <v>music</v>
      </c>
      <c r="R794" t="str">
        <f t="shared" si="79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80"/>
        <v>1.0277927272727272</v>
      </c>
      <c r="P795">
        <f t="shared" si="75"/>
        <v>88.325937499999995</v>
      </c>
      <c r="Q795" t="str">
        <f t="shared" si="78"/>
        <v>music</v>
      </c>
      <c r="R795" t="str">
        <f t="shared" si="79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80"/>
        <v>1.0531250000000001</v>
      </c>
      <c r="P796">
        <f t="shared" si="75"/>
        <v>158.96226415094338</v>
      </c>
      <c r="Q796" t="str">
        <f t="shared" si="78"/>
        <v>music</v>
      </c>
      <c r="R796" t="str">
        <f t="shared" si="79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80"/>
        <v>1.1178571428571429</v>
      </c>
      <c r="P797">
        <f t="shared" si="75"/>
        <v>85.054347826086953</v>
      </c>
      <c r="Q797" t="str">
        <f t="shared" si="78"/>
        <v>music</v>
      </c>
      <c r="R797" t="str">
        <f t="shared" si="79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80"/>
        <v>1.0135000000000001</v>
      </c>
      <c r="P798">
        <f t="shared" si="75"/>
        <v>112.61111111111111</v>
      </c>
      <c r="Q798" t="str">
        <f t="shared" si="78"/>
        <v>music</v>
      </c>
      <c r="R798" t="str">
        <f t="shared" si="79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80"/>
        <v>1.0753333333333333</v>
      </c>
      <c r="P799">
        <f t="shared" si="75"/>
        <v>45.436619718309856</v>
      </c>
      <c r="Q799" t="str">
        <f t="shared" si="78"/>
        <v>music</v>
      </c>
      <c r="R799" t="str">
        <f t="shared" si="79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80"/>
        <v>1.1488571428571428</v>
      </c>
      <c r="P800">
        <f t="shared" si="75"/>
        <v>46.218390804597703</v>
      </c>
      <c r="Q800" t="str">
        <f t="shared" si="78"/>
        <v>music</v>
      </c>
      <c r="R800" t="str">
        <f t="shared" si="79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80"/>
        <v>1.0002</v>
      </c>
      <c r="P801">
        <f t="shared" si="75"/>
        <v>178.60714285714286</v>
      </c>
      <c r="Q801" t="str">
        <f t="shared" si="78"/>
        <v>music</v>
      </c>
      <c r="R801" t="str">
        <f t="shared" si="79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80"/>
        <v>1.5213333333333334</v>
      </c>
      <c r="P802">
        <f t="shared" si="75"/>
        <v>40.75</v>
      </c>
      <c r="Q802" t="str">
        <f t="shared" si="78"/>
        <v>music</v>
      </c>
      <c r="R802" t="str">
        <f t="shared" si="79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80"/>
        <v>1.1152149999999998</v>
      </c>
      <c r="P803">
        <f t="shared" si="75"/>
        <v>43.733921568627444</v>
      </c>
      <c r="Q803" t="str">
        <f t="shared" si="78"/>
        <v>music</v>
      </c>
      <c r="R803" t="str">
        <f t="shared" si="79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80"/>
        <v>1.0133333333333334</v>
      </c>
      <c r="P804">
        <f t="shared" si="75"/>
        <v>81.066666666666663</v>
      </c>
      <c r="Q804" t="str">
        <f t="shared" si="78"/>
        <v>music</v>
      </c>
      <c r="R804" t="str">
        <f t="shared" si="79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80"/>
        <v>1.232608695652174</v>
      </c>
      <c r="P805">
        <f t="shared" si="75"/>
        <v>74.60526315789474</v>
      </c>
      <c r="Q805" t="str">
        <f t="shared" si="78"/>
        <v>music</v>
      </c>
      <c r="R805" t="str">
        <f t="shared" si="79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80"/>
        <v>1</v>
      </c>
      <c r="P806">
        <f t="shared" si="75"/>
        <v>305.55555555555554</v>
      </c>
      <c r="Q806" t="str">
        <f t="shared" si="78"/>
        <v>music</v>
      </c>
      <c r="R806" t="str">
        <f t="shared" si="79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80"/>
        <v>1.05</v>
      </c>
      <c r="P807">
        <f t="shared" si="75"/>
        <v>58.333333333333336</v>
      </c>
      <c r="Q807" t="str">
        <f t="shared" si="78"/>
        <v>music</v>
      </c>
      <c r="R807" t="str">
        <f t="shared" si="79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80"/>
        <v>1.0443750000000001</v>
      </c>
      <c r="P808">
        <f t="shared" si="75"/>
        <v>117.67605633802818</v>
      </c>
      <c r="Q808" t="str">
        <f t="shared" si="78"/>
        <v>music</v>
      </c>
      <c r="R808" t="str">
        <f t="shared" si="79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80"/>
        <v>1.05125</v>
      </c>
      <c r="P809">
        <f t="shared" si="75"/>
        <v>73.771929824561397</v>
      </c>
      <c r="Q809" t="str">
        <f t="shared" si="78"/>
        <v>music</v>
      </c>
      <c r="R809" t="str">
        <f t="shared" si="79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80"/>
        <v>1</v>
      </c>
      <c r="P810">
        <f t="shared" si="75"/>
        <v>104.65116279069767</v>
      </c>
      <c r="Q810" t="str">
        <f t="shared" si="78"/>
        <v>music</v>
      </c>
      <c r="R810" t="str">
        <f t="shared" si="79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80"/>
        <v>1.03775</v>
      </c>
      <c r="P811">
        <f t="shared" si="75"/>
        <v>79.82692307692308</v>
      </c>
      <c r="Q811" t="str">
        <f t="shared" si="78"/>
        <v>music</v>
      </c>
      <c r="R811" t="str">
        <f t="shared" si="79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80"/>
        <v>1.05</v>
      </c>
      <c r="P812">
        <f t="shared" si="75"/>
        <v>58.333333333333336</v>
      </c>
      <c r="Q812" t="str">
        <f t="shared" si="78"/>
        <v>music</v>
      </c>
      <c r="R812" t="str">
        <f t="shared" si="79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80"/>
        <v>1.04</v>
      </c>
      <c r="P813">
        <f t="shared" si="75"/>
        <v>86.666666666666671</v>
      </c>
      <c r="Q813" t="str">
        <f t="shared" si="78"/>
        <v>music</v>
      </c>
      <c r="R813" t="str">
        <f t="shared" si="79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80"/>
        <v>1.5183333333333333</v>
      </c>
      <c r="P814">
        <f t="shared" si="75"/>
        <v>27.606060606060606</v>
      </c>
      <c r="Q814" t="str">
        <f t="shared" si="78"/>
        <v>music</v>
      </c>
      <c r="R814" t="str">
        <f t="shared" si="79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80"/>
        <v>1.59996</v>
      </c>
      <c r="P815">
        <f t="shared" si="75"/>
        <v>24.999375000000001</v>
      </c>
      <c r="Q815" t="str">
        <f t="shared" si="78"/>
        <v>music</v>
      </c>
      <c r="R815" t="str">
        <f t="shared" si="79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80"/>
        <v>1.2729999999999999</v>
      </c>
      <c r="P816">
        <f t="shared" si="75"/>
        <v>45.464285714285715</v>
      </c>
      <c r="Q816" t="str">
        <f t="shared" si="78"/>
        <v>music</v>
      </c>
      <c r="R816" t="str">
        <f t="shared" si="79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80"/>
        <v>1.07</v>
      </c>
      <c r="P817">
        <f t="shared" si="75"/>
        <v>99.534883720930239</v>
      </c>
      <c r="Q817" t="str">
        <f t="shared" si="78"/>
        <v>music</v>
      </c>
      <c r="R817" t="str">
        <f t="shared" si="79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80"/>
        <v>1.1512214285714286</v>
      </c>
      <c r="P818">
        <f t="shared" si="75"/>
        <v>39.31</v>
      </c>
      <c r="Q818" t="str">
        <f t="shared" si="78"/>
        <v>music</v>
      </c>
      <c r="R818" t="str">
        <f t="shared" si="79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80"/>
        <v>1.3711066666666665</v>
      </c>
      <c r="P819">
        <f t="shared" si="75"/>
        <v>89.419999999999987</v>
      </c>
      <c r="Q819" t="str">
        <f t="shared" si="78"/>
        <v>music</v>
      </c>
      <c r="R819" t="str">
        <f t="shared" si="79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80"/>
        <v>1.5571428571428572</v>
      </c>
      <c r="P820">
        <f t="shared" si="75"/>
        <v>28.684210526315791</v>
      </c>
      <c r="Q820" t="str">
        <f t="shared" si="78"/>
        <v>music</v>
      </c>
      <c r="R820" t="str">
        <f t="shared" si="79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80"/>
        <v>1.0874999999999999</v>
      </c>
      <c r="P821">
        <f t="shared" si="75"/>
        <v>31.071428571428573</v>
      </c>
      <c r="Q821" t="str">
        <f t="shared" si="78"/>
        <v>music</v>
      </c>
      <c r="R821" t="str">
        <f t="shared" si="79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80"/>
        <v>1.3405</v>
      </c>
      <c r="P822">
        <f t="shared" si="75"/>
        <v>70.55263157894737</v>
      </c>
      <c r="Q822" t="str">
        <f t="shared" si="78"/>
        <v>music</v>
      </c>
      <c r="R822" t="str">
        <f t="shared" si="79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80"/>
        <v>1</v>
      </c>
      <c r="P823">
        <f t="shared" si="75"/>
        <v>224.12820512820514</v>
      </c>
      <c r="Q823" t="str">
        <f t="shared" si="78"/>
        <v>music</v>
      </c>
      <c r="R823" t="str">
        <f t="shared" si="79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80"/>
        <v>1.1916666666666667</v>
      </c>
      <c r="P824">
        <f t="shared" si="75"/>
        <v>51.811594202898547</v>
      </c>
      <c r="Q824" t="str">
        <f t="shared" si="78"/>
        <v>music</v>
      </c>
      <c r="R824" t="str">
        <f t="shared" si="79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80"/>
        <v>1.7949999999999999</v>
      </c>
      <c r="P825">
        <f t="shared" si="75"/>
        <v>43.515151515151516</v>
      </c>
      <c r="Q825" t="str">
        <f t="shared" si="78"/>
        <v>music</v>
      </c>
      <c r="R825" t="str">
        <f t="shared" si="79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80"/>
        <v>1.3438124999999999</v>
      </c>
      <c r="P826">
        <f t="shared" si="75"/>
        <v>39.816666666666663</v>
      </c>
      <c r="Q826" t="str">
        <f t="shared" si="78"/>
        <v>music</v>
      </c>
      <c r="R826" t="str">
        <f t="shared" si="79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80"/>
        <v>1.0043200000000001</v>
      </c>
      <c r="P827">
        <f t="shared" si="75"/>
        <v>126.8080808080808</v>
      </c>
      <c r="Q827" t="str">
        <f t="shared" si="78"/>
        <v>music</v>
      </c>
      <c r="R827" t="str">
        <f t="shared" si="79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80"/>
        <v>1.0145454545454546</v>
      </c>
      <c r="P828">
        <f t="shared" si="75"/>
        <v>113.87755102040816</v>
      </c>
      <c r="Q828" t="str">
        <f t="shared" si="78"/>
        <v>music</v>
      </c>
      <c r="R828" t="str">
        <f t="shared" si="79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80"/>
        <v>1.0333333333333334</v>
      </c>
      <c r="P829">
        <f t="shared" si="75"/>
        <v>28.181818181818183</v>
      </c>
      <c r="Q829" t="str">
        <f t="shared" si="78"/>
        <v>music</v>
      </c>
      <c r="R829" t="str">
        <f t="shared" si="79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80"/>
        <v>1.07</v>
      </c>
      <c r="P830">
        <f t="shared" si="75"/>
        <v>36.60526315789474</v>
      </c>
      <c r="Q830" t="str">
        <f t="shared" si="78"/>
        <v>music</v>
      </c>
      <c r="R830" t="str">
        <f t="shared" si="79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80"/>
        <v>1.04</v>
      </c>
      <c r="P831">
        <f t="shared" si="75"/>
        <v>32.5</v>
      </c>
      <c r="Q831" t="str">
        <f t="shared" si="78"/>
        <v>music</v>
      </c>
      <c r="R831" t="str">
        <f t="shared" si="79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80"/>
        <v>1.0783333333333334</v>
      </c>
      <c r="P832">
        <f t="shared" si="75"/>
        <v>60.65625</v>
      </c>
      <c r="Q832" t="str">
        <f t="shared" si="78"/>
        <v>music</v>
      </c>
      <c r="R832" t="str">
        <f t="shared" si="79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80"/>
        <v>2.3333333333333335</v>
      </c>
      <c r="P833">
        <f t="shared" si="75"/>
        <v>175</v>
      </c>
      <c r="Q833" t="str">
        <f t="shared" si="78"/>
        <v>music</v>
      </c>
      <c r="R833" t="str">
        <f t="shared" si="79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80"/>
        <v>1.0060706666666666</v>
      </c>
      <c r="P834">
        <f t="shared" si="75"/>
        <v>97.993896103896105</v>
      </c>
      <c r="Q834" t="str">
        <f t="shared" si="78"/>
        <v>music</v>
      </c>
      <c r="R834" t="str">
        <f t="shared" si="79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80"/>
        <v>1.0166666666666666</v>
      </c>
      <c r="P835">
        <f t="shared" ref="P835:P898" si="81">IF(L835 &gt; 0, E835/L835, 0)</f>
        <v>148.78048780487805</v>
      </c>
      <c r="Q835" t="str">
        <f t="shared" si="78"/>
        <v>music</v>
      </c>
      <c r="R835" t="str">
        <f t="shared" si="79"/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0"/>
        <v>1.3101818181818181</v>
      </c>
      <c r="P836">
        <f t="shared" si="81"/>
        <v>96.08</v>
      </c>
      <c r="Q836" t="str">
        <f t="shared" si="78"/>
        <v>music</v>
      </c>
      <c r="R836" t="str">
        <f t="shared" si="79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0"/>
        <v>1.1725000000000001</v>
      </c>
      <c r="P837">
        <f t="shared" si="81"/>
        <v>58.625</v>
      </c>
      <c r="Q837" t="str">
        <f t="shared" si="78"/>
        <v>music</v>
      </c>
      <c r="R837" t="str">
        <f t="shared" si="79"/>
        <v>rock</v>
      </c>
      <c r="S837" s="10">
        <f t="shared" si="82"/>
        <v>41005.45784722222</v>
      </c>
      <c r="T837" s="10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0"/>
        <v>1.009304</v>
      </c>
      <c r="P838">
        <f t="shared" si="81"/>
        <v>109.70695652173914</v>
      </c>
      <c r="Q838" t="str">
        <f t="shared" si="78"/>
        <v>music</v>
      </c>
      <c r="R838" t="str">
        <f t="shared" si="79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0"/>
        <v>1.218</v>
      </c>
      <c r="P839">
        <f t="shared" si="81"/>
        <v>49.112903225806448</v>
      </c>
      <c r="Q839" t="str">
        <f t="shared" si="78"/>
        <v>music</v>
      </c>
      <c r="R839" t="str">
        <f t="shared" si="79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0"/>
        <v>1.454</v>
      </c>
      <c r="P840">
        <f t="shared" si="81"/>
        <v>47.672131147540981</v>
      </c>
      <c r="Q840" t="str">
        <f t="shared" ref="Q840:Q903" si="84">LEFT(N840, SEARCH("/",N840,1)-1)</f>
        <v>music</v>
      </c>
      <c r="R840" t="str">
        <f t="shared" ref="R840:R903" si="85">RIGHT(N840,  LEN(N840) - SEARCH("/",N840,1) )</f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0"/>
        <v>1.166166</v>
      </c>
      <c r="P841">
        <f t="shared" si="81"/>
        <v>60.737812499999997</v>
      </c>
      <c r="Q841" t="str">
        <f t="shared" si="84"/>
        <v>music</v>
      </c>
      <c r="R841" t="str">
        <f t="shared" si="85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0"/>
        <v>1.2041660000000001</v>
      </c>
      <c r="P842">
        <f t="shared" si="81"/>
        <v>63.37715789473684</v>
      </c>
      <c r="Q842" t="str">
        <f t="shared" si="84"/>
        <v>music</v>
      </c>
      <c r="R842" t="str">
        <f t="shared" si="85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0"/>
        <v>1.0132000000000001</v>
      </c>
      <c r="P843">
        <f t="shared" si="81"/>
        <v>53.893617021276597</v>
      </c>
      <c r="Q843" t="str">
        <f t="shared" si="84"/>
        <v>music</v>
      </c>
      <c r="R843" t="str">
        <f t="shared" si="85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0"/>
        <v>1.0431999999999999</v>
      </c>
      <c r="P844">
        <f t="shared" si="81"/>
        <v>66.871794871794876</v>
      </c>
      <c r="Q844" t="str">
        <f t="shared" si="84"/>
        <v>music</v>
      </c>
      <c r="R844" t="str">
        <f t="shared" si="85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0"/>
        <v>2.6713333333333331</v>
      </c>
      <c r="P845">
        <f t="shared" si="81"/>
        <v>63.102362204724407</v>
      </c>
      <c r="Q845" t="str">
        <f t="shared" si="84"/>
        <v>music</v>
      </c>
      <c r="R845" t="str">
        <f t="shared" si="85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0"/>
        <v>1.9413333333333334</v>
      </c>
      <c r="P846">
        <f t="shared" si="81"/>
        <v>36.628930817610062</v>
      </c>
      <c r="Q846" t="str">
        <f t="shared" si="84"/>
        <v>music</v>
      </c>
      <c r="R846" t="str">
        <f t="shared" si="85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0"/>
        <v>1.203802</v>
      </c>
      <c r="P847">
        <f t="shared" si="81"/>
        <v>34.005706214689269</v>
      </c>
      <c r="Q847" t="str">
        <f t="shared" si="84"/>
        <v>music</v>
      </c>
      <c r="R847" t="str">
        <f t="shared" si="85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0"/>
        <v>1.2200090909090908</v>
      </c>
      <c r="P848">
        <f t="shared" si="81"/>
        <v>28.553404255319148</v>
      </c>
      <c r="Q848" t="str">
        <f t="shared" si="84"/>
        <v>music</v>
      </c>
      <c r="R848" t="str">
        <f t="shared" si="85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0"/>
        <v>1</v>
      </c>
      <c r="P849">
        <f t="shared" si="81"/>
        <v>10</v>
      </c>
      <c r="Q849" t="str">
        <f t="shared" si="84"/>
        <v>music</v>
      </c>
      <c r="R849" t="str">
        <f t="shared" si="85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0"/>
        <v>1</v>
      </c>
      <c r="P850">
        <f t="shared" si="81"/>
        <v>18.75</v>
      </c>
      <c r="Q850" t="str">
        <f t="shared" si="84"/>
        <v>music</v>
      </c>
      <c r="R850" t="str">
        <f t="shared" si="85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0"/>
        <v>1.1990000000000001</v>
      </c>
      <c r="P851">
        <f t="shared" si="81"/>
        <v>41.704347826086959</v>
      </c>
      <c r="Q851" t="str">
        <f t="shared" si="84"/>
        <v>music</v>
      </c>
      <c r="R851" t="str">
        <f t="shared" si="85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0"/>
        <v>1.55175</v>
      </c>
      <c r="P852">
        <f t="shared" si="81"/>
        <v>46.669172932330824</v>
      </c>
      <c r="Q852" t="str">
        <f t="shared" si="84"/>
        <v>music</v>
      </c>
      <c r="R852" t="str">
        <f t="shared" si="85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0"/>
        <v>1.3045</v>
      </c>
      <c r="P853">
        <f t="shared" si="81"/>
        <v>37.271428571428572</v>
      </c>
      <c r="Q853" t="str">
        <f t="shared" si="84"/>
        <v>music</v>
      </c>
      <c r="R853" t="str">
        <f t="shared" si="85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ref="O854:O917" si="86">E854/D854</f>
        <v>1.0497142857142858</v>
      </c>
      <c r="P854">
        <f t="shared" si="81"/>
        <v>59.258064516129032</v>
      </c>
      <c r="Q854" t="str">
        <f t="shared" si="84"/>
        <v>music</v>
      </c>
      <c r="R854" t="str">
        <f t="shared" si="85"/>
        <v>metal</v>
      </c>
      <c r="S854" s="10">
        <f t="shared" si="82"/>
        <v>42656.805497685185</v>
      </c>
      <c r="T854" s="10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6"/>
        <v>1</v>
      </c>
      <c r="P855">
        <f t="shared" si="81"/>
        <v>30</v>
      </c>
      <c r="Q855" t="str">
        <f t="shared" si="84"/>
        <v>music</v>
      </c>
      <c r="R855" t="str">
        <f t="shared" si="85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6"/>
        <v>1.1822050359712231</v>
      </c>
      <c r="P856">
        <f t="shared" si="81"/>
        <v>65.8623246492986</v>
      </c>
      <c r="Q856" t="str">
        <f t="shared" si="84"/>
        <v>music</v>
      </c>
      <c r="R856" t="str">
        <f t="shared" si="85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6"/>
        <v>1.0344827586206897</v>
      </c>
      <c r="P857">
        <f t="shared" si="81"/>
        <v>31.914893617021278</v>
      </c>
      <c r="Q857" t="str">
        <f t="shared" si="84"/>
        <v>music</v>
      </c>
      <c r="R857" t="str">
        <f t="shared" si="85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6"/>
        <v>2.1800000000000002</v>
      </c>
      <c r="P858">
        <f t="shared" si="81"/>
        <v>19.464285714285715</v>
      </c>
      <c r="Q858" t="str">
        <f t="shared" si="84"/>
        <v>music</v>
      </c>
      <c r="R858" t="str">
        <f t="shared" si="85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6"/>
        <v>1</v>
      </c>
      <c r="P859">
        <f t="shared" si="81"/>
        <v>50</v>
      </c>
      <c r="Q859" t="str">
        <f t="shared" si="84"/>
        <v>music</v>
      </c>
      <c r="R859" t="str">
        <f t="shared" si="85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6"/>
        <v>1.4400583333333332</v>
      </c>
      <c r="P860">
        <f t="shared" si="81"/>
        <v>22.737763157894737</v>
      </c>
      <c r="Q860" t="str">
        <f t="shared" si="84"/>
        <v>music</v>
      </c>
      <c r="R860" t="str">
        <f t="shared" si="85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6"/>
        <v>1.0467500000000001</v>
      </c>
      <c r="P861">
        <f t="shared" si="81"/>
        <v>42.724489795918366</v>
      </c>
      <c r="Q861" t="str">
        <f t="shared" si="84"/>
        <v>music</v>
      </c>
      <c r="R861" t="str">
        <f t="shared" si="85"/>
        <v>metal</v>
      </c>
      <c r="S861" s="10">
        <f t="shared" si="82"/>
        <v>42128.820231481484</v>
      </c>
      <c r="T861" s="10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6"/>
        <v>0.18142857142857144</v>
      </c>
      <c r="P862">
        <f t="shared" si="81"/>
        <v>52.916666666666664</v>
      </c>
      <c r="Q862" t="str">
        <f t="shared" si="84"/>
        <v>music</v>
      </c>
      <c r="R862" t="str">
        <f t="shared" si="85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6"/>
        <v>2.2444444444444444E-2</v>
      </c>
      <c r="P863">
        <f t="shared" si="81"/>
        <v>50.5</v>
      </c>
      <c r="Q863" t="str">
        <f t="shared" si="84"/>
        <v>music</v>
      </c>
      <c r="R863" t="str">
        <f t="shared" si="85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6"/>
        <v>3.3999999999999998E-3</v>
      </c>
      <c r="P864">
        <f t="shared" si="81"/>
        <v>42.5</v>
      </c>
      <c r="Q864" t="str">
        <f t="shared" si="84"/>
        <v>music</v>
      </c>
      <c r="R864" t="str">
        <f t="shared" si="85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6"/>
        <v>4.4999999999999998E-2</v>
      </c>
      <c r="P865">
        <f t="shared" si="81"/>
        <v>18</v>
      </c>
      <c r="Q865" t="str">
        <f t="shared" si="84"/>
        <v>music</v>
      </c>
      <c r="R865" t="str">
        <f t="shared" si="85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6"/>
        <v>0.41538461538461541</v>
      </c>
      <c r="P866">
        <f t="shared" si="81"/>
        <v>34.177215189873415</v>
      </c>
      <c r="Q866" t="str">
        <f t="shared" si="84"/>
        <v>music</v>
      </c>
      <c r="R866" t="str">
        <f t="shared" si="85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6"/>
        <v>2.0454545454545454E-2</v>
      </c>
      <c r="P867">
        <f t="shared" si="81"/>
        <v>22.5</v>
      </c>
      <c r="Q867" t="str">
        <f t="shared" si="84"/>
        <v>music</v>
      </c>
      <c r="R867" t="str">
        <f t="shared" si="85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6"/>
        <v>0.18285714285714286</v>
      </c>
      <c r="P868">
        <f t="shared" si="81"/>
        <v>58.18181818181818</v>
      </c>
      <c r="Q868" t="str">
        <f t="shared" si="84"/>
        <v>music</v>
      </c>
      <c r="R868" t="str">
        <f t="shared" si="85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6"/>
        <v>0.2402</v>
      </c>
      <c r="P869">
        <f t="shared" si="81"/>
        <v>109.18181818181819</v>
      </c>
      <c r="Q869" t="str">
        <f t="shared" si="84"/>
        <v>music</v>
      </c>
      <c r="R869" t="str">
        <f t="shared" si="85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6"/>
        <v>1.1111111111111111E-3</v>
      </c>
      <c r="P870">
        <f t="shared" si="81"/>
        <v>50</v>
      </c>
      <c r="Q870" t="str">
        <f t="shared" si="84"/>
        <v>music</v>
      </c>
      <c r="R870" t="str">
        <f t="shared" si="85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6"/>
        <v>0.11818181818181818</v>
      </c>
      <c r="P871">
        <f t="shared" si="81"/>
        <v>346.66666666666669</v>
      </c>
      <c r="Q871" t="str">
        <f t="shared" si="84"/>
        <v>music</v>
      </c>
      <c r="R871" t="str">
        <f t="shared" si="85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6"/>
        <v>3.0999999999999999E-3</v>
      </c>
      <c r="P872">
        <f t="shared" si="81"/>
        <v>12.4</v>
      </c>
      <c r="Q872" t="str">
        <f t="shared" si="84"/>
        <v>music</v>
      </c>
      <c r="R872" t="str">
        <f t="shared" si="85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6"/>
        <v>5.4166666666666669E-2</v>
      </c>
      <c r="P873">
        <f t="shared" si="81"/>
        <v>27.083333333333332</v>
      </c>
      <c r="Q873" t="str">
        <f t="shared" si="84"/>
        <v>music</v>
      </c>
      <c r="R873" t="str">
        <f t="shared" si="85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6"/>
        <v>8.1250000000000003E-3</v>
      </c>
      <c r="P874">
        <f t="shared" si="81"/>
        <v>32.5</v>
      </c>
      <c r="Q874" t="str">
        <f t="shared" si="84"/>
        <v>music</v>
      </c>
      <c r="R874" t="str">
        <f t="shared" si="85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6"/>
        <v>1.2857142857142857E-2</v>
      </c>
      <c r="P875">
        <f t="shared" si="81"/>
        <v>9</v>
      </c>
      <c r="Q875" t="str">
        <f t="shared" si="84"/>
        <v>music</v>
      </c>
      <c r="R875" t="str">
        <f t="shared" si="85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6"/>
        <v>0.24333333333333335</v>
      </c>
      <c r="P876">
        <f t="shared" si="81"/>
        <v>34.761904761904759</v>
      </c>
      <c r="Q876" t="str">
        <f t="shared" si="84"/>
        <v>music</v>
      </c>
      <c r="R876" t="str">
        <f t="shared" si="85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6"/>
        <v>0</v>
      </c>
      <c r="P877">
        <f t="shared" si="81"/>
        <v>0</v>
      </c>
      <c r="Q877" t="str">
        <f t="shared" si="84"/>
        <v>music</v>
      </c>
      <c r="R877" t="str">
        <f t="shared" si="85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6"/>
        <v>0.40799492385786801</v>
      </c>
      <c r="P878">
        <f t="shared" si="81"/>
        <v>28.577777777777779</v>
      </c>
      <c r="Q878" t="str">
        <f t="shared" si="84"/>
        <v>music</v>
      </c>
      <c r="R878" t="str">
        <f t="shared" si="85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6"/>
        <v>0.67549999999999999</v>
      </c>
      <c r="P879">
        <f t="shared" si="81"/>
        <v>46.586206896551722</v>
      </c>
      <c r="Q879" t="str">
        <f t="shared" si="84"/>
        <v>music</v>
      </c>
      <c r="R879" t="str">
        <f t="shared" si="85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6"/>
        <v>1.2999999999999999E-2</v>
      </c>
      <c r="P880">
        <f t="shared" si="81"/>
        <v>32.5</v>
      </c>
      <c r="Q880" t="str">
        <f t="shared" si="84"/>
        <v>music</v>
      </c>
      <c r="R880" t="str">
        <f t="shared" si="85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6"/>
        <v>0.30666666666666664</v>
      </c>
      <c r="P881">
        <f t="shared" si="81"/>
        <v>21.466666666666665</v>
      </c>
      <c r="Q881" t="str">
        <f t="shared" si="84"/>
        <v>music</v>
      </c>
      <c r="R881" t="str">
        <f t="shared" si="85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6"/>
        <v>2.9894179894179893E-2</v>
      </c>
      <c r="P882">
        <f t="shared" si="81"/>
        <v>14.125</v>
      </c>
      <c r="Q882" t="str">
        <f t="shared" si="84"/>
        <v>music</v>
      </c>
      <c r="R882" t="str">
        <f t="shared" si="85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6"/>
        <v>8.0000000000000002E-3</v>
      </c>
      <c r="P883">
        <f t="shared" si="81"/>
        <v>30</v>
      </c>
      <c r="Q883" t="str">
        <f t="shared" si="84"/>
        <v>music</v>
      </c>
      <c r="R883" t="str">
        <f t="shared" si="85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6"/>
        <v>0.20133333333333334</v>
      </c>
      <c r="P884">
        <f t="shared" si="81"/>
        <v>21.571428571428573</v>
      </c>
      <c r="Q884" t="str">
        <f t="shared" si="84"/>
        <v>music</v>
      </c>
      <c r="R884" t="str">
        <f t="shared" si="85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6"/>
        <v>0.4002</v>
      </c>
      <c r="P885">
        <f t="shared" si="81"/>
        <v>83.375</v>
      </c>
      <c r="Q885" t="str">
        <f t="shared" si="84"/>
        <v>music</v>
      </c>
      <c r="R885" t="str">
        <f t="shared" si="85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6"/>
        <v>0.01</v>
      </c>
      <c r="P886">
        <f t="shared" si="81"/>
        <v>10</v>
      </c>
      <c r="Q886" t="str">
        <f t="shared" si="84"/>
        <v>music</v>
      </c>
      <c r="R886" t="str">
        <f t="shared" si="85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6"/>
        <v>0.75</v>
      </c>
      <c r="P887">
        <f t="shared" si="81"/>
        <v>35.714285714285715</v>
      </c>
      <c r="Q887" t="str">
        <f t="shared" si="84"/>
        <v>music</v>
      </c>
      <c r="R887" t="str">
        <f t="shared" si="85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6"/>
        <v>0.41</v>
      </c>
      <c r="P888">
        <f t="shared" si="81"/>
        <v>29.285714285714285</v>
      </c>
      <c r="Q888" t="str">
        <f t="shared" si="84"/>
        <v>music</v>
      </c>
      <c r="R888" t="str">
        <f t="shared" si="85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6"/>
        <v>0</v>
      </c>
      <c r="P889">
        <f t="shared" si="81"/>
        <v>0</v>
      </c>
      <c r="Q889" t="str">
        <f t="shared" si="84"/>
        <v>music</v>
      </c>
      <c r="R889" t="str">
        <f t="shared" si="85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6"/>
        <v>7.1999999999999995E-2</v>
      </c>
      <c r="P890">
        <f t="shared" si="81"/>
        <v>18</v>
      </c>
      <c r="Q890" t="str">
        <f t="shared" si="84"/>
        <v>music</v>
      </c>
      <c r="R890" t="str">
        <f t="shared" si="85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6"/>
        <v>9.4412800000000005E-2</v>
      </c>
      <c r="P891">
        <f t="shared" si="81"/>
        <v>73.760000000000005</v>
      </c>
      <c r="Q891" t="str">
        <f t="shared" si="84"/>
        <v>music</v>
      </c>
      <c r="R891" t="str">
        <f t="shared" si="85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6"/>
        <v>4.1666666666666664E-2</v>
      </c>
      <c r="P892">
        <f t="shared" si="81"/>
        <v>31.25</v>
      </c>
      <c r="Q892" t="str">
        <f t="shared" si="84"/>
        <v>music</v>
      </c>
      <c r="R892" t="str">
        <f t="shared" si="85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6"/>
        <v>3.2500000000000001E-2</v>
      </c>
      <c r="P893">
        <f t="shared" si="81"/>
        <v>28.888888888888889</v>
      </c>
      <c r="Q893" t="str">
        <f t="shared" si="84"/>
        <v>music</v>
      </c>
      <c r="R893" t="str">
        <f t="shared" si="85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6"/>
        <v>0.40749999999999997</v>
      </c>
      <c r="P894">
        <f t="shared" si="81"/>
        <v>143.8235294117647</v>
      </c>
      <c r="Q894" t="str">
        <f t="shared" si="84"/>
        <v>music</v>
      </c>
      <c r="R894" t="str">
        <f t="shared" si="85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6"/>
        <v>0.1</v>
      </c>
      <c r="P895">
        <f t="shared" si="81"/>
        <v>40</v>
      </c>
      <c r="Q895" t="str">
        <f t="shared" si="84"/>
        <v>music</v>
      </c>
      <c r="R895" t="str">
        <f t="shared" si="85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6"/>
        <v>0.39169999999999999</v>
      </c>
      <c r="P896">
        <f t="shared" si="81"/>
        <v>147.81132075471697</v>
      </c>
      <c r="Q896" t="str">
        <f t="shared" si="84"/>
        <v>music</v>
      </c>
      <c r="R896" t="str">
        <f t="shared" si="85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6"/>
        <v>2.4375000000000001E-2</v>
      </c>
      <c r="P897">
        <f t="shared" si="81"/>
        <v>27.857142857142858</v>
      </c>
      <c r="Q897" t="str">
        <f t="shared" si="84"/>
        <v>music</v>
      </c>
      <c r="R897" t="str">
        <f t="shared" si="85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6"/>
        <v>0.4</v>
      </c>
      <c r="P898">
        <f t="shared" si="81"/>
        <v>44.444444444444443</v>
      </c>
      <c r="Q898" t="str">
        <f t="shared" si="84"/>
        <v>music</v>
      </c>
      <c r="R898" t="str">
        <f t="shared" si="85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6"/>
        <v>0</v>
      </c>
      <c r="P899">
        <f t="shared" ref="P899:P962" si="87">IF(L899 &gt; 0, E899/L899, 0)</f>
        <v>0</v>
      </c>
      <c r="Q899" t="str">
        <f t="shared" si="84"/>
        <v>music</v>
      </c>
      <c r="R899" t="str">
        <f t="shared" si="85"/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6"/>
        <v>2.8000000000000001E-2</v>
      </c>
      <c r="P900">
        <f t="shared" si="87"/>
        <v>35</v>
      </c>
      <c r="Q900" t="str">
        <f t="shared" si="84"/>
        <v>music</v>
      </c>
      <c r="R900" t="str">
        <f t="shared" si="85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6"/>
        <v>0.37333333333333335</v>
      </c>
      <c r="P901">
        <f t="shared" si="87"/>
        <v>35</v>
      </c>
      <c r="Q901" t="str">
        <f t="shared" si="84"/>
        <v>music</v>
      </c>
      <c r="R901" t="str">
        <f t="shared" si="85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6"/>
        <v>4.1999999999999997E-3</v>
      </c>
      <c r="P902">
        <f t="shared" si="87"/>
        <v>10.5</v>
      </c>
      <c r="Q902" t="str">
        <f t="shared" si="84"/>
        <v>music</v>
      </c>
      <c r="R902" t="str">
        <f t="shared" si="85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6"/>
        <v>0</v>
      </c>
      <c r="P903">
        <f t="shared" si="87"/>
        <v>0</v>
      </c>
      <c r="Q903" t="str">
        <f t="shared" si="84"/>
        <v>music</v>
      </c>
      <c r="R903" t="str">
        <f t="shared" si="85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6"/>
        <v>3.0000000000000001E-3</v>
      </c>
      <c r="P904">
        <f t="shared" si="87"/>
        <v>30</v>
      </c>
      <c r="Q904" t="str">
        <f t="shared" ref="Q904:Q967" si="90">LEFT(N904, SEARCH("/",N904,1)-1)</f>
        <v>music</v>
      </c>
      <c r="R904" t="str">
        <f t="shared" ref="R904:R967" si="91">RIGHT(N904,  LEN(N904) - SEARCH("/",N904,1) )</f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6"/>
        <v>3.2000000000000001E-2</v>
      </c>
      <c r="P905">
        <f t="shared" si="87"/>
        <v>40</v>
      </c>
      <c r="Q905" t="str">
        <f t="shared" si="90"/>
        <v>music</v>
      </c>
      <c r="R905" t="str">
        <f t="shared" si="91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6"/>
        <v>3.0200000000000001E-3</v>
      </c>
      <c r="P906">
        <f t="shared" si="87"/>
        <v>50.333333333333336</v>
      </c>
      <c r="Q906" t="str">
        <f t="shared" si="90"/>
        <v>music</v>
      </c>
      <c r="R906" t="str">
        <f t="shared" si="91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6"/>
        <v>3.0153846153846153E-2</v>
      </c>
      <c r="P907">
        <f t="shared" si="87"/>
        <v>32.666666666666664</v>
      </c>
      <c r="Q907" t="str">
        <f t="shared" si="90"/>
        <v>music</v>
      </c>
      <c r="R907" t="str">
        <f t="shared" si="91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6"/>
        <v>0</v>
      </c>
      <c r="P908">
        <f t="shared" si="87"/>
        <v>0</v>
      </c>
      <c r="Q908" t="str">
        <f t="shared" si="90"/>
        <v>music</v>
      </c>
      <c r="R908" t="str">
        <f t="shared" si="91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6"/>
        <v>0</v>
      </c>
      <c r="P909">
        <f t="shared" si="87"/>
        <v>0</v>
      </c>
      <c r="Q909" t="str">
        <f t="shared" si="90"/>
        <v>music</v>
      </c>
      <c r="R909" t="str">
        <f t="shared" si="91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6"/>
        <v>0</v>
      </c>
      <c r="P910">
        <f t="shared" si="87"/>
        <v>0</v>
      </c>
      <c r="Q910" t="str">
        <f t="shared" si="90"/>
        <v>music</v>
      </c>
      <c r="R910" t="str">
        <f t="shared" si="91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6"/>
        <v>3.2500000000000001E-2</v>
      </c>
      <c r="P911">
        <f t="shared" si="87"/>
        <v>65</v>
      </c>
      <c r="Q911" t="str">
        <f t="shared" si="90"/>
        <v>music</v>
      </c>
      <c r="R911" t="str">
        <f t="shared" si="91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6"/>
        <v>0.22363636363636363</v>
      </c>
      <c r="P912">
        <f t="shared" si="87"/>
        <v>24.6</v>
      </c>
      <c r="Q912" t="str">
        <f t="shared" si="90"/>
        <v>music</v>
      </c>
      <c r="R912" t="str">
        <f t="shared" si="91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6"/>
        <v>0</v>
      </c>
      <c r="P913">
        <f t="shared" si="87"/>
        <v>0</v>
      </c>
      <c r="Q913" t="str">
        <f t="shared" si="90"/>
        <v>music</v>
      </c>
      <c r="R913" t="str">
        <f t="shared" si="91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6"/>
        <v>8.5714285714285719E-3</v>
      </c>
      <c r="P914">
        <f t="shared" si="87"/>
        <v>15</v>
      </c>
      <c r="Q914" t="str">
        <f t="shared" si="90"/>
        <v>music</v>
      </c>
      <c r="R914" t="str">
        <f t="shared" si="91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6"/>
        <v>6.6066666666666662E-2</v>
      </c>
      <c r="P915">
        <f t="shared" si="87"/>
        <v>82.583333333333329</v>
      </c>
      <c r="Q915" t="str">
        <f t="shared" si="90"/>
        <v>music</v>
      </c>
      <c r="R915" t="str">
        <f t="shared" si="91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6"/>
        <v>0</v>
      </c>
      <c r="P916">
        <f t="shared" si="87"/>
        <v>0</v>
      </c>
      <c r="Q916" t="str">
        <f t="shared" si="90"/>
        <v>music</v>
      </c>
      <c r="R916" t="str">
        <f t="shared" si="91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6"/>
        <v>5.7692307692307696E-2</v>
      </c>
      <c r="P917">
        <f t="shared" si="87"/>
        <v>41.666666666666664</v>
      </c>
      <c r="Q917" t="str">
        <f t="shared" si="90"/>
        <v>music</v>
      </c>
      <c r="R917" t="str">
        <f t="shared" si="91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ref="O918:O981" si="92">E918/D918</f>
        <v>0</v>
      </c>
      <c r="P918">
        <f t="shared" si="87"/>
        <v>0</v>
      </c>
      <c r="Q918" t="str">
        <f t="shared" si="90"/>
        <v>music</v>
      </c>
      <c r="R918" t="str">
        <f t="shared" si="91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92"/>
        <v>6.0000000000000001E-3</v>
      </c>
      <c r="P919">
        <f t="shared" si="87"/>
        <v>30</v>
      </c>
      <c r="Q919" t="str">
        <f t="shared" si="90"/>
        <v>music</v>
      </c>
      <c r="R919" t="str">
        <f t="shared" si="91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92"/>
        <v>5.0256410256410255E-2</v>
      </c>
      <c r="P920">
        <f t="shared" si="87"/>
        <v>19.600000000000001</v>
      </c>
      <c r="Q920" t="str">
        <f t="shared" si="90"/>
        <v>music</v>
      </c>
      <c r="R920" t="str">
        <f t="shared" si="91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92"/>
        <v>5.0000000000000001E-3</v>
      </c>
      <c r="P921">
        <f t="shared" si="87"/>
        <v>100</v>
      </c>
      <c r="Q921" t="str">
        <f t="shared" si="90"/>
        <v>music</v>
      </c>
      <c r="R921" t="str">
        <f t="shared" si="91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92"/>
        <v>0</v>
      </c>
      <c r="P922">
        <f t="shared" si="87"/>
        <v>0</v>
      </c>
      <c r="Q922" t="str">
        <f t="shared" si="90"/>
        <v>music</v>
      </c>
      <c r="R922" t="str">
        <f t="shared" si="91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92"/>
        <v>0.309</v>
      </c>
      <c r="P923">
        <f t="shared" si="87"/>
        <v>231.75</v>
      </c>
      <c r="Q923" t="str">
        <f t="shared" si="90"/>
        <v>music</v>
      </c>
      <c r="R923" t="str">
        <f t="shared" si="91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92"/>
        <v>0.21037037037037037</v>
      </c>
      <c r="P924">
        <f t="shared" si="87"/>
        <v>189.33333333333334</v>
      </c>
      <c r="Q924" t="str">
        <f t="shared" si="90"/>
        <v>music</v>
      </c>
      <c r="R924" t="str">
        <f t="shared" si="91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92"/>
        <v>2.1999999999999999E-2</v>
      </c>
      <c r="P925">
        <f t="shared" si="87"/>
        <v>55</v>
      </c>
      <c r="Q925" t="str">
        <f t="shared" si="90"/>
        <v>music</v>
      </c>
      <c r="R925" t="str">
        <f t="shared" si="91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92"/>
        <v>0.109</v>
      </c>
      <c r="P926">
        <f t="shared" si="87"/>
        <v>21.8</v>
      </c>
      <c r="Q926" t="str">
        <f t="shared" si="90"/>
        <v>music</v>
      </c>
      <c r="R926" t="str">
        <f t="shared" si="91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92"/>
        <v>2.6666666666666668E-2</v>
      </c>
      <c r="P927">
        <f t="shared" si="87"/>
        <v>32</v>
      </c>
      <c r="Q927" t="str">
        <f t="shared" si="90"/>
        <v>music</v>
      </c>
      <c r="R927" t="str">
        <f t="shared" si="91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92"/>
        <v>0</v>
      </c>
      <c r="P928">
        <f t="shared" si="87"/>
        <v>0</v>
      </c>
      <c r="Q928" t="str">
        <f t="shared" si="90"/>
        <v>music</v>
      </c>
      <c r="R928" t="str">
        <f t="shared" si="91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92"/>
        <v>0</v>
      </c>
      <c r="P929">
        <f t="shared" si="87"/>
        <v>0</v>
      </c>
      <c r="Q929" t="str">
        <f t="shared" si="90"/>
        <v>music</v>
      </c>
      <c r="R929" t="str">
        <f t="shared" si="91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92"/>
        <v>0.10862068965517241</v>
      </c>
      <c r="P930">
        <f t="shared" si="87"/>
        <v>56.25</v>
      </c>
      <c r="Q930" t="str">
        <f t="shared" si="90"/>
        <v>music</v>
      </c>
      <c r="R930" t="str">
        <f t="shared" si="91"/>
        <v>jazz</v>
      </c>
      <c r="S930" s="10">
        <f t="shared" si="88"/>
        <v>41180.86241898148</v>
      </c>
      <c r="T930" s="10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92"/>
        <v>0</v>
      </c>
      <c r="P931">
        <f t="shared" si="87"/>
        <v>0</v>
      </c>
      <c r="Q931" t="str">
        <f t="shared" si="90"/>
        <v>music</v>
      </c>
      <c r="R931" t="str">
        <f t="shared" si="91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92"/>
        <v>0.38333333333333336</v>
      </c>
      <c r="P932">
        <f t="shared" si="87"/>
        <v>69</v>
      </c>
      <c r="Q932" t="str">
        <f t="shared" si="90"/>
        <v>music</v>
      </c>
      <c r="R932" t="str">
        <f t="shared" si="91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92"/>
        <v>6.5500000000000003E-2</v>
      </c>
      <c r="P933">
        <f t="shared" si="87"/>
        <v>18.714285714285715</v>
      </c>
      <c r="Q933" t="str">
        <f t="shared" si="90"/>
        <v>music</v>
      </c>
      <c r="R933" t="str">
        <f t="shared" si="91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92"/>
        <v>0.14536842105263159</v>
      </c>
      <c r="P934">
        <f t="shared" si="87"/>
        <v>46.033333333333331</v>
      </c>
      <c r="Q934" t="str">
        <f t="shared" si="90"/>
        <v>music</v>
      </c>
      <c r="R934" t="str">
        <f t="shared" si="91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92"/>
        <v>0.06</v>
      </c>
      <c r="P935">
        <f t="shared" si="87"/>
        <v>60</v>
      </c>
      <c r="Q935" t="str">
        <f t="shared" si="90"/>
        <v>music</v>
      </c>
      <c r="R935" t="str">
        <f t="shared" si="91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92"/>
        <v>0.30399999999999999</v>
      </c>
      <c r="P936">
        <f t="shared" si="87"/>
        <v>50.666666666666664</v>
      </c>
      <c r="Q936" t="str">
        <f t="shared" si="90"/>
        <v>music</v>
      </c>
      <c r="R936" t="str">
        <f t="shared" si="91"/>
        <v>jazz</v>
      </c>
      <c r="S936" s="10">
        <f t="shared" si="88"/>
        <v>41733.737083333333</v>
      </c>
      <c r="T936" s="10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92"/>
        <v>1.4285714285714285E-2</v>
      </c>
      <c r="P937">
        <f t="shared" si="87"/>
        <v>25</v>
      </c>
      <c r="Q937" t="str">
        <f t="shared" si="90"/>
        <v>music</v>
      </c>
      <c r="R937" t="str">
        <f t="shared" si="91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92"/>
        <v>0</v>
      </c>
      <c r="P938">
        <f t="shared" si="87"/>
        <v>0</v>
      </c>
      <c r="Q938" t="str">
        <f t="shared" si="90"/>
        <v>music</v>
      </c>
      <c r="R938" t="str">
        <f t="shared" si="91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92"/>
        <v>1.1428571428571429E-2</v>
      </c>
      <c r="P939">
        <f t="shared" si="87"/>
        <v>20</v>
      </c>
      <c r="Q939" t="str">
        <f t="shared" si="90"/>
        <v>music</v>
      </c>
      <c r="R939" t="str">
        <f t="shared" si="91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92"/>
        <v>3.5714285714285713E-3</v>
      </c>
      <c r="P940">
        <f t="shared" si="87"/>
        <v>25</v>
      </c>
      <c r="Q940" t="str">
        <f t="shared" si="90"/>
        <v>music</v>
      </c>
      <c r="R940" t="str">
        <f t="shared" si="91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92"/>
        <v>1.4545454545454545E-2</v>
      </c>
      <c r="P941">
        <f t="shared" si="87"/>
        <v>20</v>
      </c>
      <c r="Q941" t="str">
        <f t="shared" si="90"/>
        <v>music</v>
      </c>
      <c r="R941" t="str">
        <f t="shared" si="91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92"/>
        <v>0.17155555555555554</v>
      </c>
      <c r="P942">
        <f t="shared" si="87"/>
        <v>110.28571428571429</v>
      </c>
      <c r="Q942" t="str">
        <f t="shared" si="90"/>
        <v>technology</v>
      </c>
      <c r="R942" t="str">
        <f t="shared" si="91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92"/>
        <v>2.3220000000000001E-2</v>
      </c>
      <c r="P943">
        <f t="shared" si="87"/>
        <v>37.451612903225808</v>
      </c>
      <c r="Q943" t="str">
        <f t="shared" si="90"/>
        <v>technology</v>
      </c>
      <c r="R943" t="str">
        <f t="shared" si="91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92"/>
        <v>8.9066666666666669E-2</v>
      </c>
      <c r="P944">
        <f t="shared" si="87"/>
        <v>41.75</v>
      </c>
      <c r="Q944" t="str">
        <f t="shared" si="90"/>
        <v>technology</v>
      </c>
      <c r="R944" t="str">
        <f t="shared" si="91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92"/>
        <v>9.633333333333334E-2</v>
      </c>
      <c r="P945">
        <f t="shared" si="87"/>
        <v>24.083333333333332</v>
      </c>
      <c r="Q945" t="str">
        <f t="shared" si="90"/>
        <v>technology</v>
      </c>
      <c r="R945" t="str">
        <f t="shared" si="91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92"/>
        <v>0.13325999999999999</v>
      </c>
      <c r="P946">
        <f t="shared" si="87"/>
        <v>69.40625</v>
      </c>
      <c r="Q946" t="str">
        <f t="shared" si="90"/>
        <v>technology</v>
      </c>
      <c r="R946" t="str">
        <f t="shared" si="91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92"/>
        <v>2.4840000000000001E-2</v>
      </c>
      <c r="P947">
        <f t="shared" si="87"/>
        <v>155.25</v>
      </c>
      <c r="Q947" t="str">
        <f t="shared" si="90"/>
        <v>technology</v>
      </c>
      <c r="R947" t="str">
        <f t="shared" si="91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92"/>
        <v>1.9066666666666666E-2</v>
      </c>
      <c r="P948">
        <f t="shared" si="87"/>
        <v>57.2</v>
      </c>
      <c r="Q948" t="str">
        <f t="shared" si="90"/>
        <v>technology</v>
      </c>
      <c r="R948" t="str">
        <f t="shared" si="91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92"/>
        <v>0</v>
      </c>
      <c r="P949">
        <f t="shared" si="87"/>
        <v>0</v>
      </c>
      <c r="Q949" t="str">
        <f t="shared" si="90"/>
        <v>technology</v>
      </c>
      <c r="R949" t="str">
        <f t="shared" si="91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92"/>
        <v>0.12</v>
      </c>
      <c r="P950">
        <f t="shared" si="87"/>
        <v>60</v>
      </c>
      <c r="Q950" t="str">
        <f t="shared" si="90"/>
        <v>technology</v>
      </c>
      <c r="R950" t="str">
        <f t="shared" si="91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92"/>
        <v>1.3650000000000001E-2</v>
      </c>
      <c r="P951">
        <f t="shared" si="87"/>
        <v>39</v>
      </c>
      <c r="Q951" t="str">
        <f t="shared" si="90"/>
        <v>technology</v>
      </c>
      <c r="R951" t="str">
        <f t="shared" si="91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92"/>
        <v>0.28039999999999998</v>
      </c>
      <c r="P952">
        <f t="shared" si="87"/>
        <v>58.416666666666664</v>
      </c>
      <c r="Q952" t="str">
        <f t="shared" si="90"/>
        <v>technology</v>
      </c>
      <c r="R952" t="str">
        <f t="shared" si="91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92"/>
        <v>0.38390000000000002</v>
      </c>
      <c r="P953">
        <f t="shared" si="87"/>
        <v>158.63636363636363</v>
      </c>
      <c r="Q953" t="str">
        <f t="shared" si="90"/>
        <v>technology</v>
      </c>
      <c r="R953" t="str">
        <f t="shared" si="91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92"/>
        <v>0.39942857142857141</v>
      </c>
      <c r="P954">
        <f t="shared" si="87"/>
        <v>99.857142857142861</v>
      </c>
      <c r="Q954" t="str">
        <f t="shared" si="90"/>
        <v>technology</v>
      </c>
      <c r="R954" t="str">
        <f t="shared" si="91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92"/>
        <v>8.3999999999999995E-3</v>
      </c>
      <c r="P955">
        <f t="shared" si="87"/>
        <v>25.2</v>
      </c>
      <c r="Q955" t="str">
        <f t="shared" si="90"/>
        <v>technology</v>
      </c>
      <c r="R955" t="str">
        <f t="shared" si="91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92"/>
        <v>0.43406666666666666</v>
      </c>
      <c r="P956">
        <f t="shared" si="87"/>
        <v>89.191780821917803</v>
      </c>
      <c r="Q956" t="str">
        <f t="shared" si="90"/>
        <v>technology</v>
      </c>
      <c r="R956" t="str">
        <f t="shared" si="91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92"/>
        <v>5.6613333333333335E-2</v>
      </c>
      <c r="P957">
        <f t="shared" si="87"/>
        <v>182.6236559139785</v>
      </c>
      <c r="Q957" t="str">
        <f t="shared" si="90"/>
        <v>technology</v>
      </c>
      <c r="R957" t="str">
        <f t="shared" si="91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92"/>
        <v>1.7219999999999999E-2</v>
      </c>
      <c r="P958">
        <f t="shared" si="87"/>
        <v>50.647058823529413</v>
      </c>
      <c r="Q958" t="str">
        <f t="shared" si="90"/>
        <v>technology</v>
      </c>
      <c r="R958" t="str">
        <f t="shared" si="91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92"/>
        <v>1.9416666666666665E-2</v>
      </c>
      <c r="P959">
        <f t="shared" si="87"/>
        <v>33.285714285714285</v>
      </c>
      <c r="Q959" t="str">
        <f t="shared" si="90"/>
        <v>technology</v>
      </c>
      <c r="R959" t="str">
        <f t="shared" si="91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92"/>
        <v>0.11328275684711328</v>
      </c>
      <c r="P960">
        <f t="shared" si="87"/>
        <v>51.823529411764703</v>
      </c>
      <c r="Q960" t="str">
        <f t="shared" si="90"/>
        <v>technology</v>
      </c>
      <c r="R960" t="str">
        <f t="shared" si="91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92"/>
        <v>0.3886</v>
      </c>
      <c r="P961">
        <f t="shared" si="87"/>
        <v>113.62573099415205</v>
      </c>
      <c r="Q961" t="str">
        <f t="shared" si="90"/>
        <v>technology</v>
      </c>
      <c r="R961" t="str">
        <f t="shared" si="91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92"/>
        <v>0.46100628930817611</v>
      </c>
      <c r="P962">
        <f t="shared" si="87"/>
        <v>136.46276595744681</v>
      </c>
      <c r="Q962" t="str">
        <f t="shared" si="90"/>
        <v>technology</v>
      </c>
      <c r="R962" t="str">
        <f t="shared" si="91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2"/>
        <v>0.42188421052631581</v>
      </c>
      <c r="P963">
        <f t="shared" ref="P963:P1026" si="93">IF(L963 &gt; 0, E963/L963, 0)</f>
        <v>364.35454545454547</v>
      </c>
      <c r="Q963" t="str">
        <f t="shared" si="90"/>
        <v>technology</v>
      </c>
      <c r="R963" t="str">
        <f t="shared" si="91"/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2"/>
        <v>0.2848</v>
      </c>
      <c r="P964">
        <f t="shared" si="93"/>
        <v>19.243243243243242</v>
      </c>
      <c r="Q964" t="str">
        <f t="shared" si="90"/>
        <v>technology</v>
      </c>
      <c r="R964" t="str">
        <f t="shared" si="91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2"/>
        <v>1.0771428571428571E-2</v>
      </c>
      <c r="P965">
        <f t="shared" si="93"/>
        <v>41.888888888888886</v>
      </c>
      <c r="Q965" t="str">
        <f t="shared" si="90"/>
        <v>technology</v>
      </c>
      <c r="R965" t="str">
        <f t="shared" si="91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2"/>
        <v>7.9909090909090902E-3</v>
      </c>
      <c r="P966">
        <f t="shared" si="93"/>
        <v>30.310344827586206</v>
      </c>
      <c r="Q966" t="str">
        <f t="shared" si="90"/>
        <v>technology</v>
      </c>
      <c r="R966" t="str">
        <f t="shared" si="91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2"/>
        <v>1.192E-2</v>
      </c>
      <c r="P967">
        <f t="shared" si="93"/>
        <v>49.666666666666664</v>
      </c>
      <c r="Q967" t="str">
        <f t="shared" si="90"/>
        <v>technology</v>
      </c>
      <c r="R967" t="str">
        <f t="shared" si="91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2"/>
        <v>0.14799999999999999</v>
      </c>
      <c r="P968">
        <f t="shared" si="93"/>
        <v>59.2</v>
      </c>
      <c r="Q968" t="str">
        <f t="shared" ref="Q968:Q1031" si="96">LEFT(N968, SEARCH("/",N968,1)-1)</f>
        <v>technology</v>
      </c>
      <c r="R968" t="str">
        <f t="shared" ref="R968:R1031" si="97">RIGHT(N968,  LEN(N968) - SEARCH("/",N968,1) )</f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2"/>
        <v>0.17810000000000001</v>
      </c>
      <c r="P969">
        <f t="shared" si="93"/>
        <v>43.97530864197531</v>
      </c>
      <c r="Q969" t="str">
        <f t="shared" si="96"/>
        <v>technology</v>
      </c>
      <c r="R969" t="str">
        <f t="shared" si="97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2"/>
        <v>1.325E-2</v>
      </c>
      <c r="P970">
        <f t="shared" si="93"/>
        <v>26.5</v>
      </c>
      <c r="Q970" t="str">
        <f t="shared" si="96"/>
        <v>technology</v>
      </c>
      <c r="R970" t="str">
        <f t="shared" si="97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2"/>
        <v>0.46666666666666667</v>
      </c>
      <c r="P971">
        <f t="shared" si="93"/>
        <v>1272.7272727272727</v>
      </c>
      <c r="Q971" t="str">
        <f t="shared" si="96"/>
        <v>technology</v>
      </c>
      <c r="R971" t="str">
        <f t="shared" si="97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2"/>
        <v>0.4592</v>
      </c>
      <c r="P972">
        <f t="shared" si="93"/>
        <v>164</v>
      </c>
      <c r="Q972" t="str">
        <f t="shared" si="96"/>
        <v>technology</v>
      </c>
      <c r="R972" t="str">
        <f t="shared" si="97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2"/>
        <v>2.2599999999999999E-3</v>
      </c>
      <c r="P973">
        <f t="shared" si="93"/>
        <v>45.2</v>
      </c>
      <c r="Q973" t="str">
        <f t="shared" si="96"/>
        <v>technology</v>
      </c>
      <c r="R973" t="str">
        <f t="shared" si="97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2"/>
        <v>0.34625</v>
      </c>
      <c r="P974">
        <f t="shared" si="93"/>
        <v>153.88888888888889</v>
      </c>
      <c r="Q974" t="str">
        <f t="shared" si="96"/>
        <v>technology</v>
      </c>
      <c r="R974" t="str">
        <f t="shared" si="97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2"/>
        <v>2.0549999999999999E-2</v>
      </c>
      <c r="P975">
        <f t="shared" si="93"/>
        <v>51.375</v>
      </c>
      <c r="Q975" t="str">
        <f t="shared" si="96"/>
        <v>technology</v>
      </c>
      <c r="R975" t="str">
        <f t="shared" si="97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2"/>
        <v>5.5999999999999999E-3</v>
      </c>
      <c r="P976">
        <f t="shared" si="93"/>
        <v>93.333333333333329</v>
      </c>
      <c r="Q976" t="str">
        <f t="shared" si="96"/>
        <v>technology</v>
      </c>
      <c r="R976" t="str">
        <f t="shared" si="97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2"/>
        <v>2.6069999999999999E-2</v>
      </c>
      <c r="P977">
        <f t="shared" si="93"/>
        <v>108.625</v>
      </c>
      <c r="Q977" t="str">
        <f t="shared" si="96"/>
        <v>technology</v>
      </c>
      <c r="R977" t="str">
        <f t="shared" si="97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2"/>
        <v>1.9259999999999999E-2</v>
      </c>
      <c r="P978">
        <f t="shared" si="93"/>
        <v>160.5</v>
      </c>
      <c r="Q978" t="str">
        <f t="shared" si="96"/>
        <v>technology</v>
      </c>
      <c r="R978" t="str">
        <f t="shared" si="97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2"/>
        <v>0.33666666666666667</v>
      </c>
      <c r="P979">
        <f t="shared" si="93"/>
        <v>75.75</v>
      </c>
      <c r="Q979" t="str">
        <f t="shared" si="96"/>
        <v>technology</v>
      </c>
      <c r="R979" t="str">
        <f t="shared" si="97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2"/>
        <v>0.5626326718299024</v>
      </c>
      <c r="P980">
        <f t="shared" si="93"/>
        <v>790.83739837398377</v>
      </c>
      <c r="Q980" t="str">
        <f t="shared" si="96"/>
        <v>technology</v>
      </c>
      <c r="R980" t="str">
        <f t="shared" si="97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2"/>
        <v>0.82817600000000002</v>
      </c>
      <c r="P981">
        <f t="shared" si="93"/>
        <v>301.93916666666667</v>
      </c>
      <c r="Q981" t="str">
        <f t="shared" si="96"/>
        <v>technology</v>
      </c>
      <c r="R981" t="str">
        <f t="shared" si="97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ref="O982:O1045" si="98">E982/D982</f>
        <v>0.14860000000000001</v>
      </c>
      <c r="P982">
        <f t="shared" si="93"/>
        <v>47.935483870967744</v>
      </c>
      <c r="Q982" t="str">
        <f t="shared" si="96"/>
        <v>technology</v>
      </c>
      <c r="R982" t="str">
        <f t="shared" si="97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8"/>
        <v>1.2375123751237513E-4</v>
      </c>
      <c r="P983">
        <f t="shared" si="93"/>
        <v>2.75</v>
      </c>
      <c r="Q983" t="str">
        <f t="shared" si="96"/>
        <v>technology</v>
      </c>
      <c r="R983" t="str">
        <f t="shared" si="97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8"/>
        <v>1.7142857142857143E-4</v>
      </c>
      <c r="P984">
        <f t="shared" si="93"/>
        <v>1</v>
      </c>
      <c r="Q984" t="str">
        <f t="shared" si="96"/>
        <v>technology</v>
      </c>
      <c r="R984" t="str">
        <f t="shared" si="97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8"/>
        <v>0.2950613611721471</v>
      </c>
      <c r="P985">
        <f t="shared" si="93"/>
        <v>171.79329608938548</v>
      </c>
      <c r="Q985" t="str">
        <f t="shared" si="96"/>
        <v>technology</v>
      </c>
      <c r="R985" t="str">
        <f t="shared" si="97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8"/>
        <v>1.06E-2</v>
      </c>
      <c r="P986">
        <f t="shared" si="93"/>
        <v>35.333333333333336</v>
      </c>
      <c r="Q986" t="str">
        <f t="shared" si="96"/>
        <v>technology</v>
      </c>
      <c r="R986" t="str">
        <f t="shared" si="97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8"/>
        <v>6.2933333333333327E-2</v>
      </c>
      <c r="P987">
        <f t="shared" si="93"/>
        <v>82.086956521739125</v>
      </c>
      <c r="Q987" t="str">
        <f t="shared" si="96"/>
        <v>technology</v>
      </c>
      <c r="R987" t="str">
        <f t="shared" si="97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8"/>
        <v>0.1275</v>
      </c>
      <c r="P988">
        <f t="shared" si="93"/>
        <v>110.8695652173913</v>
      </c>
      <c r="Q988" t="str">
        <f t="shared" si="96"/>
        <v>technology</v>
      </c>
      <c r="R988" t="str">
        <f t="shared" si="97"/>
        <v>wearables</v>
      </c>
      <c r="S988" s="10">
        <f t="shared" si="94"/>
        <v>42324.767361111109</v>
      </c>
      <c r="T988" s="10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8"/>
        <v>0.13220000000000001</v>
      </c>
      <c r="P989">
        <f t="shared" si="93"/>
        <v>161.21951219512195</v>
      </c>
      <c r="Q989" t="str">
        <f t="shared" si="96"/>
        <v>technology</v>
      </c>
      <c r="R989" t="str">
        <f t="shared" si="97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8"/>
        <v>0</v>
      </c>
      <c r="P990">
        <f t="shared" si="93"/>
        <v>0</v>
      </c>
      <c r="Q990" t="str">
        <f t="shared" si="96"/>
        <v>technology</v>
      </c>
      <c r="R990" t="str">
        <f t="shared" si="97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8"/>
        <v>0.16769999999999999</v>
      </c>
      <c r="P991">
        <f t="shared" si="93"/>
        <v>52.40625</v>
      </c>
      <c r="Q991" t="str">
        <f t="shared" si="96"/>
        <v>technology</v>
      </c>
      <c r="R991" t="str">
        <f t="shared" si="97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8"/>
        <v>1.0399999999999999E-3</v>
      </c>
      <c r="P992">
        <f t="shared" si="93"/>
        <v>13</v>
      </c>
      <c r="Q992" t="str">
        <f t="shared" si="96"/>
        <v>technology</v>
      </c>
      <c r="R992" t="str">
        <f t="shared" si="97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8"/>
        <v>4.24E-2</v>
      </c>
      <c r="P993">
        <f t="shared" si="93"/>
        <v>30.285714285714285</v>
      </c>
      <c r="Q993" t="str">
        <f t="shared" si="96"/>
        <v>technology</v>
      </c>
      <c r="R993" t="str">
        <f t="shared" si="97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8"/>
        <v>4.6699999999999997E-3</v>
      </c>
      <c r="P994">
        <f t="shared" si="93"/>
        <v>116.75</v>
      </c>
      <c r="Q994" t="str">
        <f t="shared" si="96"/>
        <v>technology</v>
      </c>
      <c r="R994" t="str">
        <f t="shared" si="97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8"/>
        <v>0.25087142857142858</v>
      </c>
      <c r="P995">
        <f t="shared" si="93"/>
        <v>89.59693877551021</v>
      </c>
      <c r="Q995" t="str">
        <f t="shared" si="96"/>
        <v>technology</v>
      </c>
      <c r="R995" t="str">
        <f t="shared" si="97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8"/>
        <v>2.3345000000000001E-2</v>
      </c>
      <c r="P996">
        <f t="shared" si="93"/>
        <v>424.45454545454544</v>
      </c>
      <c r="Q996" t="str">
        <f t="shared" si="96"/>
        <v>technology</v>
      </c>
      <c r="R996" t="str">
        <f t="shared" si="97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8"/>
        <v>7.2599999999999998E-2</v>
      </c>
      <c r="P997">
        <f t="shared" si="93"/>
        <v>80.666666666666671</v>
      </c>
      <c r="Q997" t="str">
        <f t="shared" si="96"/>
        <v>technology</v>
      </c>
      <c r="R997" t="str">
        <f t="shared" si="97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8"/>
        <v>1.6250000000000001E-2</v>
      </c>
      <c r="P998">
        <f t="shared" si="93"/>
        <v>13</v>
      </c>
      <c r="Q998" t="str">
        <f t="shared" si="96"/>
        <v>technology</v>
      </c>
      <c r="R998" t="str">
        <f t="shared" si="97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8"/>
        <v>1.2999999999999999E-2</v>
      </c>
      <c r="P999">
        <f t="shared" si="93"/>
        <v>8.125</v>
      </c>
      <c r="Q999" t="str">
        <f t="shared" si="96"/>
        <v>technology</v>
      </c>
      <c r="R999" t="str">
        <f t="shared" si="97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8"/>
        <v>0.58558333333333334</v>
      </c>
      <c r="P1000">
        <f t="shared" si="93"/>
        <v>153.42794759825327</v>
      </c>
      <c r="Q1000" t="str">
        <f t="shared" si="96"/>
        <v>technology</v>
      </c>
      <c r="R1000" t="str">
        <f t="shared" si="97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8"/>
        <v>7.7886666666666673E-2</v>
      </c>
      <c r="P1001">
        <f t="shared" si="93"/>
        <v>292.07499999999999</v>
      </c>
      <c r="Q1001" t="str">
        <f t="shared" si="96"/>
        <v>technology</v>
      </c>
      <c r="R1001" t="str">
        <f t="shared" si="97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8"/>
        <v>2.2157147647256063E-2</v>
      </c>
      <c r="P1002">
        <f t="shared" si="93"/>
        <v>3304</v>
      </c>
      <c r="Q1002" t="str">
        <f t="shared" si="96"/>
        <v>technology</v>
      </c>
      <c r="R1002" t="str">
        <f t="shared" si="97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8"/>
        <v>1.04</v>
      </c>
      <c r="P1003">
        <f t="shared" si="93"/>
        <v>1300</v>
      </c>
      <c r="Q1003" t="str">
        <f t="shared" si="96"/>
        <v>technology</v>
      </c>
      <c r="R1003" t="str">
        <f t="shared" si="97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8"/>
        <v>0.29602960296029601</v>
      </c>
      <c r="P1004">
        <f t="shared" si="93"/>
        <v>134.54545454545453</v>
      </c>
      <c r="Q1004" t="str">
        <f t="shared" si="96"/>
        <v>technology</v>
      </c>
      <c r="R1004" t="str">
        <f t="shared" si="97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8"/>
        <v>0.16055</v>
      </c>
      <c r="P1005">
        <f t="shared" si="93"/>
        <v>214.06666666666666</v>
      </c>
      <c r="Q1005" t="str">
        <f t="shared" si="96"/>
        <v>technology</v>
      </c>
      <c r="R1005" t="str">
        <f t="shared" si="97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8"/>
        <v>0.82208000000000003</v>
      </c>
      <c r="P1006">
        <f t="shared" si="93"/>
        <v>216.33684210526314</v>
      </c>
      <c r="Q1006" t="str">
        <f t="shared" si="96"/>
        <v>technology</v>
      </c>
      <c r="R1006" t="str">
        <f t="shared" si="97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8"/>
        <v>0.75051000000000001</v>
      </c>
      <c r="P1007">
        <f t="shared" si="93"/>
        <v>932.31055900621118</v>
      </c>
      <c r="Q1007" t="str">
        <f t="shared" si="96"/>
        <v>technology</v>
      </c>
      <c r="R1007" t="str">
        <f t="shared" si="97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8"/>
        <v>5.8500000000000003E-2</v>
      </c>
      <c r="P1008">
        <f t="shared" si="93"/>
        <v>29.25</v>
      </c>
      <c r="Q1008" t="str">
        <f t="shared" si="96"/>
        <v>technology</v>
      </c>
      <c r="R1008" t="str">
        <f t="shared" si="97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8"/>
        <v>0.44319999999999998</v>
      </c>
      <c r="P1009">
        <f t="shared" si="93"/>
        <v>174.94736842105263</v>
      </c>
      <c r="Q1009" t="str">
        <f t="shared" si="96"/>
        <v>technology</v>
      </c>
      <c r="R1009" t="str">
        <f t="shared" si="97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8"/>
        <v>2.6737967914438501E-3</v>
      </c>
      <c r="P1010">
        <f t="shared" si="93"/>
        <v>250</v>
      </c>
      <c r="Q1010" t="str">
        <f t="shared" si="96"/>
        <v>technology</v>
      </c>
      <c r="R1010" t="str">
        <f t="shared" si="97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8"/>
        <v>0.1313</v>
      </c>
      <c r="P1011">
        <f t="shared" si="93"/>
        <v>65</v>
      </c>
      <c r="Q1011" t="str">
        <f t="shared" si="96"/>
        <v>technology</v>
      </c>
      <c r="R1011" t="str">
        <f t="shared" si="97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8"/>
        <v>1.9088937093275488E-3</v>
      </c>
      <c r="P1012">
        <f t="shared" si="93"/>
        <v>55</v>
      </c>
      <c r="Q1012" t="str">
        <f t="shared" si="96"/>
        <v>technology</v>
      </c>
      <c r="R1012" t="str">
        <f t="shared" si="97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8"/>
        <v>3.7499999999999999E-3</v>
      </c>
      <c r="P1013">
        <f t="shared" si="93"/>
        <v>75</v>
      </c>
      <c r="Q1013" t="str">
        <f t="shared" si="96"/>
        <v>technology</v>
      </c>
      <c r="R1013" t="str">
        <f t="shared" si="97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8"/>
        <v>215.35021</v>
      </c>
      <c r="P1014">
        <f t="shared" si="93"/>
        <v>1389.3561935483872</v>
      </c>
      <c r="Q1014" t="str">
        <f t="shared" si="96"/>
        <v>technology</v>
      </c>
      <c r="R1014" t="str">
        <f t="shared" si="97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8"/>
        <v>0.34527999999999998</v>
      </c>
      <c r="P1015">
        <f t="shared" si="93"/>
        <v>95.911111111111111</v>
      </c>
      <c r="Q1015" t="str">
        <f t="shared" si="96"/>
        <v>technology</v>
      </c>
      <c r="R1015" t="str">
        <f t="shared" si="97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8"/>
        <v>0.30599999999999999</v>
      </c>
      <c r="P1016">
        <f t="shared" si="93"/>
        <v>191.25</v>
      </c>
      <c r="Q1016" t="str">
        <f t="shared" si="96"/>
        <v>technology</v>
      </c>
      <c r="R1016" t="str">
        <f t="shared" si="97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8"/>
        <v>2.6666666666666668E-2</v>
      </c>
      <c r="P1017">
        <f t="shared" si="93"/>
        <v>40</v>
      </c>
      <c r="Q1017" t="str">
        <f t="shared" si="96"/>
        <v>technology</v>
      </c>
      <c r="R1017" t="str">
        <f t="shared" si="97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8"/>
        <v>2.8420000000000001E-2</v>
      </c>
      <c r="P1018">
        <f t="shared" si="93"/>
        <v>74.78947368421052</v>
      </c>
      <c r="Q1018" t="str">
        <f t="shared" si="96"/>
        <v>technology</v>
      </c>
      <c r="R1018" t="str">
        <f t="shared" si="97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8"/>
        <v>0.22878799999999999</v>
      </c>
      <c r="P1019">
        <f t="shared" si="93"/>
        <v>161.11830985915492</v>
      </c>
      <c r="Q1019" t="str">
        <f t="shared" si="96"/>
        <v>technology</v>
      </c>
      <c r="R1019" t="str">
        <f t="shared" si="97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8"/>
        <v>3.1050000000000001E-2</v>
      </c>
      <c r="P1020">
        <f t="shared" si="93"/>
        <v>88.714285714285708</v>
      </c>
      <c r="Q1020" t="str">
        <f t="shared" si="96"/>
        <v>technology</v>
      </c>
      <c r="R1020" t="str">
        <f t="shared" si="97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8"/>
        <v>0.47333333333333333</v>
      </c>
      <c r="P1021">
        <f t="shared" si="93"/>
        <v>53.25</v>
      </c>
      <c r="Q1021" t="str">
        <f t="shared" si="96"/>
        <v>technology</v>
      </c>
      <c r="R1021" t="str">
        <f t="shared" si="97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8"/>
        <v>2.0554838709677421</v>
      </c>
      <c r="P1022">
        <f t="shared" si="93"/>
        <v>106.2</v>
      </c>
      <c r="Q1022" t="str">
        <f t="shared" si="96"/>
        <v>music</v>
      </c>
      <c r="R1022" t="str">
        <f t="shared" si="97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8"/>
        <v>3.5180366666666667</v>
      </c>
      <c r="P1023">
        <f t="shared" si="93"/>
        <v>22.079728033472804</v>
      </c>
      <c r="Q1023" t="str">
        <f t="shared" si="96"/>
        <v>music</v>
      </c>
      <c r="R1023" t="str">
        <f t="shared" si="97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8"/>
        <v>1.149</v>
      </c>
      <c r="P1024">
        <f t="shared" si="93"/>
        <v>31.054054054054053</v>
      </c>
      <c r="Q1024" t="str">
        <f t="shared" si="96"/>
        <v>music</v>
      </c>
      <c r="R1024" t="str">
        <f t="shared" si="97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8"/>
        <v>2.3715000000000002</v>
      </c>
      <c r="P1025">
        <f t="shared" si="93"/>
        <v>36.206106870229007</v>
      </c>
      <c r="Q1025" t="str">
        <f t="shared" si="96"/>
        <v>music</v>
      </c>
      <c r="R1025" t="str">
        <f t="shared" si="97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8"/>
        <v>1.1863774999999999</v>
      </c>
      <c r="P1026">
        <f t="shared" si="93"/>
        <v>388.9762295081967</v>
      </c>
      <c r="Q1026" t="str">
        <f t="shared" si="96"/>
        <v>music</v>
      </c>
      <c r="R1026" t="str">
        <f t="shared" si="97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8"/>
        <v>1.099283142857143</v>
      </c>
      <c r="P1027">
        <f t="shared" ref="P1027:P1090" si="99">IF(L1027 &gt; 0, E1027/L1027, 0)</f>
        <v>71.848571428571432</v>
      </c>
      <c r="Q1027" t="str">
        <f t="shared" si="96"/>
        <v>music</v>
      </c>
      <c r="R1027" t="str">
        <f t="shared" si="97"/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8"/>
        <v>1.0000828571428571</v>
      </c>
      <c r="P1028">
        <f t="shared" si="99"/>
        <v>57.381803278688523</v>
      </c>
      <c r="Q1028" t="str">
        <f t="shared" si="96"/>
        <v>music</v>
      </c>
      <c r="R1028" t="str">
        <f t="shared" si="97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8"/>
        <v>1.0309292094387414</v>
      </c>
      <c r="P1029">
        <f t="shared" si="99"/>
        <v>69.666666666666671</v>
      </c>
      <c r="Q1029" t="str">
        <f t="shared" si="96"/>
        <v>music</v>
      </c>
      <c r="R1029" t="str">
        <f t="shared" si="97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8"/>
        <v>1.1727000000000001</v>
      </c>
      <c r="P1030">
        <f t="shared" si="99"/>
        <v>45.988235294117644</v>
      </c>
      <c r="Q1030" t="str">
        <f t="shared" si="96"/>
        <v>music</v>
      </c>
      <c r="R1030" t="str">
        <f t="shared" si="97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8"/>
        <v>1.1175999999999999</v>
      </c>
      <c r="P1031">
        <f t="shared" si="99"/>
        <v>79.262411347517727</v>
      </c>
      <c r="Q1031" t="str">
        <f t="shared" si="96"/>
        <v>music</v>
      </c>
      <c r="R1031" t="str">
        <f t="shared" si="97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8"/>
        <v>3.4209999999999998</v>
      </c>
      <c r="P1032">
        <f t="shared" si="99"/>
        <v>43.031446540880502</v>
      </c>
      <c r="Q1032" t="str">
        <f t="shared" ref="Q1032:Q1095" si="102">LEFT(N1032, SEARCH("/",N1032,1)-1)</f>
        <v>music</v>
      </c>
      <c r="R1032" t="str">
        <f t="shared" ref="R1032:R1095" si="103">RIGHT(N1032,  LEN(N1032) - SEARCH("/",N1032,1) )</f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8"/>
        <v>1.0740000000000001</v>
      </c>
      <c r="P1033">
        <f t="shared" si="99"/>
        <v>108.48484848484848</v>
      </c>
      <c r="Q1033" t="str">
        <f t="shared" si="102"/>
        <v>music</v>
      </c>
      <c r="R1033" t="str">
        <f t="shared" si="103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8"/>
        <v>1.0849703703703704</v>
      </c>
      <c r="P1034">
        <f t="shared" si="99"/>
        <v>61.029583333333335</v>
      </c>
      <c r="Q1034" t="str">
        <f t="shared" si="102"/>
        <v>music</v>
      </c>
      <c r="R1034" t="str">
        <f t="shared" si="103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8"/>
        <v>1.0286144578313252</v>
      </c>
      <c r="P1035">
        <f t="shared" si="99"/>
        <v>50.592592592592595</v>
      </c>
      <c r="Q1035" t="str">
        <f t="shared" si="102"/>
        <v>music</v>
      </c>
      <c r="R1035" t="str">
        <f t="shared" si="103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8"/>
        <v>1.3000180000000001</v>
      </c>
      <c r="P1036">
        <f t="shared" si="99"/>
        <v>39.157168674698795</v>
      </c>
      <c r="Q1036" t="str">
        <f t="shared" si="102"/>
        <v>music</v>
      </c>
      <c r="R1036" t="str">
        <f t="shared" si="103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8"/>
        <v>1.0765217391304347</v>
      </c>
      <c r="P1037">
        <f t="shared" si="99"/>
        <v>65.15789473684211</v>
      </c>
      <c r="Q1037" t="str">
        <f t="shared" si="102"/>
        <v>music</v>
      </c>
      <c r="R1037" t="str">
        <f t="shared" si="103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8"/>
        <v>1.1236044444444444</v>
      </c>
      <c r="P1038">
        <f t="shared" si="99"/>
        <v>23.963127962085309</v>
      </c>
      <c r="Q1038" t="str">
        <f t="shared" si="102"/>
        <v>music</v>
      </c>
      <c r="R1038" t="str">
        <f t="shared" si="103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8"/>
        <v>1.0209999999999999</v>
      </c>
      <c r="P1039">
        <f t="shared" si="99"/>
        <v>48.61904761904762</v>
      </c>
      <c r="Q1039" t="str">
        <f t="shared" si="102"/>
        <v>music</v>
      </c>
      <c r="R1039" t="str">
        <f t="shared" si="103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8"/>
        <v>1.4533333333333334</v>
      </c>
      <c r="P1040">
        <f t="shared" si="99"/>
        <v>35.73770491803279</v>
      </c>
      <c r="Q1040" t="str">
        <f t="shared" si="102"/>
        <v>music</v>
      </c>
      <c r="R1040" t="str">
        <f t="shared" si="103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8"/>
        <v>1.282</v>
      </c>
      <c r="P1041">
        <f t="shared" si="99"/>
        <v>21.366666666666667</v>
      </c>
      <c r="Q1041" t="str">
        <f t="shared" si="102"/>
        <v>music</v>
      </c>
      <c r="R1041" t="str">
        <f t="shared" si="103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8"/>
        <v>2.9411764705882353E-3</v>
      </c>
      <c r="P1042">
        <f t="shared" si="99"/>
        <v>250</v>
      </c>
      <c r="Q1042" t="str">
        <f t="shared" si="102"/>
        <v>journalism</v>
      </c>
      <c r="R1042" t="str">
        <f t="shared" si="103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8"/>
        <v>0</v>
      </c>
      <c r="P1043">
        <f t="shared" si="99"/>
        <v>0</v>
      </c>
      <c r="Q1043" t="str">
        <f t="shared" si="102"/>
        <v>journalism</v>
      </c>
      <c r="R1043" t="str">
        <f t="shared" si="103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8"/>
        <v>1.5384615384615385E-2</v>
      </c>
      <c r="P1044">
        <f t="shared" si="99"/>
        <v>10</v>
      </c>
      <c r="Q1044" t="str">
        <f t="shared" si="102"/>
        <v>journalism</v>
      </c>
      <c r="R1044" t="str">
        <f t="shared" si="103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8"/>
        <v>8.5370000000000001E-2</v>
      </c>
      <c r="P1045">
        <f t="shared" si="99"/>
        <v>29.236301369863014</v>
      </c>
      <c r="Q1045" t="str">
        <f t="shared" si="102"/>
        <v>journalism</v>
      </c>
      <c r="R1045" t="str">
        <f t="shared" si="103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ref="O1046:O1109" si="104">E1046/D1046</f>
        <v>8.571428571428571E-4</v>
      </c>
      <c r="P1046">
        <f t="shared" si="99"/>
        <v>3</v>
      </c>
      <c r="Q1046" t="str">
        <f t="shared" si="102"/>
        <v>journalism</v>
      </c>
      <c r="R1046" t="str">
        <f t="shared" si="103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04"/>
        <v>2.6599999999999999E-2</v>
      </c>
      <c r="P1047">
        <f t="shared" si="99"/>
        <v>33.25</v>
      </c>
      <c r="Q1047" t="str">
        <f t="shared" si="102"/>
        <v>journalism</v>
      </c>
      <c r="R1047" t="str">
        <f t="shared" si="103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04"/>
        <v>0</v>
      </c>
      <c r="P1048">
        <f t="shared" si="99"/>
        <v>0</v>
      </c>
      <c r="Q1048" t="str">
        <f t="shared" si="102"/>
        <v>journalism</v>
      </c>
      <c r="R1048" t="str">
        <f t="shared" si="103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04"/>
        <v>5.0000000000000001E-4</v>
      </c>
      <c r="P1049">
        <f t="shared" si="99"/>
        <v>1</v>
      </c>
      <c r="Q1049" t="str">
        <f t="shared" si="102"/>
        <v>journalism</v>
      </c>
      <c r="R1049" t="str">
        <f t="shared" si="103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04"/>
        <v>1.4133333333333333E-2</v>
      </c>
      <c r="P1050">
        <f t="shared" si="99"/>
        <v>53</v>
      </c>
      <c r="Q1050" t="str">
        <f t="shared" si="102"/>
        <v>journalism</v>
      </c>
      <c r="R1050" t="str">
        <f t="shared" si="103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04"/>
        <v>0</v>
      </c>
      <c r="P1051">
        <f t="shared" si="99"/>
        <v>0</v>
      </c>
      <c r="Q1051" t="str">
        <f t="shared" si="102"/>
        <v>journalism</v>
      </c>
      <c r="R1051" t="str">
        <f t="shared" si="103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04"/>
        <v>0</v>
      </c>
      <c r="P1052">
        <f t="shared" si="99"/>
        <v>0</v>
      </c>
      <c r="Q1052" t="str">
        <f t="shared" si="102"/>
        <v>journalism</v>
      </c>
      <c r="R1052" t="str">
        <f t="shared" si="103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04"/>
        <v>0</v>
      </c>
      <c r="P1053">
        <f t="shared" si="99"/>
        <v>0</v>
      </c>
      <c r="Q1053" t="str">
        <f t="shared" si="102"/>
        <v>journalism</v>
      </c>
      <c r="R1053" t="str">
        <f t="shared" si="103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04"/>
        <v>0</v>
      </c>
      <c r="P1054">
        <f t="shared" si="99"/>
        <v>0</v>
      </c>
      <c r="Q1054" t="str">
        <f t="shared" si="102"/>
        <v>journalism</v>
      </c>
      <c r="R1054" t="str">
        <f t="shared" si="103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04"/>
        <v>0.01</v>
      </c>
      <c r="P1055">
        <f t="shared" si="99"/>
        <v>15</v>
      </c>
      <c r="Q1055" t="str">
        <f t="shared" si="102"/>
        <v>journalism</v>
      </c>
      <c r="R1055" t="str">
        <f t="shared" si="103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04"/>
        <v>0</v>
      </c>
      <c r="P1056">
        <f t="shared" si="99"/>
        <v>0</v>
      </c>
      <c r="Q1056" t="str">
        <f t="shared" si="102"/>
        <v>journalism</v>
      </c>
      <c r="R1056" t="str">
        <f t="shared" si="103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04"/>
        <v>0</v>
      </c>
      <c r="P1057">
        <f t="shared" si="99"/>
        <v>0</v>
      </c>
      <c r="Q1057" t="str">
        <f t="shared" si="102"/>
        <v>journalism</v>
      </c>
      <c r="R1057" t="str">
        <f t="shared" si="103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04"/>
        <v>0</v>
      </c>
      <c r="P1058">
        <f t="shared" si="99"/>
        <v>0</v>
      </c>
      <c r="Q1058" t="str">
        <f t="shared" si="102"/>
        <v>journalism</v>
      </c>
      <c r="R1058" t="str">
        <f t="shared" si="103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04"/>
        <v>0</v>
      </c>
      <c r="P1059">
        <f t="shared" si="99"/>
        <v>0</v>
      </c>
      <c r="Q1059" t="str">
        <f t="shared" si="102"/>
        <v>journalism</v>
      </c>
      <c r="R1059" t="str">
        <f t="shared" si="103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04"/>
        <v>0</v>
      </c>
      <c r="P1060">
        <f t="shared" si="99"/>
        <v>0</v>
      </c>
      <c r="Q1060" t="str">
        <f t="shared" si="102"/>
        <v>journalism</v>
      </c>
      <c r="R1060" t="str">
        <f t="shared" si="103"/>
        <v>audio</v>
      </c>
      <c r="S1060" s="10">
        <f t="shared" si="100"/>
        <v>42047.900960648149</v>
      </c>
      <c r="T1060" s="10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04"/>
        <v>0</v>
      </c>
      <c r="P1061">
        <f t="shared" si="99"/>
        <v>0</v>
      </c>
      <c r="Q1061" t="str">
        <f t="shared" si="102"/>
        <v>journalism</v>
      </c>
      <c r="R1061" t="str">
        <f t="shared" si="103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04"/>
        <v>0.01</v>
      </c>
      <c r="P1062">
        <f t="shared" si="99"/>
        <v>50</v>
      </c>
      <c r="Q1062" t="str">
        <f t="shared" si="102"/>
        <v>journalism</v>
      </c>
      <c r="R1062" t="str">
        <f t="shared" si="103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04"/>
        <v>0</v>
      </c>
      <c r="P1063">
        <f t="shared" si="99"/>
        <v>0</v>
      </c>
      <c r="Q1063" t="str">
        <f t="shared" si="102"/>
        <v>journalism</v>
      </c>
      <c r="R1063" t="str">
        <f t="shared" si="103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04"/>
        <v>0.95477386934673369</v>
      </c>
      <c r="P1064">
        <f t="shared" si="99"/>
        <v>47.5</v>
      </c>
      <c r="Q1064" t="str">
        <f t="shared" si="102"/>
        <v>journalism</v>
      </c>
      <c r="R1064" t="str">
        <f t="shared" si="103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04"/>
        <v>0</v>
      </c>
      <c r="P1065">
        <f t="shared" si="99"/>
        <v>0</v>
      </c>
      <c r="Q1065" t="str">
        <f t="shared" si="102"/>
        <v>journalism</v>
      </c>
      <c r="R1065" t="str">
        <f t="shared" si="103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04"/>
        <v>8.9744444444444446E-2</v>
      </c>
      <c r="P1066">
        <f t="shared" si="99"/>
        <v>65.666666666666671</v>
      </c>
      <c r="Q1066" t="str">
        <f t="shared" si="102"/>
        <v>games</v>
      </c>
      <c r="R1066" t="str">
        <f t="shared" si="103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04"/>
        <v>2.7E-2</v>
      </c>
      <c r="P1067">
        <f t="shared" si="99"/>
        <v>16.2</v>
      </c>
      <c r="Q1067" t="str">
        <f t="shared" si="102"/>
        <v>games</v>
      </c>
      <c r="R1067" t="str">
        <f t="shared" si="103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04"/>
        <v>3.3673333333333333E-2</v>
      </c>
      <c r="P1068">
        <f t="shared" si="99"/>
        <v>34.128378378378379</v>
      </c>
      <c r="Q1068" t="str">
        <f t="shared" si="102"/>
        <v>games</v>
      </c>
      <c r="R1068" t="str">
        <f t="shared" si="103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04"/>
        <v>0.26</v>
      </c>
      <c r="P1069">
        <f t="shared" si="99"/>
        <v>13</v>
      </c>
      <c r="Q1069" t="str">
        <f t="shared" si="102"/>
        <v>games</v>
      </c>
      <c r="R1069" t="str">
        <f t="shared" si="103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04"/>
        <v>1.5E-3</v>
      </c>
      <c r="P1070">
        <f t="shared" si="99"/>
        <v>11.25</v>
      </c>
      <c r="Q1070" t="str">
        <f t="shared" si="102"/>
        <v>games</v>
      </c>
      <c r="R1070" t="str">
        <f t="shared" si="103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04"/>
        <v>0.38636363636363635</v>
      </c>
      <c r="P1071">
        <f t="shared" si="99"/>
        <v>40.476190476190474</v>
      </c>
      <c r="Q1071" t="str">
        <f t="shared" si="102"/>
        <v>games</v>
      </c>
      <c r="R1071" t="str">
        <f t="shared" si="103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04"/>
        <v>7.0000000000000001E-3</v>
      </c>
      <c r="P1072">
        <f t="shared" si="99"/>
        <v>35</v>
      </c>
      <c r="Q1072" t="str">
        <f t="shared" si="102"/>
        <v>games</v>
      </c>
      <c r="R1072" t="str">
        <f t="shared" si="103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04"/>
        <v>0</v>
      </c>
      <c r="P1073">
        <f t="shared" si="99"/>
        <v>0</v>
      </c>
      <c r="Q1073" t="str">
        <f t="shared" si="102"/>
        <v>games</v>
      </c>
      <c r="R1073" t="str">
        <f t="shared" si="103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04"/>
        <v>6.8000000000000005E-4</v>
      </c>
      <c r="P1074">
        <f t="shared" si="99"/>
        <v>12.75</v>
      </c>
      <c r="Q1074" t="str">
        <f t="shared" si="102"/>
        <v>games</v>
      </c>
      <c r="R1074" t="str">
        <f t="shared" si="103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04"/>
        <v>1.3333333333333334E-2</v>
      </c>
      <c r="P1075">
        <f t="shared" si="99"/>
        <v>10</v>
      </c>
      <c r="Q1075" t="str">
        <f t="shared" si="102"/>
        <v>games</v>
      </c>
      <c r="R1075" t="str">
        <f t="shared" si="103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04"/>
        <v>6.3092592592592589E-2</v>
      </c>
      <c r="P1076">
        <f t="shared" si="99"/>
        <v>113.56666666666666</v>
      </c>
      <c r="Q1076" t="str">
        <f t="shared" si="102"/>
        <v>games</v>
      </c>
      <c r="R1076" t="str">
        <f t="shared" si="103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04"/>
        <v>4.4999999999999998E-2</v>
      </c>
      <c r="P1077">
        <f t="shared" si="99"/>
        <v>15</v>
      </c>
      <c r="Q1077" t="str">
        <f t="shared" si="102"/>
        <v>games</v>
      </c>
      <c r="R1077" t="str">
        <f t="shared" si="103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04"/>
        <v>0.62765333333333329</v>
      </c>
      <c r="P1078">
        <f t="shared" si="99"/>
        <v>48.281025641025643</v>
      </c>
      <c r="Q1078" t="str">
        <f t="shared" si="102"/>
        <v>games</v>
      </c>
      <c r="R1078" t="str">
        <f t="shared" si="103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04"/>
        <v>0.29376000000000002</v>
      </c>
      <c r="P1079">
        <f t="shared" si="99"/>
        <v>43.976047904191617</v>
      </c>
      <c r="Q1079" t="str">
        <f t="shared" si="102"/>
        <v>games</v>
      </c>
      <c r="R1079" t="str">
        <f t="shared" si="103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04"/>
        <v>7.4999999999999997E-2</v>
      </c>
      <c r="P1080">
        <f t="shared" si="99"/>
        <v>9</v>
      </c>
      <c r="Q1080" t="str">
        <f t="shared" si="102"/>
        <v>games</v>
      </c>
      <c r="R1080" t="str">
        <f t="shared" si="103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04"/>
        <v>2.6076923076923077E-2</v>
      </c>
      <c r="P1081">
        <f t="shared" si="99"/>
        <v>37.666666666666664</v>
      </c>
      <c r="Q1081" t="str">
        <f t="shared" si="102"/>
        <v>games</v>
      </c>
      <c r="R1081" t="str">
        <f t="shared" si="103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04"/>
        <v>9.1050000000000006E-2</v>
      </c>
      <c r="P1082">
        <f t="shared" si="99"/>
        <v>18.581632653061224</v>
      </c>
      <c r="Q1082" t="str">
        <f t="shared" si="102"/>
        <v>games</v>
      </c>
      <c r="R1082" t="str">
        <f t="shared" si="103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04"/>
        <v>1.7647058823529413E-4</v>
      </c>
      <c r="P1083">
        <f t="shared" si="99"/>
        <v>3</v>
      </c>
      <c r="Q1083" t="str">
        <f t="shared" si="102"/>
        <v>games</v>
      </c>
      <c r="R1083" t="str">
        <f t="shared" si="103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04"/>
        <v>5.5999999999999999E-3</v>
      </c>
      <c r="P1084">
        <f t="shared" si="99"/>
        <v>18.666666666666668</v>
      </c>
      <c r="Q1084" t="str">
        <f t="shared" si="102"/>
        <v>games</v>
      </c>
      <c r="R1084" t="str">
        <f t="shared" si="103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04"/>
        <v>8.2000000000000007E-3</v>
      </c>
      <c r="P1085">
        <f t="shared" si="99"/>
        <v>410</v>
      </c>
      <c r="Q1085" t="str">
        <f t="shared" si="102"/>
        <v>games</v>
      </c>
      <c r="R1085" t="str">
        <f t="shared" si="103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04"/>
        <v>0</v>
      </c>
      <c r="P1086">
        <f t="shared" si="99"/>
        <v>0</v>
      </c>
      <c r="Q1086" t="str">
        <f t="shared" si="102"/>
        <v>games</v>
      </c>
      <c r="R1086" t="str">
        <f t="shared" si="103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04"/>
        <v>3.4200000000000001E-2</v>
      </c>
      <c r="P1087">
        <f t="shared" si="99"/>
        <v>114</v>
      </c>
      <c r="Q1087" t="str">
        <f t="shared" si="102"/>
        <v>games</v>
      </c>
      <c r="R1087" t="str">
        <f t="shared" si="103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04"/>
        <v>8.3333333333333339E-4</v>
      </c>
      <c r="P1088">
        <f t="shared" si="99"/>
        <v>7.5</v>
      </c>
      <c r="Q1088" t="str">
        <f t="shared" si="102"/>
        <v>games</v>
      </c>
      <c r="R1088" t="str">
        <f t="shared" si="103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04"/>
        <v>0</v>
      </c>
      <c r="P1089">
        <f t="shared" si="99"/>
        <v>0</v>
      </c>
      <c r="Q1089" t="str">
        <f t="shared" si="102"/>
        <v>games</v>
      </c>
      <c r="R1089" t="str">
        <f t="shared" si="103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04"/>
        <v>0.14182977777777778</v>
      </c>
      <c r="P1090">
        <f t="shared" si="99"/>
        <v>43.41727891156463</v>
      </c>
      <c r="Q1090" t="str">
        <f t="shared" si="102"/>
        <v>games</v>
      </c>
      <c r="R1090" t="str">
        <f t="shared" si="103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4"/>
        <v>7.8266666666666665E-2</v>
      </c>
      <c r="P1091">
        <f t="shared" ref="P1091:P1154" si="105">IF(L1091 &gt; 0, E1091/L1091, 0)</f>
        <v>23.959183673469386</v>
      </c>
      <c r="Q1091" t="str">
        <f t="shared" si="102"/>
        <v>games</v>
      </c>
      <c r="R1091" t="str">
        <f t="shared" si="103"/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4"/>
        <v>3.8464497269020693E-4</v>
      </c>
      <c r="P1092">
        <f t="shared" si="105"/>
        <v>5</v>
      </c>
      <c r="Q1092" t="str">
        <f t="shared" si="102"/>
        <v>games</v>
      </c>
      <c r="R1092" t="str">
        <f t="shared" si="103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4"/>
        <v>0.125</v>
      </c>
      <c r="P1093">
        <f t="shared" si="105"/>
        <v>12.5</v>
      </c>
      <c r="Q1093" t="str">
        <f t="shared" si="102"/>
        <v>games</v>
      </c>
      <c r="R1093" t="str">
        <f t="shared" si="103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4"/>
        <v>1.0500000000000001E-2</v>
      </c>
      <c r="P1094">
        <f t="shared" si="105"/>
        <v>3</v>
      </c>
      <c r="Q1094" t="str">
        <f t="shared" si="102"/>
        <v>games</v>
      </c>
      <c r="R1094" t="str">
        <f t="shared" si="103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4"/>
        <v>0.14083333333333334</v>
      </c>
      <c r="P1095">
        <f t="shared" si="105"/>
        <v>10.5625</v>
      </c>
      <c r="Q1095" t="str">
        <f t="shared" si="102"/>
        <v>games</v>
      </c>
      <c r="R1095" t="str">
        <f t="shared" si="103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4"/>
        <v>0.18300055555555556</v>
      </c>
      <c r="P1096">
        <f t="shared" si="105"/>
        <v>122.00037037037038</v>
      </c>
      <c r="Q1096" t="str">
        <f t="shared" ref="Q1096:Q1159" si="108">LEFT(N1096, SEARCH("/",N1096,1)-1)</f>
        <v>games</v>
      </c>
      <c r="R1096" t="str">
        <f t="shared" ref="R1096:R1159" si="109">RIGHT(N1096,  LEN(N1096) - SEARCH("/",N1096,1) )</f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4"/>
        <v>5.0347999999999997E-2</v>
      </c>
      <c r="P1097">
        <f t="shared" si="105"/>
        <v>267.80851063829789</v>
      </c>
      <c r="Q1097" t="str">
        <f t="shared" si="108"/>
        <v>games</v>
      </c>
      <c r="R1097" t="str">
        <f t="shared" si="109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4"/>
        <v>0.17933333333333334</v>
      </c>
      <c r="P1098">
        <f t="shared" si="105"/>
        <v>74.206896551724142</v>
      </c>
      <c r="Q1098" t="str">
        <f t="shared" si="108"/>
        <v>games</v>
      </c>
      <c r="R1098" t="str">
        <f t="shared" si="109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4"/>
        <v>4.6999999999999999E-4</v>
      </c>
      <c r="P1099">
        <f t="shared" si="105"/>
        <v>6.7142857142857144</v>
      </c>
      <c r="Q1099" t="str">
        <f t="shared" si="108"/>
        <v>games</v>
      </c>
      <c r="R1099" t="str">
        <f t="shared" si="109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4"/>
        <v>7.2120000000000004E-2</v>
      </c>
      <c r="P1100">
        <f t="shared" si="105"/>
        <v>81.954545454545453</v>
      </c>
      <c r="Q1100" t="str">
        <f t="shared" si="108"/>
        <v>games</v>
      </c>
      <c r="R1100" t="str">
        <f t="shared" si="109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4"/>
        <v>5.0000000000000001E-3</v>
      </c>
      <c r="P1101">
        <f t="shared" si="105"/>
        <v>25</v>
      </c>
      <c r="Q1101" t="str">
        <f t="shared" si="108"/>
        <v>games</v>
      </c>
      <c r="R1101" t="str">
        <f t="shared" si="109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4"/>
        <v>2.5000000000000001E-2</v>
      </c>
      <c r="P1102">
        <f t="shared" si="105"/>
        <v>10</v>
      </c>
      <c r="Q1102" t="str">
        <f t="shared" si="108"/>
        <v>games</v>
      </c>
      <c r="R1102" t="str">
        <f t="shared" si="109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4"/>
        <v>4.0999999999999999E-4</v>
      </c>
      <c r="P1103">
        <f t="shared" si="105"/>
        <v>6.833333333333333</v>
      </c>
      <c r="Q1103" t="str">
        <f t="shared" si="108"/>
        <v>games</v>
      </c>
      <c r="R1103" t="str">
        <f t="shared" si="109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4"/>
        <v>5.3124999999999999E-2</v>
      </c>
      <c r="P1104">
        <f t="shared" si="105"/>
        <v>17.708333333333332</v>
      </c>
      <c r="Q1104" t="str">
        <f t="shared" si="108"/>
        <v>games</v>
      </c>
      <c r="R1104" t="str">
        <f t="shared" si="109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4"/>
        <v>1.6199999999999999E-2</v>
      </c>
      <c r="P1105">
        <f t="shared" si="105"/>
        <v>16.2</v>
      </c>
      <c r="Q1105" t="str">
        <f t="shared" si="108"/>
        <v>games</v>
      </c>
      <c r="R1105" t="str">
        <f t="shared" si="109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4"/>
        <v>4.9516666666666667E-2</v>
      </c>
      <c r="P1106">
        <f t="shared" si="105"/>
        <v>80.297297297297291</v>
      </c>
      <c r="Q1106" t="str">
        <f t="shared" si="108"/>
        <v>games</v>
      </c>
      <c r="R1106" t="str">
        <f t="shared" si="109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4"/>
        <v>1.5900000000000001E-3</v>
      </c>
      <c r="P1107">
        <f t="shared" si="105"/>
        <v>71.55</v>
      </c>
      <c r="Q1107" t="str">
        <f t="shared" si="108"/>
        <v>games</v>
      </c>
      <c r="R1107" t="str">
        <f t="shared" si="109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4"/>
        <v>0.41249999999999998</v>
      </c>
      <c r="P1108">
        <f t="shared" si="105"/>
        <v>23.571428571428573</v>
      </c>
      <c r="Q1108" t="str">
        <f t="shared" si="108"/>
        <v>games</v>
      </c>
      <c r="R1108" t="str">
        <f t="shared" si="109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4"/>
        <v>0</v>
      </c>
      <c r="P1109">
        <f t="shared" si="105"/>
        <v>0</v>
      </c>
      <c r="Q1109" t="str">
        <f t="shared" si="108"/>
        <v>games</v>
      </c>
      <c r="R1109" t="str">
        <f t="shared" si="109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ref="O1110:O1173" si="110">E1110/D1110</f>
        <v>2.93E-2</v>
      </c>
      <c r="P1110">
        <f t="shared" si="105"/>
        <v>34.88095238095238</v>
      </c>
      <c r="Q1110" t="str">
        <f t="shared" si="108"/>
        <v>games</v>
      </c>
      <c r="R1110" t="str">
        <f t="shared" si="109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10"/>
        <v>4.4999999999999997E-3</v>
      </c>
      <c r="P1111">
        <f t="shared" si="105"/>
        <v>15</v>
      </c>
      <c r="Q1111" t="str">
        <f t="shared" si="108"/>
        <v>games</v>
      </c>
      <c r="R1111" t="str">
        <f t="shared" si="109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10"/>
        <v>5.1000000000000004E-3</v>
      </c>
      <c r="P1112">
        <f t="shared" si="105"/>
        <v>23.181818181818183</v>
      </c>
      <c r="Q1112" t="str">
        <f t="shared" si="108"/>
        <v>games</v>
      </c>
      <c r="R1112" t="str">
        <f t="shared" si="109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10"/>
        <v>4.0000000000000002E-4</v>
      </c>
      <c r="P1113">
        <f t="shared" si="105"/>
        <v>1</v>
      </c>
      <c r="Q1113" t="str">
        <f t="shared" si="108"/>
        <v>games</v>
      </c>
      <c r="R1113" t="str">
        <f t="shared" si="109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10"/>
        <v>0.35537409090909089</v>
      </c>
      <c r="P1114">
        <f t="shared" si="105"/>
        <v>100.23371794871794</v>
      </c>
      <c r="Q1114" t="str">
        <f t="shared" si="108"/>
        <v>games</v>
      </c>
      <c r="R1114" t="str">
        <f t="shared" si="109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10"/>
        <v>5.0000000000000001E-3</v>
      </c>
      <c r="P1115">
        <f t="shared" si="105"/>
        <v>5</v>
      </c>
      <c r="Q1115" t="str">
        <f t="shared" si="108"/>
        <v>games</v>
      </c>
      <c r="R1115" t="str">
        <f t="shared" si="109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10"/>
        <v>1.6666666666666668E-3</v>
      </c>
      <c r="P1116">
        <f t="shared" si="105"/>
        <v>3.3333333333333335</v>
      </c>
      <c r="Q1116" t="str">
        <f t="shared" si="108"/>
        <v>games</v>
      </c>
      <c r="R1116" t="str">
        <f t="shared" si="109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10"/>
        <v>1.325E-3</v>
      </c>
      <c r="P1117">
        <f t="shared" si="105"/>
        <v>13.25</v>
      </c>
      <c r="Q1117" t="str">
        <f t="shared" si="108"/>
        <v>games</v>
      </c>
      <c r="R1117" t="str">
        <f t="shared" si="109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10"/>
        <v>3.5704000000000004E-4</v>
      </c>
      <c r="P1118">
        <f t="shared" si="105"/>
        <v>17.852</v>
      </c>
      <c r="Q1118" t="str">
        <f t="shared" si="108"/>
        <v>games</v>
      </c>
      <c r="R1118" t="str">
        <f t="shared" si="109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10"/>
        <v>8.3000000000000004E-2</v>
      </c>
      <c r="P1119">
        <f t="shared" si="105"/>
        <v>10.375</v>
      </c>
      <c r="Q1119" t="str">
        <f t="shared" si="108"/>
        <v>games</v>
      </c>
      <c r="R1119" t="str">
        <f t="shared" si="109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10"/>
        <v>2.4222222222222221E-2</v>
      </c>
      <c r="P1120">
        <f t="shared" si="105"/>
        <v>36.333333333333336</v>
      </c>
      <c r="Q1120" t="str">
        <f t="shared" si="108"/>
        <v>games</v>
      </c>
      <c r="R1120" t="str">
        <f t="shared" si="109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10"/>
        <v>2.3809523809523812E-3</v>
      </c>
      <c r="P1121">
        <f t="shared" si="105"/>
        <v>5</v>
      </c>
      <c r="Q1121" t="str">
        <f t="shared" si="108"/>
        <v>games</v>
      </c>
      <c r="R1121" t="str">
        <f t="shared" si="109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10"/>
        <v>0</v>
      </c>
      <c r="P1122">
        <f t="shared" si="105"/>
        <v>0</v>
      </c>
      <c r="Q1122" t="str">
        <f t="shared" si="108"/>
        <v>games</v>
      </c>
      <c r="R1122" t="str">
        <f t="shared" si="109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10"/>
        <v>1.16E-4</v>
      </c>
      <c r="P1123">
        <f t="shared" si="105"/>
        <v>5.8</v>
      </c>
      <c r="Q1123" t="str">
        <f t="shared" si="108"/>
        <v>games</v>
      </c>
      <c r="R1123" t="str">
        <f t="shared" si="109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10"/>
        <v>0</v>
      </c>
      <c r="P1124">
        <f t="shared" si="105"/>
        <v>0</v>
      </c>
      <c r="Q1124" t="str">
        <f t="shared" si="108"/>
        <v>games</v>
      </c>
      <c r="R1124" t="str">
        <f t="shared" si="109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10"/>
        <v>2.2000000000000001E-3</v>
      </c>
      <c r="P1125">
        <f t="shared" si="105"/>
        <v>3.6666666666666665</v>
      </c>
      <c r="Q1125" t="str">
        <f t="shared" si="108"/>
        <v>games</v>
      </c>
      <c r="R1125" t="str">
        <f t="shared" si="109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10"/>
        <v>4.7222222222222223E-3</v>
      </c>
      <c r="P1126">
        <f t="shared" si="105"/>
        <v>60.714285714285715</v>
      </c>
      <c r="Q1126" t="str">
        <f t="shared" si="108"/>
        <v>games</v>
      </c>
      <c r="R1126" t="str">
        <f t="shared" si="109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10"/>
        <v>0</v>
      </c>
      <c r="P1127">
        <f t="shared" si="105"/>
        <v>0</v>
      </c>
      <c r="Q1127" t="str">
        <f t="shared" si="108"/>
        <v>games</v>
      </c>
      <c r="R1127" t="str">
        <f t="shared" si="109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10"/>
        <v>5.0000000000000001E-3</v>
      </c>
      <c r="P1128">
        <f t="shared" si="105"/>
        <v>5</v>
      </c>
      <c r="Q1128" t="str">
        <f t="shared" si="108"/>
        <v>games</v>
      </c>
      <c r="R1128" t="str">
        <f t="shared" si="109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10"/>
        <v>1.6714285714285713E-2</v>
      </c>
      <c r="P1129">
        <f t="shared" si="105"/>
        <v>25.434782608695652</v>
      </c>
      <c r="Q1129" t="str">
        <f t="shared" si="108"/>
        <v>games</v>
      </c>
      <c r="R1129" t="str">
        <f t="shared" si="109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10"/>
        <v>1E-3</v>
      </c>
      <c r="P1130">
        <f t="shared" si="105"/>
        <v>1</v>
      </c>
      <c r="Q1130" t="str">
        <f t="shared" si="108"/>
        <v>games</v>
      </c>
      <c r="R1130" t="str">
        <f t="shared" si="109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10"/>
        <v>1.0499999999999999E-3</v>
      </c>
      <c r="P1131">
        <f t="shared" si="105"/>
        <v>10.5</v>
      </c>
      <c r="Q1131" t="str">
        <f t="shared" si="108"/>
        <v>games</v>
      </c>
      <c r="R1131" t="str">
        <f t="shared" si="109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10"/>
        <v>2.2000000000000001E-3</v>
      </c>
      <c r="P1132">
        <f t="shared" si="105"/>
        <v>3.6666666666666665</v>
      </c>
      <c r="Q1132" t="str">
        <f t="shared" si="108"/>
        <v>games</v>
      </c>
      <c r="R1132" t="str">
        <f t="shared" si="109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10"/>
        <v>0</v>
      </c>
      <c r="P1133">
        <f t="shared" si="105"/>
        <v>0</v>
      </c>
      <c r="Q1133" t="str">
        <f t="shared" si="108"/>
        <v>games</v>
      </c>
      <c r="R1133" t="str">
        <f t="shared" si="109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10"/>
        <v>0.14380000000000001</v>
      </c>
      <c r="P1134">
        <f t="shared" si="105"/>
        <v>110.61538461538461</v>
      </c>
      <c r="Q1134" t="str">
        <f t="shared" si="108"/>
        <v>games</v>
      </c>
      <c r="R1134" t="str">
        <f t="shared" si="109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10"/>
        <v>6.6666666666666671E-3</v>
      </c>
      <c r="P1135">
        <f t="shared" si="105"/>
        <v>20</v>
      </c>
      <c r="Q1135" t="str">
        <f t="shared" si="108"/>
        <v>games</v>
      </c>
      <c r="R1135" t="str">
        <f t="shared" si="109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10"/>
        <v>4.0000000000000003E-5</v>
      </c>
      <c r="P1136">
        <f t="shared" si="105"/>
        <v>1</v>
      </c>
      <c r="Q1136" t="str">
        <f t="shared" si="108"/>
        <v>games</v>
      </c>
      <c r="R1136" t="str">
        <f t="shared" si="109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10"/>
        <v>0.05</v>
      </c>
      <c r="P1137">
        <f t="shared" si="105"/>
        <v>50</v>
      </c>
      <c r="Q1137" t="str">
        <f t="shared" si="108"/>
        <v>games</v>
      </c>
      <c r="R1137" t="str">
        <f t="shared" si="109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10"/>
        <v>6.4439140811455853E-2</v>
      </c>
      <c r="P1138">
        <f t="shared" si="105"/>
        <v>45</v>
      </c>
      <c r="Q1138" t="str">
        <f t="shared" si="108"/>
        <v>games</v>
      </c>
      <c r="R1138" t="str">
        <f t="shared" si="109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10"/>
        <v>0.39500000000000002</v>
      </c>
      <c r="P1139">
        <f t="shared" si="105"/>
        <v>253.2051282051282</v>
      </c>
      <c r="Q1139" t="str">
        <f t="shared" si="108"/>
        <v>games</v>
      </c>
      <c r="R1139" t="str">
        <f t="shared" si="109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10"/>
        <v>3.5714285714285713E-3</v>
      </c>
      <c r="P1140">
        <f t="shared" si="105"/>
        <v>31.25</v>
      </c>
      <c r="Q1140" t="str">
        <f t="shared" si="108"/>
        <v>games</v>
      </c>
      <c r="R1140" t="str">
        <f t="shared" si="109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10"/>
        <v>6.2500000000000001E-4</v>
      </c>
      <c r="P1141">
        <f t="shared" si="105"/>
        <v>5</v>
      </c>
      <c r="Q1141" t="str">
        <f t="shared" si="108"/>
        <v>games</v>
      </c>
      <c r="R1141" t="str">
        <f t="shared" si="109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10"/>
        <v>0</v>
      </c>
      <c r="P1142">
        <f t="shared" si="105"/>
        <v>0</v>
      </c>
      <c r="Q1142" t="str">
        <f t="shared" si="108"/>
        <v>games</v>
      </c>
      <c r="R1142" t="str">
        <f t="shared" si="109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10"/>
        <v>0</v>
      </c>
      <c r="P1143">
        <f t="shared" si="105"/>
        <v>0</v>
      </c>
      <c r="Q1143" t="str">
        <f t="shared" si="108"/>
        <v>games</v>
      </c>
      <c r="R1143" t="str">
        <f t="shared" si="109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10"/>
        <v>0</v>
      </c>
      <c r="P1144">
        <f t="shared" si="105"/>
        <v>0</v>
      </c>
      <c r="Q1144" t="str">
        <f t="shared" si="108"/>
        <v>games</v>
      </c>
      <c r="R1144" t="str">
        <f t="shared" si="109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10"/>
        <v>4.1333333333333335E-3</v>
      </c>
      <c r="P1145">
        <f t="shared" si="105"/>
        <v>23.25</v>
      </c>
      <c r="Q1145" t="str">
        <f t="shared" si="108"/>
        <v>games</v>
      </c>
      <c r="R1145" t="str">
        <f t="shared" si="109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10"/>
        <v>0</v>
      </c>
      <c r="P1146">
        <f t="shared" si="105"/>
        <v>0</v>
      </c>
      <c r="Q1146" t="str">
        <f t="shared" si="108"/>
        <v>food</v>
      </c>
      <c r="R1146" t="str">
        <f t="shared" si="109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10"/>
        <v>1.25E-3</v>
      </c>
      <c r="P1147">
        <f t="shared" si="105"/>
        <v>100</v>
      </c>
      <c r="Q1147" t="str">
        <f t="shared" si="108"/>
        <v>food</v>
      </c>
      <c r="R1147" t="str">
        <f t="shared" si="109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10"/>
        <v>8.8333333333333333E-2</v>
      </c>
      <c r="P1148">
        <f t="shared" si="105"/>
        <v>44.166666666666664</v>
      </c>
      <c r="Q1148" t="str">
        <f t="shared" si="108"/>
        <v>food</v>
      </c>
      <c r="R1148" t="str">
        <f t="shared" si="109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10"/>
        <v>0</v>
      </c>
      <c r="P1149">
        <f t="shared" si="105"/>
        <v>0</v>
      </c>
      <c r="Q1149" t="str">
        <f t="shared" si="108"/>
        <v>food</v>
      </c>
      <c r="R1149" t="str">
        <f t="shared" si="109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10"/>
        <v>4.8666666666666667E-3</v>
      </c>
      <c r="P1150">
        <f t="shared" si="105"/>
        <v>24.333333333333332</v>
      </c>
      <c r="Q1150" t="str">
        <f t="shared" si="108"/>
        <v>food</v>
      </c>
      <c r="R1150" t="str">
        <f t="shared" si="109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10"/>
        <v>1.5E-3</v>
      </c>
      <c r="P1151">
        <f t="shared" si="105"/>
        <v>37.5</v>
      </c>
      <c r="Q1151" t="str">
        <f t="shared" si="108"/>
        <v>food</v>
      </c>
      <c r="R1151" t="str">
        <f t="shared" si="109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10"/>
        <v>0.1008</v>
      </c>
      <c r="P1152">
        <f t="shared" si="105"/>
        <v>42</v>
      </c>
      <c r="Q1152" t="str">
        <f t="shared" si="108"/>
        <v>food</v>
      </c>
      <c r="R1152" t="str">
        <f t="shared" si="109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10"/>
        <v>0</v>
      </c>
      <c r="P1153">
        <f t="shared" si="105"/>
        <v>0</v>
      </c>
      <c r="Q1153" t="str">
        <f t="shared" si="108"/>
        <v>food</v>
      </c>
      <c r="R1153" t="str">
        <f t="shared" si="109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10"/>
        <v>5.6937500000000002E-2</v>
      </c>
      <c r="P1154">
        <f t="shared" si="105"/>
        <v>60.733333333333334</v>
      </c>
      <c r="Q1154" t="str">
        <f t="shared" si="108"/>
        <v>food</v>
      </c>
      <c r="R1154" t="str">
        <f t="shared" si="109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10"/>
        <v>6.2500000000000003E-3</v>
      </c>
      <c r="P1155">
        <f t="shared" ref="P1155:P1218" si="111">IF(L1155 &gt; 0, E1155/L1155, 0)</f>
        <v>50</v>
      </c>
      <c r="Q1155" t="str">
        <f t="shared" si="108"/>
        <v>food</v>
      </c>
      <c r="R1155" t="str">
        <f t="shared" si="109"/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0"/>
        <v>6.5000000000000002E-2</v>
      </c>
      <c r="P1156">
        <f t="shared" si="111"/>
        <v>108.33333333333333</v>
      </c>
      <c r="Q1156" t="str">
        <f t="shared" si="108"/>
        <v>food</v>
      </c>
      <c r="R1156" t="str">
        <f t="shared" si="109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0"/>
        <v>7.5199999999999998E-3</v>
      </c>
      <c r="P1157">
        <f t="shared" si="111"/>
        <v>23.5</v>
      </c>
      <c r="Q1157" t="str">
        <f t="shared" si="108"/>
        <v>food</v>
      </c>
      <c r="R1157" t="str">
        <f t="shared" si="109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0"/>
        <v>0</v>
      </c>
      <c r="P1158">
        <f t="shared" si="111"/>
        <v>0</v>
      </c>
      <c r="Q1158" t="str">
        <f t="shared" si="108"/>
        <v>food</v>
      </c>
      <c r="R1158" t="str">
        <f t="shared" si="109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0"/>
        <v>1.5100000000000001E-2</v>
      </c>
      <c r="P1159">
        <f t="shared" si="111"/>
        <v>50.333333333333336</v>
      </c>
      <c r="Q1159" t="str">
        <f t="shared" si="108"/>
        <v>food</v>
      </c>
      <c r="R1159" t="str">
        <f t="shared" si="109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0"/>
        <v>4.6666666666666671E-3</v>
      </c>
      <c r="P1160">
        <f t="shared" si="111"/>
        <v>11.666666666666666</v>
      </c>
      <c r="Q1160" t="str">
        <f t="shared" ref="Q1160:Q1223" si="114">LEFT(N1160, SEARCH("/",N1160,1)-1)</f>
        <v>food</v>
      </c>
      <c r="R1160" t="str">
        <f t="shared" ref="R1160:R1223" si="115">RIGHT(N1160,  LEN(N1160) - SEARCH("/",N1160,1) )</f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0"/>
        <v>0</v>
      </c>
      <c r="P1161">
        <f t="shared" si="111"/>
        <v>0</v>
      </c>
      <c r="Q1161" t="str">
        <f t="shared" si="114"/>
        <v>food</v>
      </c>
      <c r="R1161" t="str">
        <f t="shared" si="115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0"/>
        <v>3.85E-2</v>
      </c>
      <c r="P1162">
        <f t="shared" si="111"/>
        <v>60.789473684210527</v>
      </c>
      <c r="Q1162" t="str">
        <f t="shared" si="114"/>
        <v>food</v>
      </c>
      <c r="R1162" t="str">
        <f t="shared" si="115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0"/>
        <v>0</v>
      </c>
      <c r="P1163">
        <f t="shared" si="111"/>
        <v>0</v>
      </c>
      <c r="Q1163" t="str">
        <f t="shared" si="114"/>
        <v>food</v>
      </c>
      <c r="R1163" t="str">
        <f t="shared" si="115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0"/>
        <v>5.8333333333333338E-4</v>
      </c>
      <c r="P1164">
        <f t="shared" si="111"/>
        <v>17.5</v>
      </c>
      <c r="Q1164" t="str">
        <f t="shared" si="114"/>
        <v>food</v>
      </c>
      <c r="R1164" t="str">
        <f t="shared" si="115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0"/>
        <v>0</v>
      </c>
      <c r="P1165">
        <f t="shared" si="111"/>
        <v>0</v>
      </c>
      <c r="Q1165" t="str">
        <f t="shared" si="114"/>
        <v>food</v>
      </c>
      <c r="R1165" t="str">
        <f t="shared" si="115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0"/>
        <v>0</v>
      </c>
      <c r="P1166">
        <f t="shared" si="111"/>
        <v>0</v>
      </c>
      <c r="Q1166" t="str">
        <f t="shared" si="114"/>
        <v>food</v>
      </c>
      <c r="R1166" t="str">
        <f t="shared" si="115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0"/>
        <v>0.20705000000000001</v>
      </c>
      <c r="P1167">
        <f t="shared" si="111"/>
        <v>82.82</v>
      </c>
      <c r="Q1167" t="str">
        <f t="shared" si="114"/>
        <v>food</v>
      </c>
      <c r="R1167" t="str">
        <f t="shared" si="115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0"/>
        <v>0.19139999999999999</v>
      </c>
      <c r="P1168">
        <f t="shared" si="111"/>
        <v>358.875</v>
      </c>
      <c r="Q1168" t="str">
        <f t="shared" si="114"/>
        <v>food</v>
      </c>
      <c r="R1168" t="str">
        <f t="shared" si="115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0"/>
        <v>1.6316666666666667E-2</v>
      </c>
      <c r="P1169">
        <f t="shared" si="111"/>
        <v>61.1875</v>
      </c>
      <c r="Q1169" t="str">
        <f t="shared" si="114"/>
        <v>food</v>
      </c>
      <c r="R1169" t="str">
        <f t="shared" si="115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0"/>
        <v>5.6666666666666664E-2</v>
      </c>
      <c r="P1170">
        <f t="shared" si="111"/>
        <v>340</v>
      </c>
      <c r="Q1170" t="str">
        <f t="shared" si="114"/>
        <v>food</v>
      </c>
      <c r="R1170" t="str">
        <f t="shared" si="115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0"/>
        <v>1.6999999999999999E-3</v>
      </c>
      <c r="P1171">
        <f t="shared" si="111"/>
        <v>5.666666666666667</v>
      </c>
      <c r="Q1171" t="str">
        <f t="shared" si="114"/>
        <v>food</v>
      </c>
      <c r="R1171" t="str">
        <f t="shared" si="115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0"/>
        <v>4.0000000000000001E-3</v>
      </c>
      <c r="P1172">
        <f t="shared" si="111"/>
        <v>50</v>
      </c>
      <c r="Q1172" t="str">
        <f t="shared" si="114"/>
        <v>food</v>
      </c>
      <c r="R1172" t="str">
        <f t="shared" si="115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0"/>
        <v>1E-3</v>
      </c>
      <c r="P1173">
        <f t="shared" si="111"/>
        <v>25</v>
      </c>
      <c r="Q1173" t="str">
        <f t="shared" si="114"/>
        <v>food</v>
      </c>
      <c r="R1173" t="str">
        <f t="shared" si="115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ref="O1174:O1237" si="116">E1174/D1174</f>
        <v>0</v>
      </c>
      <c r="P1174">
        <f t="shared" si="111"/>
        <v>0</v>
      </c>
      <c r="Q1174" t="str">
        <f t="shared" si="114"/>
        <v>food</v>
      </c>
      <c r="R1174" t="str">
        <f t="shared" si="115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6"/>
        <v>2.4000000000000001E-4</v>
      </c>
      <c r="P1175">
        <f t="shared" si="111"/>
        <v>30</v>
      </c>
      <c r="Q1175" t="str">
        <f t="shared" si="114"/>
        <v>food</v>
      </c>
      <c r="R1175" t="str">
        <f t="shared" si="115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6"/>
        <v>5.906666666666667E-2</v>
      </c>
      <c r="P1176">
        <f t="shared" si="111"/>
        <v>46.631578947368418</v>
      </c>
      <c r="Q1176" t="str">
        <f t="shared" si="114"/>
        <v>food</v>
      </c>
      <c r="R1176" t="str">
        <f t="shared" si="115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6"/>
        <v>2.9250000000000002E-2</v>
      </c>
      <c r="P1177">
        <f t="shared" si="111"/>
        <v>65</v>
      </c>
      <c r="Q1177" t="str">
        <f t="shared" si="114"/>
        <v>food</v>
      </c>
      <c r="R1177" t="str">
        <f t="shared" si="115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6"/>
        <v>5.7142857142857142E-5</v>
      </c>
      <c r="P1178">
        <f t="shared" si="111"/>
        <v>10</v>
      </c>
      <c r="Q1178" t="str">
        <f t="shared" si="114"/>
        <v>food</v>
      </c>
      <c r="R1178" t="str">
        <f t="shared" si="115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6"/>
        <v>0</v>
      </c>
      <c r="P1179">
        <f t="shared" si="111"/>
        <v>0</v>
      </c>
      <c r="Q1179" t="str">
        <f t="shared" si="114"/>
        <v>food</v>
      </c>
      <c r="R1179" t="str">
        <f t="shared" si="115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6"/>
        <v>6.666666666666667E-5</v>
      </c>
      <c r="P1180">
        <f t="shared" si="111"/>
        <v>5</v>
      </c>
      <c r="Q1180" t="str">
        <f t="shared" si="114"/>
        <v>food</v>
      </c>
      <c r="R1180" t="str">
        <f t="shared" si="115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6"/>
        <v>5.3333333333333337E-2</v>
      </c>
      <c r="P1181">
        <f t="shared" si="111"/>
        <v>640</v>
      </c>
      <c r="Q1181" t="str">
        <f t="shared" si="114"/>
        <v>food</v>
      </c>
      <c r="R1181" t="str">
        <f t="shared" si="115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6"/>
        <v>0.11749999999999999</v>
      </c>
      <c r="P1182">
        <f t="shared" si="111"/>
        <v>69.117647058823536</v>
      </c>
      <c r="Q1182" t="str">
        <f t="shared" si="114"/>
        <v>food</v>
      </c>
      <c r="R1182" t="str">
        <f t="shared" si="115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6"/>
        <v>8.0000000000000007E-5</v>
      </c>
      <c r="P1183">
        <f t="shared" si="111"/>
        <v>1.3333333333333333</v>
      </c>
      <c r="Q1183" t="str">
        <f t="shared" si="114"/>
        <v>food</v>
      </c>
      <c r="R1183" t="str">
        <f t="shared" si="115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6"/>
        <v>4.2000000000000003E-2</v>
      </c>
      <c r="P1184">
        <f t="shared" si="111"/>
        <v>10.5</v>
      </c>
      <c r="Q1184" t="str">
        <f t="shared" si="114"/>
        <v>food</v>
      </c>
      <c r="R1184" t="str">
        <f t="shared" si="115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6"/>
        <v>0.04</v>
      </c>
      <c r="P1185">
        <f t="shared" si="111"/>
        <v>33.333333333333336</v>
      </c>
      <c r="Q1185" t="str">
        <f t="shared" si="114"/>
        <v>food</v>
      </c>
      <c r="R1185" t="str">
        <f t="shared" si="115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6"/>
        <v>1.0493636363636363</v>
      </c>
      <c r="P1186">
        <f t="shared" si="111"/>
        <v>61.562666666666665</v>
      </c>
      <c r="Q1186" t="str">
        <f t="shared" si="114"/>
        <v>photography</v>
      </c>
      <c r="R1186" t="str">
        <f t="shared" si="115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6"/>
        <v>1.0544</v>
      </c>
      <c r="P1187">
        <f t="shared" si="111"/>
        <v>118.73873873873873</v>
      </c>
      <c r="Q1187" t="str">
        <f t="shared" si="114"/>
        <v>photography</v>
      </c>
      <c r="R1187" t="str">
        <f t="shared" si="115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6"/>
        <v>1.0673333333333332</v>
      </c>
      <c r="P1188">
        <f t="shared" si="111"/>
        <v>65.081300813008127</v>
      </c>
      <c r="Q1188" t="str">
        <f t="shared" si="114"/>
        <v>photography</v>
      </c>
      <c r="R1188" t="str">
        <f t="shared" si="115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6"/>
        <v>1.0412571428571429</v>
      </c>
      <c r="P1189">
        <f t="shared" si="111"/>
        <v>130.15714285714284</v>
      </c>
      <c r="Q1189" t="str">
        <f t="shared" si="114"/>
        <v>photography</v>
      </c>
      <c r="R1189" t="str">
        <f t="shared" si="115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6"/>
        <v>1.6054999999999999</v>
      </c>
      <c r="P1190">
        <f t="shared" si="111"/>
        <v>37.776470588235291</v>
      </c>
      <c r="Q1190" t="str">
        <f t="shared" si="114"/>
        <v>photography</v>
      </c>
      <c r="R1190" t="str">
        <f t="shared" si="115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6"/>
        <v>1.0777777777777777</v>
      </c>
      <c r="P1191">
        <f t="shared" si="111"/>
        <v>112.79069767441861</v>
      </c>
      <c r="Q1191" t="str">
        <f t="shared" si="114"/>
        <v>photography</v>
      </c>
      <c r="R1191" t="str">
        <f t="shared" si="115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6"/>
        <v>1.35</v>
      </c>
      <c r="P1192">
        <f t="shared" si="111"/>
        <v>51.92307692307692</v>
      </c>
      <c r="Q1192" t="str">
        <f t="shared" si="114"/>
        <v>photography</v>
      </c>
      <c r="R1192" t="str">
        <f t="shared" si="115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6"/>
        <v>1.0907407407407408</v>
      </c>
      <c r="P1193">
        <f t="shared" si="111"/>
        <v>89.242424242424249</v>
      </c>
      <c r="Q1193" t="str">
        <f t="shared" si="114"/>
        <v>photography</v>
      </c>
      <c r="R1193" t="str">
        <f t="shared" si="115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6"/>
        <v>2.9</v>
      </c>
      <c r="P1194">
        <f t="shared" si="111"/>
        <v>19.333333333333332</v>
      </c>
      <c r="Q1194" t="str">
        <f t="shared" si="114"/>
        <v>photography</v>
      </c>
      <c r="R1194" t="str">
        <f t="shared" si="115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6"/>
        <v>1.0395714285714286</v>
      </c>
      <c r="P1195">
        <f t="shared" si="111"/>
        <v>79.967032967032964</v>
      </c>
      <c r="Q1195" t="str">
        <f t="shared" si="114"/>
        <v>photography</v>
      </c>
      <c r="R1195" t="str">
        <f t="shared" si="115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6"/>
        <v>3.2223999999999999</v>
      </c>
      <c r="P1196">
        <f t="shared" si="111"/>
        <v>56.414565826330531</v>
      </c>
      <c r="Q1196" t="str">
        <f t="shared" si="114"/>
        <v>photography</v>
      </c>
      <c r="R1196" t="str">
        <f t="shared" si="115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6"/>
        <v>1.35</v>
      </c>
      <c r="P1197">
        <f t="shared" si="111"/>
        <v>79.411764705882348</v>
      </c>
      <c r="Q1197" t="str">
        <f t="shared" si="114"/>
        <v>photography</v>
      </c>
      <c r="R1197" t="str">
        <f t="shared" si="115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6"/>
        <v>2.6991034482758622</v>
      </c>
      <c r="P1198">
        <f t="shared" si="111"/>
        <v>76.439453125</v>
      </c>
      <c r="Q1198" t="str">
        <f t="shared" si="114"/>
        <v>photography</v>
      </c>
      <c r="R1198" t="str">
        <f t="shared" si="115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6"/>
        <v>2.5329333333333333</v>
      </c>
      <c r="P1199">
        <f t="shared" si="111"/>
        <v>121</v>
      </c>
      <c r="Q1199" t="str">
        <f t="shared" si="114"/>
        <v>photography</v>
      </c>
      <c r="R1199" t="str">
        <f t="shared" si="115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6"/>
        <v>2.6059999999999999</v>
      </c>
      <c r="P1200">
        <f t="shared" si="111"/>
        <v>54.616766467065865</v>
      </c>
      <c r="Q1200" t="str">
        <f t="shared" si="114"/>
        <v>photography</v>
      </c>
      <c r="R1200" t="str">
        <f t="shared" si="115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6"/>
        <v>1.0131677953348381</v>
      </c>
      <c r="P1201">
        <f t="shared" si="111"/>
        <v>299.22222222222223</v>
      </c>
      <c r="Q1201" t="str">
        <f t="shared" si="114"/>
        <v>photography</v>
      </c>
      <c r="R1201" t="str">
        <f t="shared" si="115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6"/>
        <v>1.2560416666666667</v>
      </c>
      <c r="P1202">
        <f t="shared" si="111"/>
        <v>58.533980582524272</v>
      </c>
      <c r="Q1202" t="str">
        <f t="shared" si="114"/>
        <v>photography</v>
      </c>
      <c r="R1202" t="str">
        <f t="shared" si="115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6"/>
        <v>1.0243783333333334</v>
      </c>
      <c r="P1203">
        <f t="shared" si="111"/>
        <v>55.371801801801809</v>
      </c>
      <c r="Q1203" t="str">
        <f t="shared" si="114"/>
        <v>photography</v>
      </c>
      <c r="R1203" t="str">
        <f t="shared" si="115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6"/>
        <v>1.99244</v>
      </c>
      <c r="P1204">
        <f t="shared" si="111"/>
        <v>183.80442804428046</v>
      </c>
      <c r="Q1204" t="str">
        <f t="shared" si="114"/>
        <v>photography</v>
      </c>
      <c r="R1204" t="str">
        <f t="shared" si="115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6"/>
        <v>1.0245398773006136</v>
      </c>
      <c r="P1205">
        <f t="shared" si="111"/>
        <v>165.34653465346534</v>
      </c>
      <c r="Q1205" t="str">
        <f t="shared" si="114"/>
        <v>photography</v>
      </c>
      <c r="R1205" t="str">
        <f t="shared" si="115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6"/>
        <v>1.0294615384615384</v>
      </c>
      <c r="P1206">
        <f t="shared" si="111"/>
        <v>234.78947368421052</v>
      </c>
      <c r="Q1206" t="str">
        <f t="shared" si="114"/>
        <v>photography</v>
      </c>
      <c r="R1206" t="str">
        <f t="shared" si="115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6"/>
        <v>1.0086153846153847</v>
      </c>
      <c r="P1207">
        <f t="shared" si="111"/>
        <v>211.48387096774192</v>
      </c>
      <c r="Q1207" t="str">
        <f t="shared" si="114"/>
        <v>photography</v>
      </c>
      <c r="R1207" t="str">
        <f t="shared" si="115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6"/>
        <v>1.1499999999999999</v>
      </c>
      <c r="P1208">
        <f t="shared" si="111"/>
        <v>32.34375</v>
      </c>
      <c r="Q1208" t="str">
        <f t="shared" si="114"/>
        <v>photography</v>
      </c>
      <c r="R1208" t="str">
        <f t="shared" si="115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6"/>
        <v>1.0416766467065868</v>
      </c>
      <c r="P1209">
        <f t="shared" si="111"/>
        <v>123.37588652482269</v>
      </c>
      <c r="Q1209" t="str">
        <f t="shared" si="114"/>
        <v>photography</v>
      </c>
      <c r="R1209" t="str">
        <f t="shared" si="115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6"/>
        <v>1.5529999999999999</v>
      </c>
      <c r="P1210">
        <f t="shared" si="111"/>
        <v>207.06666666666666</v>
      </c>
      <c r="Q1210" t="str">
        <f t="shared" si="114"/>
        <v>photography</v>
      </c>
      <c r="R1210" t="str">
        <f t="shared" si="115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6"/>
        <v>1.06</v>
      </c>
      <c r="P1211">
        <f t="shared" si="111"/>
        <v>138.2608695652174</v>
      </c>
      <c r="Q1211" t="str">
        <f t="shared" si="114"/>
        <v>photography</v>
      </c>
      <c r="R1211" t="str">
        <f t="shared" si="115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6"/>
        <v>2.5431499999999998</v>
      </c>
      <c r="P1212">
        <f t="shared" si="111"/>
        <v>493.81553398058253</v>
      </c>
      <c r="Q1212" t="str">
        <f t="shared" si="114"/>
        <v>photography</v>
      </c>
      <c r="R1212" t="str">
        <f t="shared" si="115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6"/>
        <v>1.0109999999999999</v>
      </c>
      <c r="P1213">
        <f t="shared" si="111"/>
        <v>168.5</v>
      </c>
      <c r="Q1213" t="str">
        <f t="shared" si="114"/>
        <v>photography</v>
      </c>
      <c r="R1213" t="str">
        <f t="shared" si="115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6"/>
        <v>1.2904</v>
      </c>
      <c r="P1214">
        <f t="shared" si="111"/>
        <v>38.867469879518069</v>
      </c>
      <c r="Q1214" t="str">
        <f t="shared" si="114"/>
        <v>photography</v>
      </c>
      <c r="R1214" t="str">
        <f t="shared" si="115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6"/>
        <v>1.0223076923076924</v>
      </c>
      <c r="P1215">
        <f t="shared" si="111"/>
        <v>61.527777777777779</v>
      </c>
      <c r="Q1215" t="str">
        <f t="shared" si="114"/>
        <v>photography</v>
      </c>
      <c r="R1215" t="str">
        <f t="shared" si="115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6"/>
        <v>1.3180000000000001</v>
      </c>
      <c r="P1216">
        <f t="shared" si="111"/>
        <v>105.44</v>
      </c>
      <c r="Q1216" t="str">
        <f t="shared" si="114"/>
        <v>photography</v>
      </c>
      <c r="R1216" t="str">
        <f t="shared" si="115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6"/>
        <v>7.8608020000000005</v>
      </c>
      <c r="P1217">
        <f t="shared" si="111"/>
        <v>71.592003642987251</v>
      </c>
      <c r="Q1217" t="str">
        <f t="shared" si="114"/>
        <v>photography</v>
      </c>
      <c r="R1217" t="str">
        <f t="shared" si="115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6"/>
        <v>1.4570000000000001</v>
      </c>
      <c r="P1218">
        <f t="shared" si="111"/>
        <v>91.882882882882882</v>
      </c>
      <c r="Q1218" t="str">
        <f t="shared" si="114"/>
        <v>photography</v>
      </c>
      <c r="R1218" t="str">
        <f t="shared" si="115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6"/>
        <v>1.026</v>
      </c>
      <c r="P1219">
        <f t="shared" ref="P1219:P1282" si="117">IF(L1219 &gt; 0, E1219/L1219, 0)</f>
        <v>148.57377049180329</v>
      </c>
      <c r="Q1219" t="str">
        <f t="shared" si="114"/>
        <v>photography</v>
      </c>
      <c r="R1219" t="str">
        <f t="shared" si="115"/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6"/>
        <v>1.7227777777777777</v>
      </c>
      <c r="P1220">
        <f t="shared" si="117"/>
        <v>174.2134831460674</v>
      </c>
      <c r="Q1220" t="str">
        <f t="shared" si="114"/>
        <v>photography</v>
      </c>
      <c r="R1220" t="str">
        <f t="shared" si="115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6"/>
        <v>1.5916819571865444</v>
      </c>
      <c r="P1221">
        <f t="shared" si="117"/>
        <v>102.86166007905139</v>
      </c>
      <c r="Q1221" t="str">
        <f t="shared" si="114"/>
        <v>photography</v>
      </c>
      <c r="R1221" t="str">
        <f t="shared" si="115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6"/>
        <v>1.0376666666666667</v>
      </c>
      <c r="P1222">
        <f t="shared" si="117"/>
        <v>111.17857142857143</v>
      </c>
      <c r="Q1222" t="str">
        <f t="shared" si="114"/>
        <v>photography</v>
      </c>
      <c r="R1222" t="str">
        <f t="shared" si="115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6"/>
        <v>1.1140954545454547</v>
      </c>
      <c r="P1223">
        <f t="shared" si="117"/>
        <v>23.796213592233013</v>
      </c>
      <c r="Q1223" t="str">
        <f t="shared" si="114"/>
        <v>photography</v>
      </c>
      <c r="R1223" t="str">
        <f t="shared" si="115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6"/>
        <v>2.80375</v>
      </c>
      <c r="P1224">
        <f t="shared" si="117"/>
        <v>81.268115942028984</v>
      </c>
      <c r="Q1224" t="str">
        <f t="shared" ref="Q1224:Q1287" si="120">LEFT(N1224, SEARCH("/",N1224,1)-1)</f>
        <v>photography</v>
      </c>
      <c r="R1224" t="str">
        <f t="shared" ref="R1224:R1287" si="121">RIGHT(N1224,  LEN(N1224) - SEARCH("/",N1224,1) )</f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6"/>
        <v>1.1210606060606061</v>
      </c>
      <c r="P1225">
        <f t="shared" si="117"/>
        <v>116.21465968586388</v>
      </c>
      <c r="Q1225" t="str">
        <f t="shared" si="120"/>
        <v>photography</v>
      </c>
      <c r="R1225" t="str">
        <f t="shared" si="121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6"/>
        <v>7.0666666666666669E-2</v>
      </c>
      <c r="P1226">
        <f t="shared" si="117"/>
        <v>58.888888888888886</v>
      </c>
      <c r="Q1226" t="str">
        <f t="shared" si="120"/>
        <v>music</v>
      </c>
      <c r="R1226" t="str">
        <f t="shared" si="121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6"/>
        <v>4.3999999999999997E-2</v>
      </c>
      <c r="P1227">
        <f t="shared" si="117"/>
        <v>44</v>
      </c>
      <c r="Q1227" t="str">
        <f t="shared" si="120"/>
        <v>music</v>
      </c>
      <c r="R1227" t="str">
        <f t="shared" si="121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6"/>
        <v>3.8739999999999997E-2</v>
      </c>
      <c r="P1228">
        <f t="shared" si="117"/>
        <v>48.424999999999997</v>
      </c>
      <c r="Q1228" t="str">
        <f t="shared" si="120"/>
        <v>music</v>
      </c>
      <c r="R1228" t="str">
        <f t="shared" si="121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6"/>
        <v>0</v>
      </c>
      <c r="P1229">
        <f t="shared" si="117"/>
        <v>0</v>
      </c>
      <c r="Q1229" t="str">
        <f t="shared" si="120"/>
        <v>music</v>
      </c>
      <c r="R1229" t="str">
        <f t="shared" si="121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6"/>
        <v>0.29299999999999998</v>
      </c>
      <c r="P1230">
        <f t="shared" si="117"/>
        <v>61.041666666666664</v>
      </c>
      <c r="Q1230" t="str">
        <f t="shared" si="120"/>
        <v>music</v>
      </c>
      <c r="R1230" t="str">
        <f t="shared" si="121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6"/>
        <v>9.0909090909090905E-3</v>
      </c>
      <c r="P1231">
        <f t="shared" si="117"/>
        <v>25</v>
      </c>
      <c r="Q1231" t="str">
        <f t="shared" si="120"/>
        <v>music</v>
      </c>
      <c r="R1231" t="str">
        <f t="shared" si="121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6"/>
        <v>0</v>
      </c>
      <c r="P1232">
        <f t="shared" si="117"/>
        <v>0</v>
      </c>
      <c r="Q1232" t="str">
        <f t="shared" si="120"/>
        <v>music</v>
      </c>
      <c r="R1232" t="str">
        <f t="shared" si="121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6"/>
        <v>0</v>
      </c>
      <c r="P1233">
        <f t="shared" si="117"/>
        <v>0</v>
      </c>
      <c r="Q1233" t="str">
        <f t="shared" si="120"/>
        <v>music</v>
      </c>
      <c r="R1233" t="str">
        <f t="shared" si="121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6"/>
        <v>8.0000000000000002E-3</v>
      </c>
      <c r="P1234">
        <f t="shared" si="117"/>
        <v>40</v>
      </c>
      <c r="Q1234" t="str">
        <f t="shared" si="120"/>
        <v>music</v>
      </c>
      <c r="R1234" t="str">
        <f t="shared" si="121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6"/>
        <v>0.11600000000000001</v>
      </c>
      <c r="P1235">
        <f t="shared" si="117"/>
        <v>19.333333333333332</v>
      </c>
      <c r="Q1235" t="str">
        <f t="shared" si="120"/>
        <v>music</v>
      </c>
      <c r="R1235" t="str">
        <f t="shared" si="121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6"/>
        <v>0</v>
      </c>
      <c r="P1236">
        <f t="shared" si="117"/>
        <v>0</v>
      </c>
      <c r="Q1236" t="str">
        <f t="shared" si="120"/>
        <v>music</v>
      </c>
      <c r="R1236" t="str">
        <f t="shared" si="121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6"/>
        <v>2.787363950092912E-2</v>
      </c>
      <c r="P1237">
        <f t="shared" si="117"/>
        <v>35</v>
      </c>
      <c r="Q1237" t="str">
        <f t="shared" si="120"/>
        <v>music</v>
      </c>
      <c r="R1237" t="str">
        <f t="shared" si="121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ref="O1238:O1301" si="122">E1238/D1238</f>
        <v>0</v>
      </c>
      <c r="P1238">
        <f t="shared" si="117"/>
        <v>0</v>
      </c>
      <c r="Q1238" t="str">
        <f t="shared" si="120"/>
        <v>music</v>
      </c>
      <c r="R1238" t="str">
        <f t="shared" si="121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22"/>
        <v>0</v>
      </c>
      <c r="P1239">
        <f t="shared" si="117"/>
        <v>0</v>
      </c>
      <c r="Q1239" t="str">
        <f t="shared" si="120"/>
        <v>music</v>
      </c>
      <c r="R1239" t="str">
        <f t="shared" si="121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22"/>
        <v>0.17799999999999999</v>
      </c>
      <c r="P1240">
        <f t="shared" si="117"/>
        <v>59.333333333333336</v>
      </c>
      <c r="Q1240" t="str">
        <f t="shared" si="120"/>
        <v>music</v>
      </c>
      <c r="R1240" t="str">
        <f t="shared" si="121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22"/>
        <v>0</v>
      </c>
      <c r="P1241">
        <f t="shared" si="117"/>
        <v>0</v>
      </c>
      <c r="Q1241" t="str">
        <f t="shared" si="120"/>
        <v>music</v>
      </c>
      <c r="R1241" t="str">
        <f t="shared" si="121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22"/>
        <v>3.0124999999999999E-2</v>
      </c>
      <c r="P1242">
        <f t="shared" si="117"/>
        <v>30.125</v>
      </c>
      <c r="Q1242" t="str">
        <f t="shared" si="120"/>
        <v>music</v>
      </c>
      <c r="R1242" t="str">
        <f t="shared" si="121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22"/>
        <v>0.50739999999999996</v>
      </c>
      <c r="P1243">
        <f t="shared" si="117"/>
        <v>74.617647058823536</v>
      </c>
      <c r="Q1243" t="str">
        <f t="shared" si="120"/>
        <v>music</v>
      </c>
      <c r="R1243" t="str">
        <f t="shared" si="121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22"/>
        <v>5.4884742041712408E-3</v>
      </c>
      <c r="P1244">
        <f t="shared" si="117"/>
        <v>5</v>
      </c>
      <c r="Q1244" t="str">
        <f t="shared" si="120"/>
        <v>music</v>
      </c>
      <c r="R1244" t="str">
        <f t="shared" si="121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22"/>
        <v>0.14091666666666666</v>
      </c>
      <c r="P1245">
        <f t="shared" si="117"/>
        <v>44.5</v>
      </c>
      <c r="Q1245" t="str">
        <f t="shared" si="120"/>
        <v>music</v>
      </c>
      <c r="R1245" t="str">
        <f t="shared" si="121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22"/>
        <v>1.038</v>
      </c>
      <c r="P1246">
        <f t="shared" si="117"/>
        <v>46.133333333333333</v>
      </c>
      <c r="Q1246" t="str">
        <f t="shared" si="120"/>
        <v>music</v>
      </c>
      <c r="R1246" t="str">
        <f t="shared" si="121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22"/>
        <v>1.2024999999999999</v>
      </c>
      <c r="P1247">
        <f t="shared" si="117"/>
        <v>141.47058823529412</v>
      </c>
      <c r="Q1247" t="str">
        <f t="shared" si="120"/>
        <v>music</v>
      </c>
      <c r="R1247" t="str">
        <f t="shared" si="121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22"/>
        <v>1.17</v>
      </c>
      <c r="P1248">
        <f t="shared" si="117"/>
        <v>75.483870967741936</v>
      </c>
      <c r="Q1248" t="str">
        <f t="shared" si="120"/>
        <v>music</v>
      </c>
      <c r="R1248" t="str">
        <f t="shared" si="121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22"/>
        <v>1.2214285714285715</v>
      </c>
      <c r="P1249">
        <f t="shared" si="117"/>
        <v>85.5</v>
      </c>
      <c r="Q1249" t="str">
        <f t="shared" si="120"/>
        <v>music</v>
      </c>
      <c r="R1249" t="str">
        <f t="shared" si="121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22"/>
        <v>1.5164</v>
      </c>
      <c r="P1250">
        <f t="shared" si="117"/>
        <v>64.254237288135599</v>
      </c>
      <c r="Q1250" t="str">
        <f t="shared" si="120"/>
        <v>music</v>
      </c>
      <c r="R1250" t="str">
        <f t="shared" si="121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22"/>
        <v>1.0444</v>
      </c>
      <c r="P1251">
        <f t="shared" si="117"/>
        <v>64.46913580246914</v>
      </c>
      <c r="Q1251" t="str">
        <f t="shared" si="120"/>
        <v>music</v>
      </c>
      <c r="R1251" t="str">
        <f t="shared" si="121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22"/>
        <v>2.0015333333333332</v>
      </c>
      <c r="P1252">
        <f t="shared" si="117"/>
        <v>118.2007874015748</v>
      </c>
      <c r="Q1252" t="str">
        <f t="shared" si="120"/>
        <v>music</v>
      </c>
      <c r="R1252" t="str">
        <f t="shared" si="121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22"/>
        <v>1.018</v>
      </c>
      <c r="P1253">
        <f t="shared" si="117"/>
        <v>82.540540540540547</v>
      </c>
      <c r="Q1253" t="str">
        <f t="shared" si="120"/>
        <v>music</v>
      </c>
      <c r="R1253" t="str">
        <f t="shared" si="121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22"/>
        <v>1.3765714285714286</v>
      </c>
      <c r="P1254">
        <f t="shared" si="117"/>
        <v>34.170212765957444</v>
      </c>
      <c r="Q1254" t="str">
        <f t="shared" si="120"/>
        <v>music</v>
      </c>
      <c r="R1254" t="str">
        <f t="shared" si="121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22"/>
        <v>3038.3319999999999</v>
      </c>
      <c r="P1255">
        <f t="shared" si="117"/>
        <v>42.73322081575246</v>
      </c>
      <c r="Q1255" t="str">
        <f t="shared" si="120"/>
        <v>music</v>
      </c>
      <c r="R1255" t="str">
        <f t="shared" si="121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22"/>
        <v>1.9885074626865671</v>
      </c>
      <c r="P1256">
        <f t="shared" si="117"/>
        <v>94.489361702127653</v>
      </c>
      <c r="Q1256" t="str">
        <f t="shared" si="120"/>
        <v>music</v>
      </c>
      <c r="R1256" t="str">
        <f t="shared" si="121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22"/>
        <v>2.0236666666666667</v>
      </c>
      <c r="P1257">
        <f t="shared" si="117"/>
        <v>55.697247706422019</v>
      </c>
      <c r="Q1257" t="str">
        <f t="shared" si="120"/>
        <v>music</v>
      </c>
      <c r="R1257" t="str">
        <f t="shared" si="121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22"/>
        <v>1.1796376666666666</v>
      </c>
      <c r="P1258">
        <f t="shared" si="117"/>
        <v>98.030831024930734</v>
      </c>
      <c r="Q1258" t="str">
        <f t="shared" si="120"/>
        <v>music</v>
      </c>
      <c r="R1258" t="str">
        <f t="shared" si="121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22"/>
        <v>2.9472727272727273</v>
      </c>
      <c r="P1259">
        <f t="shared" si="117"/>
        <v>92.102272727272734</v>
      </c>
      <c r="Q1259" t="str">
        <f t="shared" si="120"/>
        <v>music</v>
      </c>
      <c r="R1259" t="str">
        <f t="shared" si="121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22"/>
        <v>2.1314633333333335</v>
      </c>
      <c r="P1260">
        <f t="shared" si="117"/>
        <v>38.175462686567165</v>
      </c>
      <c r="Q1260" t="str">
        <f t="shared" si="120"/>
        <v>music</v>
      </c>
      <c r="R1260" t="str">
        <f t="shared" si="121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22"/>
        <v>1.0424</v>
      </c>
      <c r="P1261">
        <f t="shared" si="117"/>
        <v>27.145833333333332</v>
      </c>
      <c r="Q1261" t="str">
        <f t="shared" si="120"/>
        <v>music</v>
      </c>
      <c r="R1261" t="str">
        <f t="shared" si="121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22"/>
        <v>1.1366666666666667</v>
      </c>
      <c r="P1262">
        <f t="shared" si="117"/>
        <v>50.689189189189186</v>
      </c>
      <c r="Q1262" t="str">
        <f t="shared" si="120"/>
        <v>music</v>
      </c>
      <c r="R1262" t="str">
        <f t="shared" si="121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22"/>
        <v>1.0125</v>
      </c>
      <c r="P1263">
        <f t="shared" si="117"/>
        <v>38.942307692307693</v>
      </c>
      <c r="Q1263" t="str">
        <f t="shared" si="120"/>
        <v>music</v>
      </c>
      <c r="R1263" t="str">
        <f t="shared" si="121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22"/>
        <v>1.2541538461538462</v>
      </c>
      <c r="P1264">
        <f t="shared" si="117"/>
        <v>77.638095238095232</v>
      </c>
      <c r="Q1264" t="str">
        <f t="shared" si="120"/>
        <v>music</v>
      </c>
      <c r="R1264" t="str">
        <f t="shared" si="121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22"/>
        <v>1.19</v>
      </c>
      <c r="P1265">
        <f t="shared" si="117"/>
        <v>43.536585365853661</v>
      </c>
      <c r="Q1265" t="str">
        <f t="shared" si="120"/>
        <v>music</v>
      </c>
      <c r="R1265" t="str">
        <f t="shared" si="121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22"/>
        <v>1.6646153846153846</v>
      </c>
      <c r="P1266">
        <f t="shared" si="117"/>
        <v>31.823529411764707</v>
      </c>
      <c r="Q1266" t="str">
        <f t="shared" si="120"/>
        <v>music</v>
      </c>
      <c r="R1266" t="str">
        <f t="shared" si="121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22"/>
        <v>1.1914771428571429</v>
      </c>
      <c r="P1267">
        <f t="shared" si="117"/>
        <v>63.184393939393942</v>
      </c>
      <c r="Q1267" t="str">
        <f t="shared" si="120"/>
        <v>music</v>
      </c>
      <c r="R1267" t="str">
        <f t="shared" si="121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22"/>
        <v>1.0047368421052632</v>
      </c>
      <c r="P1268">
        <f t="shared" si="117"/>
        <v>190.9</v>
      </c>
      <c r="Q1268" t="str">
        <f t="shared" si="120"/>
        <v>music</v>
      </c>
      <c r="R1268" t="str">
        <f t="shared" si="121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22"/>
        <v>1.018</v>
      </c>
      <c r="P1269">
        <f t="shared" si="117"/>
        <v>140.85534591194968</v>
      </c>
      <c r="Q1269" t="str">
        <f t="shared" si="120"/>
        <v>music</v>
      </c>
      <c r="R1269" t="str">
        <f t="shared" si="121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22"/>
        <v>1.1666666666666667</v>
      </c>
      <c r="P1270">
        <f t="shared" si="117"/>
        <v>76.92307692307692</v>
      </c>
      <c r="Q1270" t="str">
        <f t="shared" si="120"/>
        <v>music</v>
      </c>
      <c r="R1270" t="str">
        <f t="shared" si="121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22"/>
        <v>1.0864893617021276</v>
      </c>
      <c r="P1271">
        <f t="shared" si="117"/>
        <v>99.15533980582525</v>
      </c>
      <c r="Q1271" t="str">
        <f t="shared" si="120"/>
        <v>music</v>
      </c>
      <c r="R1271" t="str">
        <f t="shared" si="121"/>
        <v>rock</v>
      </c>
      <c r="S1271" s="10">
        <f t="shared" si="118"/>
        <v>42445.823055555549</v>
      </c>
      <c r="T1271" s="10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22"/>
        <v>1.1472</v>
      </c>
      <c r="P1272">
        <f t="shared" si="117"/>
        <v>67.881656804733723</v>
      </c>
      <c r="Q1272" t="str">
        <f t="shared" si="120"/>
        <v>music</v>
      </c>
      <c r="R1272" t="str">
        <f t="shared" si="121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22"/>
        <v>1.018</v>
      </c>
      <c r="P1273">
        <f t="shared" si="117"/>
        <v>246.29032258064515</v>
      </c>
      <c r="Q1273" t="str">
        <f t="shared" si="120"/>
        <v>music</v>
      </c>
      <c r="R1273" t="str">
        <f t="shared" si="121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22"/>
        <v>1.06</v>
      </c>
      <c r="P1274">
        <f t="shared" si="117"/>
        <v>189.28571428571428</v>
      </c>
      <c r="Q1274" t="str">
        <f t="shared" si="120"/>
        <v>music</v>
      </c>
      <c r="R1274" t="str">
        <f t="shared" si="121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22"/>
        <v>1.0349999999999999</v>
      </c>
      <c r="P1275">
        <f t="shared" si="117"/>
        <v>76.666666666666671</v>
      </c>
      <c r="Q1275" t="str">
        <f t="shared" si="120"/>
        <v>music</v>
      </c>
      <c r="R1275" t="str">
        <f t="shared" si="121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22"/>
        <v>1.5497535999999998</v>
      </c>
      <c r="P1276">
        <f t="shared" si="117"/>
        <v>82.963254817987149</v>
      </c>
      <c r="Q1276" t="str">
        <f t="shared" si="120"/>
        <v>music</v>
      </c>
      <c r="R1276" t="str">
        <f t="shared" si="121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22"/>
        <v>1.6214066666666667</v>
      </c>
      <c r="P1277">
        <f t="shared" si="117"/>
        <v>62.522107969151669</v>
      </c>
      <c r="Q1277" t="str">
        <f t="shared" si="120"/>
        <v>music</v>
      </c>
      <c r="R1277" t="str">
        <f t="shared" si="121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22"/>
        <v>1.0442100000000001</v>
      </c>
      <c r="P1278">
        <f t="shared" si="117"/>
        <v>46.06808823529412</v>
      </c>
      <c r="Q1278" t="str">
        <f t="shared" si="120"/>
        <v>music</v>
      </c>
      <c r="R1278" t="str">
        <f t="shared" si="121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22"/>
        <v>1.0612433333333333</v>
      </c>
      <c r="P1279">
        <f t="shared" si="117"/>
        <v>38.543946731234868</v>
      </c>
      <c r="Q1279" t="str">
        <f t="shared" si="120"/>
        <v>music</v>
      </c>
      <c r="R1279" t="str">
        <f t="shared" si="121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22"/>
        <v>1.5493846153846154</v>
      </c>
      <c r="P1280">
        <f t="shared" si="117"/>
        <v>53.005263157894738</v>
      </c>
      <c r="Q1280" t="str">
        <f t="shared" si="120"/>
        <v>music</v>
      </c>
      <c r="R1280" t="str">
        <f t="shared" si="121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22"/>
        <v>1.1077157238734421</v>
      </c>
      <c r="P1281">
        <f t="shared" si="117"/>
        <v>73.355396825396824</v>
      </c>
      <c r="Q1281" t="str">
        <f t="shared" si="120"/>
        <v>music</v>
      </c>
      <c r="R1281" t="str">
        <f t="shared" si="121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22"/>
        <v>1.1091186666666666</v>
      </c>
      <c r="P1282">
        <f t="shared" si="117"/>
        <v>127.97523076923076</v>
      </c>
      <c r="Q1282" t="str">
        <f t="shared" si="120"/>
        <v>music</v>
      </c>
      <c r="R1282" t="str">
        <f t="shared" si="121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2"/>
        <v>1.1071428571428572</v>
      </c>
      <c r="P1283">
        <f t="shared" ref="P1283:P1346" si="123">IF(L1283 &gt; 0, E1283/L1283, 0)</f>
        <v>104.72972972972973</v>
      </c>
      <c r="Q1283" t="str">
        <f t="shared" si="120"/>
        <v>music</v>
      </c>
      <c r="R1283" t="str">
        <f t="shared" si="121"/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2"/>
        <v>1.2361333333333333</v>
      </c>
      <c r="P1284">
        <f t="shared" si="123"/>
        <v>67.671532846715323</v>
      </c>
      <c r="Q1284" t="str">
        <f t="shared" si="120"/>
        <v>music</v>
      </c>
      <c r="R1284" t="str">
        <f t="shared" si="121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2"/>
        <v>2.1105</v>
      </c>
      <c r="P1285">
        <f t="shared" si="123"/>
        <v>95.931818181818187</v>
      </c>
      <c r="Q1285" t="str">
        <f t="shared" si="120"/>
        <v>music</v>
      </c>
      <c r="R1285" t="str">
        <f t="shared" si="121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2"/>
        <v>1.01</v>
      </c>
      <c r="P1286">
        <f t="shared" si="123"/>
        <v>65.161290322580641</v>
      </c>
      <c r="Q1286" t="str">
        <f t="shared" si="120"/>
        <v>theater</v>
      </c>
      <c r="R1286" t="str">
        <f t="shared" si="121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2"/>
        <v>1.0165</v>
      </c>
      <c r="P1287">
        <f t="shared" si="123"/>
        <v>32.269841269841272</v>
      </c>
      <c r="Q1287" t="str">
        <f t="shared" si="120"/>
        <v>theater</v>
      </c>
      <c r="R1287" t="str">
        <f t="shared" si="121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2"/>
        <v>1.0833333333333333</v>
      </c>
      <c r="P1288">
        <f t="shared" si="123"/>
        <v>81.25</v>
      </c>
      <c r="Q1288" t="str">
        <f t="shared" ref="Q1288:Q1351" si="126">LEFT(N1288, SEARCH("/",N1288,1)-1)</f>
        <v>theater</v>
      </c>
      <c r="R1288" t="str">
        <f t="shared" ref="R1288:R1351" si="127">RIGHT(N1288,  LEN(N1288) - SEARCH("/",N1288,1) )</f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2"/>
        <v>2.42</v>
      </c>
      <c r="P1289">
        <f t="shared" si="123"/>
        <v>24.2</v>
      </c>
      <c r="Q1289" t="str">
        <f t="shared" si="126"/>
        <v>theater</v>
      </c>
      <c r="R1289" t="str">
        <f t="shared" si="127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2"/>
        <v>1.0044999999999999</v>
      </c>
      <c r="P1290">
        <f t="shared" si="123"/>
        <v>65.868852459016395</v>
      </c>
      <c r="Q1290" t="str">
        <f t="shared" si="126"/>
        <v>theater</v>
      </c>
      <c r="R1290" t="str">
        <f t="shared" si="127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2"/>
        <v>1.2506666666666666</v>
      </c>
      <c r="P1291">
        <f t="shared" si="123"/>
        <v>36.07692307692308</v>
      </c>
      <c r="Q1291" t="str">
        <f t="shared" si="126"/>
        <v>theater</v>
      </c>
      <c r="R1291" t="str">
        <f t="shared" si="127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2"/>
        <v>1.0857142857142856</v>
      </c>
      <c r="P1292">
        <f t="shared" si="123"/>
        <v>44.186046511627907</v>
      </c>
      <c r="Q1292" t="str">
        <f t="shared" si="126"/>
        <v>theater</v>
      </c>
      <c r="R1292" t="str">
        <f t="shared" si="127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2"/>
        <v>1.4570000000000001</v>
      </c>
      <c r="P1293">
        <f t="shared" si="123"/>
        <v>104.07142857142857</v>
      </c>
      <c r="Q1293" t="str">
        <f t="shared" si="126"/>
        <v>theater</v>
      </c>
      <c r="R1293" t="str">
        <f t="shared" si="127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2"/>
        <v>1.1000000000000001</v>
      </c>
      <c r="P1294">
        <f t="shared" si="123"/>
        <v>35.96153846153846</v>
      </c>
      <c r="Q1294" t="str">
        <f t="shared" si="126"/>
        <v>theater</v>
      </c>
      <c r="R1294" t="str">
        <f t="shared" si="127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2"/>
        <v>1.0223333333333333</v>
      </c>
      <c r="P1295">
        <f t="shared" si="123"/>
        <v>127.79166666666667</v>
      </c>
      <c r="Q1295" t="str">
        <f t="shared" si="126"/>
        <v>theater</v>
      </c>
      <c r="R1295" t="str">
        <f t="shared" si="127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2"/>
        <v>1.22</v>
      </c>
      <c r="P1296">
        <f t="shared" si="123"/>
        <v>27.727272727272727</v>
      </c>
      <c r="Q1296" t="str">
        <f t="shared" si="126"/>
        <v>theater</v>
      </c>
      <c r="R1296" t="str">
        <f t="shared" si="127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2"/>
        <v>1.0196000000000001</v>
      </c>
      <c r="P1297">
        <f t="shared" si="123"/>
        <v>39.828125</v>
      </c>
      <c r="Q1297" t="str">
        <f t="shared" si="126"/>
        <v>theater</v>
      </c>
      <c r="R1297" t="str">
        <f t="shared" si="127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2"/>
        <v>1.411764705882353</v>
      </c>
      <c r="P1298">
        <f t="shared" si="123"/>
        <v>52.173913043478258</v>
      </c>
      <c r="Q1298" t="str">
        <f t="shared" si="126"/>
        <v>theater</v>
      </c>
      <c r="R1298" t="str">
        <f t="shared" si="127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2"/>
        <v>1.0952500000000001</v>
      </c>
      <c r="P1299">
        <f t="shared" si="123"/>
        <v>92.037815126050418</v>
      </c>
      <c r="Q1299" t="str">
        <f t="shared" si="126"/>
        <v>theater</v>
      </c>
      <c r="R1299" t="str">
        <f t="shared" si="127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2"/>
        <v>1.0465</v>
      </c>
      <c r="P1300">
        <f t="shared" si="123"/>
        <v>63.424242424242422</v>
      </c>
      <c r="Q1300" t="str">
        <f t="shared" si="126"/>
        <v>theater</v>
      </c>
      <c r="R1300" t="str">
        <f t="shared" si="127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2"/>
        <v>1.24</v>
      </c>
      <c r="P1301">
        <f t="shared" si="123"/>
        <v>135.625</v>
      </c>
      <c r="Q1301" t="str">
        <f t="shared" si="126"/>
        <v>theater</v>
      </c>
      <c r="R1301" t="str">
        <f t="shared" si="127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ref="O1302:O1365" si="128">E1302/D1302</f>
        <v>1.35</v>
      </c>
      <c r="P1302">
        <f t="shared" si="123"/>
        <v>168.75</v>
      </c>
      <c r="Q1302" t="str">
        <f t="shared" si="126"/>
        <v>theater</v>
      </c>
      <c r="R1302" t="str">
        <f t="shared" si="127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8"/>
        <v>1.0275000000000001</v>
      </c>
      <c r="P1303">
        <f t="shared" si="123"/>
        <v>70.862068965517238</v>
      </c>
      <c r="Q1303" t="str">
        <f t="shared" si="126"/>
        <v>theater</v>
      </c>
      <c r="R1303" t="str">
        <f t="shared" si="127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8"/>
        <v>1</v>
      </c>
      <c r="P1304">
        <f t="shared" si="123"/>
        <v>50</v>
      </c>
      <c r="Q1304" t="str">
        <f t="shared" si="126"/>
        <v>theater</v>
      </c>
      <c r="R1304" t="str">
        <f t="shared" si="127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8"/>
        <v>1.3026085714285716</v>
      </c>
      <c r="P1305">
        <f t="shared" si="123"/>
        <v>42.214166666666671</v>
      </c>
      <c r="Q1305" t="str">
        <f t="shared" si="126"/>
        <v>theater</v>
      </c>
      <c r="R1305" t="str">
        <f t="shared" si="127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8"/>
        <v>0.39627499999999999</v>
      </c>
      <c r="P1306">
        <f t="shared" si="123"/>
        <v>152.41346153846155</v>
      </c>
      <c r="Q1306" t="str">
        <f t="shared" si="126"/>
        <v>technology</v>
      </c>
      <c r="R1306" t="str">
        <f t="shared" si="127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8"/>
        <v>0.25976666666666665</v>
      </c>
      <c r="P1307">
        <f t="shared" si="123"/>
        <v>90.616279069767444</v>
      </c>
      <c r="Q1307" t="str">
        <f t="shared" si="126"/>
        <v>technology</v>
      </c>
      <c r="R1307" t="str">
        <f t="shared" si="127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8"/>
        <v>0.65246363636363636</v>
      </c>
      <c r="P1308">
        <f t="shared" si="123"/>
        <v>201.60393258426967</v>
      </c>
      <c r="Q1308" t="str">
        <f t="shared" si="126"/>
        <v>technology</v>
      </c>
      <c r="R1308" t="str">
        <f t="shared" si="127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8"/>
        <v>0.11514000000000001</v>
      </c>
      <c r="P1309">
        <f t="shared" si="123"/>
        <v>127.93333333333334</v>
      </c>
      <c r="Q1309" t="str">
        <f t="shared" si="126"/>
        <v>technology</v>
      </c>
      <c r="R1309" t="str">
        <f t="shared" si="127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8"/>
        <v>0.11360000000000001</v>
      </c>
      <c r="P1310">
        <f t="shared" si="123"/>
        <v>29.894736842105264</v>
      </c>
      <c r="Q1310" t="str">
        <f t="shared" si="126"/>
        <v>technology</v>
      </c>
      <c r="R1310" t="str">
        <f t="shared" si="127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8"/>
        <v>1.1199130434782609</v>
      </c>
      <c r="P1311">
        <f t="shared" si="123"/>
        <v>367.97142857142859</v>
      </c>
      <c r="Q1311" t="str">
        <f t="shared" si="126"/>
        <v>technology</v>
      </c>
      <c r="R1311" t="str">
        <f t="shared" si="127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8"/>
        <v>0.155</v>
      </c>
      <c r="P1312">
        <f t="shared" si="123"/>
        <v>129.16666666666666</v>
      </c>
      <c r="Q1312" t="str">
        <f t="shared" si="126"/>
        <v>technology</v>
      </c>
      <c r="R1312" t="str">
        <f t="shared" si="127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8"/>
        <v>0.32028000000000001</v>
      </c>
      <c r="P1313">
        <f t="shared" si="123"/>
        <v>800.7</v>
      </c>
      <c r="Q1313" t="str">
        <f t="shared" si="126"/>
        <v>technology</v>
      </c>
      <c r="R1313" t="str">
        <f t="shared" si="127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8"/>
        <v>6.0869565217391303E-3</v>
      </c>
      <c r="P1314">
        <f t="shared" si="123"/>
        <v>28</v>
      </c>
      <c r="Q1314" t="str">
        <f t="shared" si="126"/>
        <v>technology</v>
      </c>
      <c r="R1314" t="str">
        <f t="shared" si="127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8"/>
        <v>0.31114999999999998</v>
      </c>
      <c r="P1315">
        <f t="shared" si="123"/>
        <v>102.01639344262296</v>
      </c>
      <c r="Q1315" t="str">
        <f t="shared" si="126"/>
        <v>technology</v>
      </c>
      <c r="R1315" t="str">
        <f t="shared" si="127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8"/>
        <v>1.1266666666666666E-2</v>
      </c>
      <c r="P1316">
        <f t="shared" si="123"/>
        <v>184.36363636363637</v>
      </c>
      <c r="Q1316" t="str">
        <f t="shared" si="126"/>
        <v>technology</v>
      </c>
      <c r="R1316" t="str">
        <f t="shared" si="127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8"/>
        <v>0.40404000000000001</v>
      </c>
      <c r="P1317">
        <f t="shared" si="123"/>
        <v>162.91935483870967</v>
      </c>
      <c r="Q1317" t="str">
        <f t="shared" si="126"/>
        <v>technology</v>
      </c>
      <c r="R1317" t="str">
        <f t="shared" si="127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8"/>
        <v>1.3333333333333333E-5</v>
      </c>
      <c r="P1318">
        <f t="shared" si="123"/>
        <v>1</v>
      </c>
      <c r="Q1318" t="str">
        <f t="shared" si="126"/>
        <v>technology</v>
      </c>
      <c r="R1318" t="str">
        <f t="shared" si="127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8"/>
        <v>5.7334999999999997E-2</v>
      </c>
      <c r="P1319">
        <f t="shared" si="123"/>
        <v>603.52631578947364</v>
      </c>
      <c r="Q1319" t="str">
        <f t="shared" si="126"/>
        <v>technology</v>
      </c>
      <c r="R1319" t="str">
        <f t="shared" si="127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8"/>
        <v>0.15325</v>
      </c>
      <c r="P1320">
        <f t="shared" si="123"/>
        <v>45.407407407407405</v>
      </c>
      <c r="Q1320" t="str">
        <f t="shared" si="126"/>
        <v>technology</v>
      </c>
      <c r="R1320" t="str">
        <f t="shared" si="127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8"/>
        <v>0.15103448275862069</v>
      </c>
      <c r="P1321">
        <f t="shared" si="123"/>
        <v>97.333333333333329</v>
      </c>
      <c r="Q1321" t="str">
        <f t="shared" si="126"/>
        <v>technology</v>
      </c>
      <c r="R1321" t="str">
        <f t="shared" si="127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8"/>
        <v>5.0299999999999997E-3</v>
      </c>
      <c r="P1322">
        <f t="shared" si="123"/>
        <v>167.66666666666666</v>
      </c>
      <c r="Q1322" t="str">
        <f t="shared" si="126"/>
        <v>technology</v>
      </c>
      <c r="R1322" t="str">
        <f t="shared" si="127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8"/>
        <v>1.3028138528138528E-2</v>
      </c>
      <c r="P1323">
        <f t="shared" si="123"/>
        <v>859.85714285714289</v>
      </c>
      <c r="Q1323" t="str">
        <f t="shared" si="126"/>
        <v>technology</v>
      </c>
      <c r="R1323" t="str">
        <f t="shared" si="127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8"/>
        <v>3.0285714285714286E-3</v>
      </c>
      <c r="P1324">
        <f t="shared" si="123"/>
        <v>26.5</v>
      </c>
      <c r="Q1324" t="str">
        <f t="shared" si="126"/>
        <v>technology</v>
      </c>
      <c r="R1324" t="str">
        <f t="shared" si="127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8"/>
        <v>8.8800000000000004E-2</v>
      </c>
      <c r="P1325">
        <f t="shared" si="123"/>
        <v>30.272727272727273</v>
      </c>
      <c r="Q1325" t="str">
        <f t="shared" si="126"/>
        <v>technology</v>
      </c>
      <c r="R1325" t="str">
        <f t="shared" si="127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8"/>
        <v>9.8400000000000001E-2</v>
      </c>
      <c r="P1326">
        <f t="shared" si="123"/>
        <v>54.666666666666664</v>
      </c>
      <c r="Q1326" t="str">
        <f t="shared" si="126"/>
        <v>technology</v>
      </c>
      <c r="R1326" t="str">
        <f t="shared" si="127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8"/>
        <v>2.4299999999999999E-2</v>
      </c>
      <c r="P1327">
        <f t="shared" si="123"/>
        <v>60.75</v>
      </c>
      <c r="Q1327" t="str">
        <f t="shared" si="126"/>
        <v>technology</v>
      </c>
      <c r="R1327" t="str">
        <f t="shared" si="127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8"/>
        <v>1.1299999999999999E-2</v>
      </c>
      <c r="P1328">
        <f t="shared" si="123"/>
        <v>102.72727272727273</v>
      </c>
      <c r="Q1328" t="str">
        <f t="shared" si="126"/>
        <v>technology</v>
      </c>
      <c r="R1328" t="str">
        <f t="shared" si="127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8"/>
        <v>3.5520833333333335E-2</v>
      </c>
      <c r="P1329">
        <f t="shared" si="123"/>
        <v>41.585365853658537</v>
      </c>
      <c r="Q1329" t="str">
        <f t="shared" si="126"/>
        <v>technology</v>
      </c>
      <c r="R1329" t="str">
        <f t="shared" si="127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8"/>
        <v>2.3306666666666667E-2</v>
      </c>
      <c r="P1330">
        <f t="shared" si="123"/>
        <v>116.53333333333333</v>
      </c>
      <c r="Q1330" t="str">
        <f t="shared" si="126"/>
        <v>technology</v>
      </c>
      <c r="R1330" t="str">
        <f t="shared" si="127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8"/>
        <v>8.1600000000000006E-3</v>
      </c>
      <c r="P1331">
        <f t="shared" si="123"/>
        <v>45.333333333333336</v>
      </c>
      <c r="Q1331" t="str">
        <f t="shared" si="126"/>
        <v>technology</v>
      </c>
      <c r="R1331" t="str">
        <f t="shared" si="127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8"/>
        <v>0.22494285714285714</v>
      </c>
      <c r="P1332">
        <f t="shared" si="123"/>
        <v>157.46</v>
      </c>
      <c r="Q1332" t="str">
        <f t="shared" si="126"/>
        <v>technology</v>
      </c>
      <c r="R1332" t="str">
        <f t="shared" si="127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8"/>
        <v>1.3668E-2</v>
      </c>
      <c r="P1333">
        <f t="shared" si="123"/>
        <v>100.5</v>
      </c>
      <c r="Q1333" t="str">
        <f t="shared" si="126"/>
        <v>technology</v>
      </c>
      <c r="R1333" t="str">
        <f t="shared" si="127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8"/>
        <v>0</v>
      </c>
      <c r="P1334">
        <f t="shared" si="123"/>
        <v>0</v>
      </c>
      <c r="Q1334" t="str">
        <f t="shared" si="126"/>
        <v>technology</v>
      </c>
      <c r="R1334" t="str">
        <f t="shared" si="127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8"/>
        <v>0</v>
      </c>
      <c r="P1335">
        <f t="shared" si="123"/>
        <v>0</v>
      </c>
      <c r="Q1335" t="str">
        <f t="shared" si="126"/>
        <v>technology</v>
      </c>
      <c r="R1335" t="str">
        <f t="shared" si="127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8"/>
        <v>0.10754135338345865</v>
      </c>
      <c r="P1336">
        <f t="shared" si="123"/>
        <v>51.822463768115945</v>
      </c>
      <c r="Q1336" t="str">
        <f t="shared" si="126"/>
        <v>technology</v>
      </c>
      <c r="R1336" t="str">
        <f t="shared" si="127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8"/>
        <v>0.1976</v>
      </c>
      <c r="P1337">
        <f t="shared" si="123"/>
        <v>308.75</v>
      </c>
      <c r="Q1337" t="str">
        <f t="shared" si="126"/>
        <v>technology</v>
      </c>
      <c r="R1337" t="str">
        <f t="shared" si="127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8"/>
        <v>0.84946999999999995</v>
      </c>
      <c r="P1338">
        <f t="shared" si="123"/>
        <v>379.22767857142856</v>
      </c>
      <c r="Q1338" t="str">
        <f t="shared" si="126"/>
        <v>technology</v>
      </c>
      <c r="R1338" t="str">
        <f t="shared" si="127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8"/>
        <v>0.49381999999999998</v>
      </c>
      <c r="P1339">
        <f t="shared" si="123"/>
        <v>176.36428571428573</v>
      </c>
      <c r="Q1339" t="str">
        <f t="shared" si="126"/>
        <v>technology</v>
      </c>
      <c r="R1339" t="str">
        <f t="shared" si="127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8"/>
        <v>3.3033333333333331E-2</v>
      </c>
      <c r="P1340">
        <f t="shared" si="123"/>
        <v>66.066666666666663</v>
      </c>
      <c r="Q1340" t="str">
        <f t="shared" si="126"/>
        <v>technology</v>
      </c>
      <c r="R1340" t="str">
        <f t="shared" si="127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8"/>
        <v>6.6339999999999996E-2</v>
      </c>
      <c r="P1341">
        <f t="shared" si="123"/>
        <v>89.648648648648646</v>
      </c>
      <c r="Q1341" t="str">
        <f t="shared" si="126"/>
        <v>technology</v>
      </c>
      <c r="R1341" t="str">
        <f t="shared" si="127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8"/>
        <v>0</v>
      </c>
      <c r="P1342">
        <f t="shared" si="123"/>
        <v>0</v>
      </c>
      <c r="Q1342" t="str">
        <f t="shared" si="126"/>
        <v>technology</v>
      </c>
      <c r="R1342" t="str">
        <f t="shared" si="127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8"/>
        <v>0.7036</v>
      </c>
      <c r="P1343">
        <f t="shared" si="123"/>
        <v>382.39130434782606</v>
      </c>
      <c r="Q1343" t="str">
        <f t="shared" si="126"/>
        <v>technology</v>
      </c>
      <c r="R1343" t="str">
        <f t="shared" si="127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8"/>
        <v>2E-3</v>
      </c>
      <c r="P1344">
        <f t="shared" si="123"/>
        <v>100</v>
      </c>
      <c r="Q1344" t="str">
        <f t="shared" si="126"/>
        <v>technology</v>
      </c>
      <c r="R1344" t="str">
        <f t="shared" si="127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8"/>
        <v>1.02298</v>
      </c>
      <c r="P1345">
        <f t="shared" si="123"/>
        <v>158.35603715170279</v>
      </c>
      <c r="Q1345" t="str">
        <f t="shared" si="126"/>
        <v>technology</v>
      </c>
      <c r="R1345" t="str">
        <f t="shared" si="127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8"/>
        <v>3.7773333333333334</v>
      </c>
      <c r="P1346">
        <f t="shared" si="123"/>
        <v>40.762589928057551</v>
      </c>
      <c r="Q1346" t="str">
        <f t="shared" si="126"/>
        <v>publishing</v>
      </c>
      <c r="R1346" t="str">
        <f t="shared" si="127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8"/>
        <v>1.25</v>
      </c>
      <c r="P1347">
        <f t="shared" ref="P1347:P1410" si="129">IF(L1347 &gt; 0, E1347/L1347, 0)</f>
        <v>53.571428571428569</v>
      </c>
      <c r="Q1347" t="str">
        <f t="shared" si="126"/>
        <v>publishing</v>
      </c>
      <c r="R1347" t="str">
        <f t="shared" si="127"/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8"/>
        <v>1.473265306122449</v>
      </c>
      <c r="P1348">
        <f t="shared" si="129"/>
        <v>48.449664429530202</v>
      </c>
      <c r="Q1348" t="str">
        <f t="shared" si="126"/>
        <v>publishing</v>
      </c>
      <c r="R1348" t="str">
        <f t="shared" si="127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8"/>
        <v>1.022</v>
      </c>
      <c r="P1349">
        <f t="shared" si="129"/>
        <v>82.41935483870968</v>
      </c>
      <c r="Q1349" t="str">
        <f t="shared" si="126"/>
        <v>publishing</v>
      </c>
      <c r="R1349" t="str">
        <f t="shared" si="127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8"/>
        <v>1.018723404255319</v>
      </c>
      <c r="P1350">
        <f t="shared" si="129"/>
        <v>230.19230769230768</v>
      </c>
      <c r="Q1350" t="str">
        <f t="shared" si="126"/>
        <v>publishing</v>
      </c>
      <c r="R1350" t="str">
        <f t="shared" si="127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8"/>
        <v>2.0419999999999998</v>
      </c>
      <c r="P1351">
        <f t="shared" si="129"/>
        <v>59.360465116279073</v>
      </c>
      <c r="Q1351" t="str">
        <f t="shared" si="126"/>
        <v>publishing</v>
      </c>
      <c r="R1351" t="str">
        <f t="shared" si="127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8"/>
        <v>1.0405</v>
      </c>
      <c r="P1352">
        <f t="shared" si="129"/>
        <v>66.698717948717942</v>
      </c>
      <c r="Q1352" t="str">
        <f t="shared" ref="Q1352:Q1415" si="132">LEFT(N1352, SEARCH("/",N1352,1)-1)</f>
        <v>publishing</v>
      </c>
      <c r="R1352" t="str">
        <f t="shared" ref="R1352:R1415" si="133">RIGHT(N1352,  LEN(N1352) - SEARCH("/",N1352,1) )</f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8"/>
        <v>1.0126500000000001</v>
      </c>
      <c r="P1353">
        <f t="shared" si="129"/>
        <v>168.77500000000001</v>
      </c>
      <c r="Q1353" t="str">
        <f t="shared" si="132"/>
        <v>publishing</v>
      </c>
      <c r="R1353" t="str">
        <f t="shared" si="133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8"/>
        <v>1.3613999999999999</v>
      </c>
      <c r="P1354">
        <f t="shared" si="129"/>
        <v>59.973568281938327</v>
      </c>
      <c r="Q1354" t="str">
        <f t="shared" si="132"/>
        <v>publishing</v>
      </c>
      <c r="R1354" t="str">
        <f t="shared" si="133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8"/>
        <v>1.3360000000000001</v>
      </c>
      <c r="P1355">
        <f t="shared" si="129"/>
        <v>31.80952380952381</v>
      </c>
      <c r="Q1355" t="str">
        <f t="shared" si="132"/>
        <v>publishing</v>
      </c>
      <c r="R1355" t="str">
        <f t="shared" si="133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8"/>
        <v>1.3025</v>
      </c>
      <c r="P1356">
        <f t="shared" si="129"/>
        <v>24.421875</v>
      </c>
      <c r="Q1356" t="str">
        <f t="shared" si="132"/>
        <v>publishing</v>
      </c>
      <c r="R1356" t="str">
        <f t="shared" si="133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8"/>
        <v>1.2267999999999999</v>
      </c>
      <c r="P1357">
        <f t="shared" si="129"/>
        <v>25.347107438016529</v>
      </c>
      <c r="Q1357" t="str">
        <f t="shared" si="132"/>
        <v>publishing</v>
      </c>
      <c r="R1357" t="str">
        <f t="shared" si="133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8"/>
        <v>1.8281058823529412</v>
      </c>
      <c r="P1358">
        <f t="shared" si="129"/>
        <v>71.443218390804603</v>
      </c>
      <c r="Q1358" t="str">
        <f t="shared" si="132"/>
        <v>publishing</v>
      </c>
      <c r="R1358" t="str">
        <f t="shared" si="133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8"/>
        <v>1.2529999999999999</v>
      </c>
      <c r="P1359">
        <f t="shared" si="129"/>
        <v>38.553846153846152</v>
      </c>
      <c r="Q1359" t="str">
        <f t="shared" si="132"/>
        <v>publishing</v>
      </c>
      <c r="R1359" t="str">
        <f t="shared" si="133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8"/>
        <v>1.1166666666666667</v>
      </c>
      <c r="P1360">
        <f t="shared" si="129"/>
        <v>68.367346938775512</v>
      </c>
      <c r="Q1360" t="str">
        <f t="shared" si="132"/>
        <v>publishing</v>
      </c>
      <c r="R1360" t="str">
        <f t="shared" si="133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8"/>
        <v>1.1575757575757575</v>
      </c>
      <c r="P1361">
        <f t="shared" si="129"/>
        <v>40.210526315789473</v>
      </c>
      <c r="Q1361" t="str">
        <f t="shared" si="132"/>
        <v>publishing</v>
      </c>
      <c r="R1361" t="str">
        <f t="shared" si="133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8"/>
        <v>1.732</v>
      </c>
      <c r="P1362">
        <f t="shared" si="129"/>
        <v>32.074074074074076</v>
      </c>
      <c r="Q1362" t="str">
        <f t="shared" si="132"/>
        <v>publishing</v>
      </c>
      <c r="R1362" t="str">
        <f t="shared" si="133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8"/>
        <v>1.2598333333333334</v>
      </c>
      <c r="P1363">
        <f t="shared" si="129"/>
        <v>28.632575757575758</v>
      </c>
      <c r="Q1363" t="str">
        <f t="shared" si="132"/>
        <v>publishing</v>
      </c>
      <c r="R1363" t="str">
        <f t="shared" si="133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8"/>
        <v>1.091</v>
      </c>
      <c r="P1364">
        <f t="shared" si="129"/>
        <v>43.64</v>
      </c>
      <c r="Q1364" t="str">
        <f t="shared" si="132"/>
        <v>publishing</v>
      </c>
      <c r="R1364" t="str">
        <f t="shared" si="133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8"/>
        <v>1</v>
      </c>
      <c r="P1365">
        <f t="shared" si="129"/>
        <v>40</v>
      </c>
      <c r="Q1365" t="str">
        <f t="shared" si="132"/>
        <v>publishing</v>
      </c>
      <c r="R1365" t="str">
        <f t="shared" si="133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ref="O1366:O1429" si="134">E1366/D1366</f>
        <v>1.1864285714285714</v>
      </c>
      <c r="P1366">
        <f t="shared" si="129"/>
        <v>346.04166666666669</v>
      </c>
      <c r="Q1366" t="str">
        <f t="shared" si="132"/>
        <v>music</v>
      </c>
      <c r="R1366" t="str">
        <f t="shared" si="133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34"/>
        <v>1.0026666666666666</v>
      </c>
      <c r="P1367">
        <f t="shared" si="129"/>
        <v>81.739130434782609</v>
      </c>
      <c r="Q1367" t="str">
        <f t="shared" si="132"/>
        <v>music</v>
      </c>
      <c r="R1367" t="str">
        <f t="shared" si="133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34"/>
        <v>1.2648920000000001</v>
      </c>
      <c r="P1368">
        <f t="shared" si="129"/>
        <v>64.535306122448986</v>
      </c>
      <c r="Q1368" t="str">
        <f t="shared" si="132"/>
        <v>music</v>
      </c>
      <c r="R1368" t="str">
        <f t="shared" si="133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34"/>
        <v>1.1426000000000001</v>
      </c>
      <c r="P1369">
        <f t="shared" si="129"/>
        <v>63.477777777777774</v>
      </c>
      <c r="Q1369" t="str">
        <f t="shared" si="132"/>
        <v>music</v>
      </c>
      <c r="R1369" t="str">
        <f t="shared" si="133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34"/>
        <v>1.107</v>
      </c>
      <c r="P1370">
        <f t="shared" si="129"/>
        <v>63.620689655172413</v>
      </c>
      <c r="Q1370" t="str">
        <f t="shared" si="132"/>
        <v>music</v>
      </c>
      <c r="R1370" t="str">
        <f t="shared" si="133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34"/>
        <v>1.0534805315203954</v>
      </c>
      <c r="P1371">
        <f t="shared" si="129"/>
        <v>83.967068965517228</v>
      </c>
      <c r="Q1371" t="str">
        <f t="shared" si="132"/>
        <v>music</v>
      </c>
      <c r="R1371" t="str">
        <f t="shared" si="133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34"/>
        <v>1.0366666666666666</v>
      </c>
      <c r="P1372">
        <f t="shared" si="129"/>
        <v>77.75</v>
      </c>
      <c r="Q1372" t="str">
        <f t="shared" si="132"/>
        <v>music</v>
      </c>
      <c r="R1372" t="str">
        <f t="shared" si="133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34"/>
        <v>1.0708672667523933</v>
      </c>
      <c r="P1373">
        <f t="shared" si="129"/>
        <v>107.07142857142857</v>
      </c>
      <c r="Q1373" t="str">
        <f t="shared" si="132"/>
        <v>music</v>
      </c>
      <c r="R1373" t="str">
        <f t="shared" si="133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34"/>
        <v>1.24</v>
      </c>
      <c r="P1374">
        <f t="shared" si="129"/>
        <v>38.75</v>
      </c>
      <c r="Q1374" t="str">
        <f t="shared" si="132"/>
        <v>music</v>
      </c>
      <c r="R1374" t="str">
        <f t="shared" si="133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34"/>
        <v>1.0501</v>
      </c>
      <c r="P1375">
        <f t="shared" si="129"/>
        <v>201.94230769230768</v>
      </c>
      <c r="Q1375" t="str">
        <f t="shared" si="132"/>
        <v>music</v>
      </c>
      <c r="R1375" t="str">
        <f t="shared" si="133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34"/>
        <v>1.8946666666666667</v>
      </c>
      <c r="P1376">
        <f t="shared" si="129"/>
        <v>43.060606060606062</v>
      </c>
      <c r="Q1376" t="str">
        <f t="shared" si="132"/>
        <v>music</v>
      </c>
      <c r="R1376" t="str">
        <f t="shared" si="133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34"/>
        <v>1.7132499999999999</v>
      </c>
      <c r="P1377">
        <f t="shared" si="129"/>
        <v>62.871559633027523</v>
      </c>
      <c r="Q1377" t="str">
        <f t="shared" si="132"/>
        <v>music</v>
      </c>
      <c r="R1377" t="str">
        <f t="shared" si="133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34"/>
        <v>2.5248648648648651</v>
      </c>
      <c r="P1378">
        <f t="shared" si="129"/>
        <v>55.607142857142854</v>
      </c>
      <c r="Q1378" t="str">
        <f t="shared" si="132"/>
        <v>music</v>
      </c>
      <c r="R1378" t="str">
        <f t="shared" si="133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34"/>
        <v>1.1615384615384616</v>
      </c>
      <c r="P1379">
        <f t="shared" si="129"/>
        <v>48.70967741935484</v>
      </c>
      <c r="Q1379" t="str">
        <f t="shared" si="132"/>
        <v>music</v>
      </c>
      <c r="R1379" t="str">
        <f t="shared" si="133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34"/>
        <v>2.0335000000000001</v>
      </c>
      <c r="P1380">
        <f t="shared" si="129"/>
        <v>30.578947368421051</v>
      </c>
      <c r="Q1380" t="str">
        <f t="shared" si="132"/>
        <v>music</v>
      </c>
      <c r="R1380" t="str">
        <f t="shared" si="133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34"/>
        <v>1.1160000000000001</v>
      </c>
      <c r="P1381">
        <f t="shared" si="129"/>
        <v>73.907284768211923</v>
      </c>
      <c r="Q1381" t="str">
        <f t="shared" si="132"/>
        <v>music</v>
      </c>
      <c r="R1381" t="str">
        <f t="shared" si="133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34"/>
        <v>4.24</v>
      </c>
      <c r="P1382">
        <f t="shared" si="129"/>
        <v>21.2</v>
      </c>
      <c r="Q1382" t="str">
        <f t="shared" si="132"/>
        <v>music</v>
      </c>
      <c r="R1382" t="str">
        <f t="shared" si="133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34"/>
        <v>1.071</v>
      </c>
      <c r="P1383">
        <f t="shared" si="129"/>
        <v>73.356164383561648</v>
      </c>
      <c r="Q1383" t="str">
        <f t="shared" si="132"/>
        <v>music</v>
      </c>
      <c r="R1383" t="str">
        <f t="shared" si="133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34"/>
        <v>1.043625</v>
      </c>
      <c r="P1384">
        <f t="shared" si="129"/>
        <v>56.412162162162161</v>
      </c>
      <c r="Q1384" t="str">
        <f t="shared" si="132"/>
        <v>music</v>
      </c>
      <c r="R1384" t="str">
        <f t="shared" si="133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34"/>
        <v>2.124090909090909</v>
      </c>
      <c r="P1385">
        <f t="shared" si="129"/>
        <v>50.247311827956992</v>
      </c>
      <c r="Q1385" t="str">
        <f t="shared" si="132"/>
        <v>music</v>
      </c>
      <c r="R1385" t="str">
        <f t="shared" si="133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34"/>
        <v>1.2408571428571429</v>
      </c>
      <c r="P1386">
        <f t="shared" si="129"/>
        <v>68.936507936507937</v>
      </c>
      <c r="Q1386" t="str">
        <f t="shared" si="132"/>
        <v>music</v>
      </c>
      <c r="R1386" t="str">
        <f t="shared" si="133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34"/>
        <v>1.10406125</v>
      </c>
      <c r="P1387">
        <f t="shared" si="129"/>
        <v>65.914104477611943</v>
      </c>
      <c r="Q1387" t="str">
        <f t="shared" si="132"/>
        <v>music</v>
      </c>
      <c r="R1387" t="str">
        <f t="shared" si="133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34"/>
        <v>2.1875</v>
      </c>
      <c r="P1388">
        <f t="shared" si="129"/>
        <v>62.5</v>
      </c>
      <c r="Q1388" t="str">
        <f t="shared" si="132"/>
        <v>music</v>
      </c>
      <c r="R1388" t="str">
        <f t="shared" si="133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34"/>
        <v>1.36625</v>
      </c>
      <c r="P1389">
        <f t="shared" si="129"/>
        <v>70.064102564102569</v>
      </c>
      <c r="Q1389" t="str">
        <f t="shared" si="132"/>
        <v>music</v>
      </c>
      <c r="R1389" t="str">
        <f t="shared" si="133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34"/>
        <v>1.348074</v>
      </c>
      <c r="P1390">
        <f t="shared" si="129"/>
        <v>60.181874999999998</v>
      </c>
      <c r="Q1390" t="str">
        <f t="shared" si="132"/>
        <v>music</v>
      </c>
      <c r="R1390" t="str">
        <f t="shared" si="133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34"/>
        <v>1.454</v>
      </c>
      <c r="P1391">
        <f t="shared" si="129"/>
        <v>21.382352941176471</v>
      </c>
      <c r="Q1391" t="str">
        <f t="shared" si="132"/>
        <v>music</v>
      </c>
      <c r="R1391" t="str">
        <f t="shared" si="133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34"/>
        <v>1.0910714285714285</v>
      </c>
      <c r="P1392">
        <f t="shared" si="129"/>
        <v>160.78947368421052</v>
      </c>
      <c r="Q1392" t="str">
        <f t="shared" si="132"/>
        <v>music</v>
      </c>
      <c r="R1392" t="str">
        <f t="shared" si="133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34"/>
        <v>1.1020000000000001</v>
      </c>
      <c r="P1393">
        <f t="shared" si="129"/>
        <v>42.384615384615387</v>
      </c>
      <c r="Q1393" t="str">
        <f t="shared" si="132"/>
        <v>music</v>
      </c>
      <c r="R1393" t="str">
        <f t="shared" si="133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34"/>
        <v>1.1364000000000001</v>
      </c>
      <c r="P1394">
        <f t="shared" si="129"/>
        <v>27.317307692307693</v>
      </c>
      <c r="Q1394" t="str">
        <f t="shared" si="132"/>
        <v>music</v>
      </c>
      <c r="R1394" t="str">
        <f t="shared" si="133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34"/>
        <v>1.0235000000000001</v>
      </c>
      <c r="P1395">
        <f t="shared" si="129"/>
        <v>196.82692307692307</v>
      </c>
      <c r="Q1395" t="str">
        <f t="shared" si="132"/>
        <v>music</v>
      </c>
      <c r="R1395" t="str">
        <f t="shared" si="133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34"/>
        <v>1.2213333333333334</v>
      </c>
      <c r="P1396">
        <f t="shared" si="129"/>
        <v>53.882352941176471</v>
      </c>
      <c r="Q1396" t="str">
        <f t="shared" si="132"/>
        <v>music</v>
      </c>
      <c r="R1396" t="str">
        <f t="shared" si="133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34"/>
        <v>1.1188571428571428</v>
      </c>
      <c r="P1397">
        <f t="shared" si="129"/>
        <v>47.756097560975611</v>
      </c>
      <c r="Q1397" t="str">
        <f t="shared" si="132"/>
        <v>music</v>
      </c>
      <c r="R1397" t="str">
        <f t="shared" si="133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34"/>
        <v>1.073</v>
      </c>
      <c r="P1398">
        <f t="shared" si="129"/>
        <v>88.191780821917803</v>
      </c>
      <c r="Q1398" t="str">
        <f t="shared" si="132"/>
        <v>music</v>
      </c>
      <c r="R1398" t="str">
        <f t="shared" si="133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34"/>
        <v>1.1385000000000001</v>
      </c>
      <c r="P1399">
        <f t="shared" si="129"/>
        <v>72.056962025316452</v>
      </c>
      <c r="Q1399" t="str">
        <f t="shared" si="132"/>
        <v>music</v>
      </c>
      <c r="R1399" t="str">
        <f t="shared" si="133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34"/>
        <v>1.0968181818181819</v>
      </c>
      <c r="P1400">
        <f t="shared" si="129"/>
        <v>74.246153846153845</v>
      </c>
      <c r="Q1400" t="str">
        <f t="shared" si="132"/>
        <v>music</v>
      </c>
      <c r="R1400" t="str">
        <f t="shared" si="133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34"/>
        <v>1.2614444444444444</v>
      </c>
      <c r="P1401">
        <f t="shared" si="129"/>
        <v>61.701086956521742</v>
      </c>
      <c r="Q1401" t="str">
        <f t="shared" si="132"/>
        <v>music</v>
      </c>
      <c r="R1401" t="str">
        <f t="shared" si="133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34"/>
        <v>1.6742857142857144</v>
      </c>
      <c r="P1402">
        <f t="shared" si="129"/>
        <v>17.235294117647058</v>
      </c>
      <c r="Q1402" t="str">
        <f t="shared" si="132"/>
        <v>music</v>
      </c>
      <c r="R1402" t="str">
        <f t="shared" si="133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34"/>
        <v>4.9652000000000003</v>
      </c>
      <c r="P1403">
        <f t="shared" si="129"/>
        <v>51.720833333333331</v>
      </c>
      <c r="Q1403" t="str">
        <f t="shared" si="132"/>
        <v>music</v>
      </c>
      <c r="R1403" t="str">
        <f t="shared" si="133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34"/>
        <v>1.0915999999999999</v>
      </c>
      <c r="P1404">
        <f t="shared" si="129"/>
        <v>24.150442477876105</v>
      </c>
      <c r="Q1404" t="str">
        <f t="shared" si="132"/>
        <v>music</v>
      </c>
      <c r="R1404" t="str">
        <f t="shared" si="133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34"/>
        <v>1.0257499999999999</v>
      </c>
      <c r="P1405">
        <f t="shared" si="129"/>
        <v>62.166666666666664</v>
      </c>
      <c r="Q1405" t="str">
        <f t="shared" si="132"/>
        <v>music</v>
      </c>
      <c r="R1405" t="str">
        <f t="shared" si="133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34"/>
        <v>1.6620689655172414E-2</v>
      </c>
      <c r="P1406">
        <f t="shared" si="129"/>
        <v>48.2</v>
      </c>
      <c r="Q1406" t="str">
        <f t="shared" si="132"/>
        <v>publishing</v>
      </c>
      <c r="R1406" t="str">
        <f t="shared" si="133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34"/>
        <v>4.1999999999999997E-3</v>
      </c>
      <c r="P1407">
        <f t="shared" si="129"/>
        <v>6.1764705882352944</v>
      </c>
      <c r="Q1407" t="str">
        <f t="shared" si="132"/>
        <v>publishing</v>
      </c>
      <c r="R1407" t="str">
        <f t="shared" si="133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34"/>
        <v>1.25E-3</v>
      </c>
      <c r="P1408">
        <f t="shared" si="129"/>
        <v>5</v>
      </c>
      <c r="Q1408" t="str">
        <f t="shared" si="132"/>
        <v>publishing</v>
      </c>
      <c r="R1408" t="str">
        <f t="shared" si="133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34"/>
        <v>5.0000000000000001E-3</v>
      </c>
      <c r="P1409">
        <f t="shared" si="129"/>
        <v>7.5</v>
      </c>
      <c r="Q1409" t="str">
        <f t="shared" si="132"/>
        <v>publishing</v>
      </c>
      <c r="R1409" t="str">
        <f t="shared" si="133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34"/>
        <v>7.1999999999999995E-2</v>
      </c>
      <c r="P1410">
        <f t="shared" si="129"/>
        <v>12</v>
      </c>
      <c r="Q1410" t="str">
        <f t="shared" si="132"/>
        <v>publishing</v>
      </c>
      <c r="R1410" t="str">
        <f t="shared" si="133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4"/>
        <v>0</v>
      </c>
      <c r="P1411">
        <f t="shared" ref="P1411:P1474" si="135">IF(L1411 &gt; 0, E1411/L1411, 0)</f>
        <v>0</v>
      </c>
      <c r="Q1411" t="str">
        <f t="shared" si="132"/>
        <v>publishing</v>
      </c>
      <c r="R1411" t="str">
        <f t="shared" si="133"/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4"/>
        <v>1.6666666666666666E-4</v>
      </c>
      <c r="P1412">
        <f t="shared" si="135"/>
        <v>1</v>
      </c>
      <c r="Q1412" t="str">
        <f t="shared" si="132"/>
        <v>publishing</v>
      </c>
      <c r="R1412" t="str">
        <f t="shared" si="133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4"/>
        <v>2.3333333333333335E-3</v>
      </c>
      <c r="P1413">
        <f t="shared" si="135"/>
        <v>2.3333333333333335</v>
      </c>
      <c r="Q1413" t="str">
        <f t="shared" si="132"/>
        <v>publishing</v>
      </c>
      <c r="R1413" t="str">
        <f t="shared" si="133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4"/>
        <v>4.5714285714285714E-2</v>
      </c>
      <c r="P1414">
        <f t="shared" si="135"/>
        <v>24.615384615384617</v>
      </c>
      <c r="Q1414" t="str">
        <f t="shared" si="132"/>
        <v>publishing</v>
      </c>
      <c r="R1414" t="str">
        <f t="shared" si="133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4"/>
        <v>0.05</v>
      </c>
      <c r="P1415">
        <f t="shared" si="135"/>
        <v>100</v>
      </c>
      <c r="Q1415" t="str">
        <f t="shared" si="132"/>
        <v>publishing</v>
      </c>
      <c r="R1415" t="str">
        <f t="shared" si="133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4"/>
        <v>2E-3</v>
      </c>
      <c r="P1416">
        <f t="shared" si="135"/>
        <v>1</v>
      </c>
      <c r="Q1416" t="str">
        <f t="shared" ref="Q1416:Q1479" si="138">LEFT(N1416, SEARCH("/",N1416,1)-1)</f>
        <v>publishing</v>
      </c>
      <c r="R1416" t="str">
        <f t="shared" ref="R1416:R1479" si="139">RIGHT(N1416,  LEN(N1416) - SEARCH("/",N1416,1) )</f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4"/>
        <v>0.18181818181818182</v>
      </c>
      <c r="P1417">
        <f t="shared" si="135"/>
        <v>88.888888888888886</v>
      </c>
      <c r="Q1417" t="str">
        <f t="shared" si="138"/>
        <v>publishing</v>
      </c>
      <c r="R1417" t="str">
        <f t="shared" si="139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4"/>
        <v>0</v>
      </c>
      <c r="P1418">
        <f t="shared" si="135"/>
        <v>0</v>
      </c>
      <c r="Q1418" t="str">
        <f t="shared" si="138"/>
        <v>publishing</v>
      </c>
      <c r="R1418" t="str">
        <f t="shared" si="139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4"/>
        <v>1.2222222222222223E-2</v>
      </c>
      <c r="P1419">
        <f t="shared" si="135"/>
        <v>27.5</v>
      </c>
      <c r="Q1419" t="str">
        <f t="shared" si="138"/>
        <v>publishing</v>
      </c>
      <c r="R1419" t="str">
        <f t="shared" si="139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4"/>
        <v>2E-3</v>
      </c>
      <c r="P1420">
        <f t="shared" si="135"/>
        <v>6</v>
      </c>
      <c r="Q1420" t="str">
        <f t="shared" si="138"/>
        <v>publishing</v>
      </c>
      <c r="R1420" t="str">
        <f t="shared" si="139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4"/>
        <v>7.0634920634920634E-2</v>
      </c>
      <c r="P1421">
        <f t="shared" si="135"/>
        <v>44.5</v>
      </c>
      <c r="Q1421" t="str">
        <f t="shared" si="138"/>
        <v>publishing</v>
      </c>
      <c r="R1421" t="str">
        <f t="shared" si="139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4"/>
        <v>2.7272727272727271E-2</v>
      </c>
      <c r="P1422">
        <f t="shared" si="135"/>
        <v>1</v>
      </c>
      <c r="Q1422" t="str">
        <f t="shared" si="138"/>
        <v>publishing</v>
      </c>
      <c r="R1422" t="str">
        <f t="shared" si="139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4"/>
        <v>1E-3</v>
      </c>
      <c r="P1423">
        <f t="shared" si="135"/>
        <v>100</v>
      </c>
      <c r="Q1423" t="str">
        <f t="shared" si="138"/>
        <v>publishing</v>
      </c>
      <c r="R1423" t="str">
        <f t="shared" si="139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4"/>
        <v>1.0399999999999999E-3</v>
      </c>
      <c r="P1424">
        <f t="shared" si="135"/>
        <v>13</v>
      </c>
      <c r="Q1424" t="str">
        <f t="shared" si="138"/>
        <v>publishing</v>
      </c>
      <c r="R1424" t="str">
        <f t="shared" si="139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4"/>
        <v>3.3333333333333335E-3</v>
      </c>
      <c r="P1425">
        <f t="shared" si="135"/>
        <v>100</v>
      </c>
      <c r="Q1425" t="str">
        <f t="shared" si="138"/>
        <v>publishing</v>
      </c>
      <c r="R1425" t="str">
        <f t="shared" si="139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4"/>
        <v>0.2036</v>
      </c>
      <c r="P1426">
        <f t="shared" si="135"/>
        <v>109.07142857142857</v>
      </c>
      <c r="Q1426" t="str">
        <f t="shared" si="138"/>
        <v>publishing</v>
      </c>
      <c r="R1426" t="str">
        <f t="shared" si="139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4"/>
        <v>0</v>
      </c>
      <c r="P1427">
        <f t="shared" si="135"/>
        <v>0</v>
      </c>
      <c r="Q1427" t="str">
        <f t="shared" si="138"/>
        <v>publishing</v>
      </c>
      <c r="R1427" t="str">
        <f t="shared" si="139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4"/>
        <v>0</v>
      </c>
      <c r="P1428">
        <f t="shared" si="135"/>
        <v>0</v>
      </c>
      <c r="Q1428" t="str">
        <f t="shared" si="138"/>
        <v>publishing</v>
      </c>
      <c r="R1428" t="str">
        <f t="shared" si="139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4"/>
        <v>8.3799999999999999E-2</v>
      </c>
      <c r="P1429">
        <f t="shared" si="135"/>
        <v>104.75</v>
      </c>
      <c r="Q1429" t="str">
        <f t="shared" si="138"/>
        <v>publishing</v>
      </c>
      <c r="R1429" t="str">
        <f t="shared" si="139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ref="O1430:O1493" si="140">E1430/D1430</f>
        <v>4.4999999999999998E-2</v>
      </c>
      <c r="P1430">
        <f t="shared" si="135"/>
        <v>15</v>
      </c>
      <c r="Q1430" t="str">
        <f t="shared" si="138"/>
        <v>publishing</v>
      </c>
      <c r="R1430" t="str">
        <f t="shared" si="139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40"/>
        <v>0</v>
      </c>
      <c r="P1431">
        <f t="shared" si="135"/>
        <v>0</v>
      </c>
      <c r="Q1431" t="str">
        <f t="shared" si="138"/>
        <v>publishing</v>
      </c>
      <c r="R1431" t="str">
        <f t="shared" si="139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40"/>
        <v>8.0600000000000005E-2</v>
      </c>
      <c r="P1432">
        <f t="shared" si="135"/>
        <v>80.599999999999994</v>
      </c>
      <c r="Q1432" t="str">
        <f t="shared" si="138"/>
        <v>publishing</v>
      </c>
      <c r="R1432" t="str">
        <f t="shared" si="139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40"/>
        <v>0.31947058823529412</v>
      </c>
      <c r="P1433">
        <f t="shared" si="135"/>
        <v>115.55319148936171</v>
      </c>
      <c r="Q1433" t="str">
        <f t="shared" si="138"/>
        <v>publishing</v>
      </c>
      <c r="R1433" t="str">
        <f t="shared" si="139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40"/>
        <v>0</v>
      </c>
      <c r="P1434">
        <f t="shared" si="135"/>
        <v>0</v>
      </c>
      <c r="Q1434" t="str">
        <f t="shared" si="138"/>
        <v>publishing</v>
      </c>
      <c r="R1434" t="str">
        <f t="shared" si="139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40"/>
        <v>6.7083333333333328E-2</v>
      </c>
      <c r="P1435">
        <f t="shared" si="135"/>
        <v>80.5</v>
      </c>
      <c r="Q1435" t="str">
        <f t="shared" si="138"/>
        <v>publishing</v>
      </c>
      <c r="R1435" t="str">
        <f t="shared" si="139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40"/>
        <v>9.987804878048781E-2</v>
      </c>
      <c r="P1436">
        <f t="shared" si="135"/>
        <v>744.5454545454545</v>
      </c>
      <c r="Q1436" t="str">
        <f t="shared" si="138"/>
        <v>publishing</v>
      </c>
      <c r="R1436" t="str">
        <f t="shared" si="139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40"/>
        <v>1E-3</v>
      </c>
      <c r="P1437">
        <f t="shared" si="135"/>
        <v>7.5</v>
      </c>
      <c r="Q1437" t="str">
        <f t="shared" si="138"/>
        <v>publishing</v>
      </c>
      <c r="R1437" t="str">
        <f t="shared" si="139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40"/>
        <v>7.7000000000000002E-3</v>
      </c>
      <c r="P1438">
        <f t="shared" si="135"/>
        <v>38.5</v>
      </c>
      <c r="Q1438" t="str">
        <f t="shared" si="138"/>
        <v>publishing</v>
      </c>
      <c r="R1438" t="str">
        <f t="shared" si="139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40"/>
        <v>0.26900000000000002</v>
      </c>
      <c r="P1439">
        <f t="shared" si="135"/>
        <v>36.68181818181818</v>
      </c>
      <c r="Q1439" t="str">
        <f t="shared" si="138"/>
        <v>publishing</v>
      </c>
      <c r="R1439" t="str">
        <f t="shared" si="139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40"/>
        <v>0.03</v>
      </c>
      <c r="P1440">
        <f t="shared" si="135"/>
        <v>75</v>
      </c>
      <c r="Q1440" t="str">
        <f t="shared" si="138"/>
        <v>publishing</v>
      </c>
      <c r="R1440" t="str">
        <f t="shared" si="139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40"/>
        <v>6.6055045871559637E-2</v>
      </c>
      <c r="P1441">
        <f t="shared" si="135"/>
        <v>30</v>
      </c>
      <c r="Q1441" t="str">
        <f t="shared" si="138"/>
        <v>publishing</v>
      </c>
      <c r="R1441" t="str">
        <f t="shared" si="139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40"/>
        <v>7.6923076923076926E-5</v>
      </c>
      <c r="P1442">
        <f t="shared" si="135"/>
        <v>1</v>
      </c>
      <c r="Q1442" t="str">
        <f t="shared" si="138"/>
        <v>publishing</v>
      </c>
      <c r="R1442" t="str">
        <f t="shared" si="139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40"/>
        <v>1.1222222222222222E-2</v>
      </c>
      <c r="P1443">
        <f t="shared" si="135"/>
        <v>673.33333333333337</v>
      </c>
      <c r="Q1443" t="str">
        <f t="shared" si="138"/>
        <v>publishing</v>
      </c>
      <c r="R1443" t="str">
        <f t="shared" si="139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40"/>
        <v>0</v>
      </c>
      <c r="P1444">
        <f t="shared" si="135"/>
        <v>0</v>
      </c>
      <c r="Q1444" t="str">
        <f t="shared" si="138"/>
        <v>publishing</v>
      </c>
      <c r="R1444" t="str">
        <f t="shared" si="139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40"/>
        <v>0</v>
      </c>
      <c r="P1445">
        <f t="shared" si="135"/>
        <v>0</v>
      </c>
      <c r="Q1445" t="str">
        <f t="shared" si="138"/>
        <v>publishing</v>
      </c>
      <c r="R1445" t="str">
        <f t="shared" si="139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40"/>
        <v>0</v>
      </c>
      <c r="P1446">
        <f t="shared" si="135"/>
        <v>0</v>
      </c>
      <c r="Q1446" t="str">
        <f t="shared" si="138"/>
        <v>publishing</v>
      </c>
      <c r="R1446" t="str">
        <f t="shared" si="139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40"/>
        <v>0</v>
      </c>
      <c r="P1447">
        <f t="shared" si="135"/>
        <v>0</v>
      </c>
      <c r="Q1447" t="str">
        <f t="shared" si="138"/>
        <v>publishing</v>
      </c>
      <c r="R1447" t="str">
        <f t="shared" si="139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40"/>
        <v>0</v>
      </c>
      <c r="P1448">
        <f t="shared" si="135"/>
        <v>0</v>
      </c>
      <c r="Q1448" t="str">
        <f t="shared" si="138"/>
        <v>publishing</v>
      </c>
      <c r="R1448" t="str">
        <f t="shared" si="139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40"/>
        <v>1.4999999999999999E-4</v>
      </c>
      <c r="P1449">
        <f t="shared" si="135"/>
        <v>25</v>
      </c>
      <c r="Q1449" t="str">
        <f t="shared" si="138"/>
        <v>publishing</v>
      </c>
      <c r="R1449" t="str">
        <f t="shared" si="139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40"/>
        <v>0</v>
      </c>
      <c r="P1450">
        <f t="shared" si="135"/>
        <v>0</v>
      </c>
      <c r="Q1450" t="str">
        <f t="shared" si="138"/>
        <v>publishing</v>
      </c>
      <c r="R1450" t="str">
        <f t="shared" si="139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40"/>
        <v>0</v>
      </c>
      <c r="P1451">
        <f t="shared" si="135"/>
        <v>0</v>
      </c>
      <c r="Q1451" t="str">
        <f t="shared" si="138"/>
        <v>publishing</v>
      </c>
      <c r="R1451" t="str">
        <f t="shared" si="139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40"/>
        <v>1.0000000000000001E-5</v>
      </c>
      <c r="P1452">
        <f t="shared" si="135"/>
        <v>1</v>
      </c>
      <c r="Q1452" t="str">
        <f t="shared" si="138"/>
        <v>publishing</v>
      </c>
      <c r="R1452" t="str">
        <f t="shared" si="139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40"/>
        <v>1.0554089709762533E-4</v>
      </c>
      <c r="P1453">
        <f t="shared" si="135"/>
        <v>1</v>
      </c>
      <c r="Q1453" t="str">
        <f t="shared" si="138"/>
        <v>publishing</v>
      </c>
      <c r="R1453" t="str">
        <f t="shared" si="139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40"/>
        <v>0</v>
      </c>
      <c r="P1454">
        <f t="shared" si="135"/>
        <v>0</v>
      </c>
      <c r="Q1454" t="str">
        <f t="shared" si="138"/>
        <v>publishing</v>
      </c>
      <c r="R1454" t="str">
        <f t="shared" si="139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40"/>
        <v>0</v>
      </c>
      <c r="P1455">
        <f t="shared" si="135"/>
        <v>0</v>
      </c>
      <c r="Q1455" t="str">
        <f t="shared" si="138"/>
        <v>publishing</v>
      </c>
      <c r="R1455" t="str">
        <f t="shared" si="139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40"/>
        <v>8.5714285714285719E-3</v>
      </c>
      <c r="P1456">
        <f t="shared" si="135"/>
        <v>15</v>
      </c>
      <c r="Q1456" t="str">
        <f t="shared" si="138"/>
        <v>publishing</v>
      </c>
      <c r="R1456" t="str">
        <f t="shared" si="139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40"/>
        <v>0.105</v>
      </c>
      <c r="P1457">
        <f t="shared" si="135"/>
        <v>225</v>
      </c>
      <c r="Q1457" t="str">
        <f t="shared" si="138"/>
        <v>publishing</v>
      </c>
      <c r="R1457" t="str">
        <f t="shared" si="139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40"/>
        <v>2.9000000000000001E-2</v>
      </c>
      <c r="P1458">
        <f t="shared" si="135"/>
        <v>48.333333333333336</v>
      </c>
      <c r="Q1458" t="str">
        <f t="shared" si="138"/>
        <v>publishing</v>
      </c>
      <c r="R1458" t="str">
        <f t="shared" si="139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40"/>
        <v>0</v>
      </c>
      <c r="P1459">
        <f t="shared" si="135"/>
        <v>0</v>
      </c>
      <c r="Q1459" t="str">
        <f t="shared" si="138"/>
        <v>publishing</v>
      </c>
      <c r="R1459" t="str">
        <f t="shared" si="139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40"/>
        <v>0</v>
      </c>
      <c r="P1460">
        <f t="shared" si="135"/>
        <v>0</v>
      </c>
      <c r="Q1460" t="str">
        <f t="shared" si="138"/>
        <v>publishing</v>
      </c>
      <c r="R1460" t="str">
        <f t="shared" si="139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40"/>
        <v>0</v>
      </c>
      <c r="P1461">
        <f t="shared" si="135"/>
        <v>0</v>
      </c>
      <c r="Q1461" t="str">
        <f t="shared" si="138"/>
        <v>publishing</v>
      </c>
      <c r="R1461" t="str">
        <f t="shared" si="139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40"/>
        <v>0</v>
      </c>
      <c r="P1462">
        <f t="shared" si="135"/>
        <v>0</v>
      </c>
      <c r="Q1462" t="str">
        <f t="shared" si="138"/>
        <v>publishing</v>
      </c>
      <c r="R1462" t="str">
        <f t="shared" si="139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40"/>
        <v>1.012446</v>
      </c>
      <c r="P1463">
        <f t="shared" si="135"/>
        <v>44.66673529411765</v>
      </c>
      <c r="Q1463" t="str">
        <f t="shared" si="138"/>
        <v>publishing</v>
      </c>
      <c r="R1463" t="str">
        <f t="shared" si="139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40"/>
        <v>1.085175</v>
      </c>
      <c r="P1464">
        <f t="shared" si="135"/>
        <v>28.937999999999999</v>
      </c>
      <c r="Q1464" t="str">
        <f t="shared" si="138"/>
        <v>publishing</v>
      </c>
      <c r="R1464" t="str">
        <f t="shared" si="139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40"/>
        <v>1.4766666666666666</v>
      </c>
      <c r="P1465">
        <f t="shared" si="135"/>
        <v>35.44</v>
      </c>
      <c r="Q1465" t="str">
        <f t="shared" si="138"/>
        <v>publishing</v>
      </c>
      <c r="R1465" t="str">
        <f t="shared" si="139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40"/>
        <v>1.6319999999999999</v>
      </c>
      <c r="P1466">
        <f t="shared" si="135"/>
        <v>34.871794871794869</v>
      </c>
      <c r="Q1466" t="str">
        <f t="shared" si="138"/>
        <v>publishing</v>
      </c>
      <c r="R1466" t="str">
        <f t="shared" si="139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40"/>
        <v>4.5641449999999999</v>
      </c>
      <c r="P1467">
        <f t="shared" si="135"/>
        <v>52.622732513451197</v>
      </c>
      <c r="Q1467" t="str">
        <f t="shared" si="138"/>
        <v>publishing</v>
      </c>
      <c r="R1467" t="str">
        <f t="shared" si="139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40"/>
        <v>1.0787731249999999</v>
      </c>
      <c r="P1468">
        <f t="shared" si="135"/>
        <v>69.598266129032254</v>
      </c>
      <c r="Q1468" t="str">
        <f t="shared" si="138"/>
        <v>publishing</v>
      </c>
      <c r="R1468" t="str">
        <f t="shared" si="139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40"/>
        <v>1.1508</v>
      </c>
      <c r="P1469">
        <f t="shared" si="135"/>
        <v>76.72</v>
      </c>
      <c r="Q1469" t="str">
        <f t="shared" si="138"/>
        <v>publishing</v>
      </c>
      <c r="R1469" t="str">
        <f t="shared" si="139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40"/>
        <v>1.0236842105263158</v>
      </c>
      <c r="P1470">
        <f t="shared" si="135"/>
        <v>33.191126279863482</v>
      </c>
      <c r="Q1470" t="str">
        <f t="shared" si="138"/>
        <v>publishing</v>
      </c>
      <c r="R1470" t="str">
        <f t="shared" si="139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40"/>
        <v>1.0842485875706214</v>
      </c>
      <c r="P1471">
        <f t="shared" si="135"/>
        <v>149.46417445482865</v>
      </c>
      <c r="Q1471" t="str">
        <f t="shared" si="138"/>
        <v>publishing</v>
      </c>
      <c r="R1471" t="str">
        <f t="shared" si="139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40"/>
        <v>1.2513333333333334</v>
      </c>
      <c r="P1472">
        <f t="shared" si="135"/>
        <v>23.172839506172838</v>
      </c>
      <c r="Q1472" t="str">
        <f t="shared" si="138"/>
        <v>publishing</v>
      </c>
      <c r="R1472" t="str">
        <f t="shared" si="139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40"/>
        <v>1.03840625</v>
      </c>
      <c r="P1473">
        <f t="shared" si="135"/>
        <v>96.877551020408163</v>
      </c>
      <c r="Q1473" t="str">
        <f t="shared" si="138"/>
        <v>publishing</v>
      </c>
      <c r="R1473" t="str">
        <f t="shared" si="139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40"/>
        <v>1.3870400000000001</v>
      </c>
      <c r="P1474">
        <f t="shared" si="135"/>
        <v>103.20238095238095</v>
      </c>
      <c r="Q1474" t="str">
        <f t="shared" si="138"/>
        <v>publishing</v>
      </c>
      <c r="R1474" t="str">
        <f t="shared" si="139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40"/>
        <v>1.20516</v>
      </c>
      <c r="P1475">
        <f t="shared" ref="P1475:P1538" si="141">IF(L1475 &gt; 0, E1475/L1475, 0)</f>
        <v>38.462553191489363</v>
      </c>
      <c r="Q1475" t="str">
        <f t="shared" si="138"/>
        <v>publishing</v>
      </c>
      <c r="R1475" t="str">
        <f t="shared" si="139"/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0"/>
        <v>1.1226666666666667</v>
      </c>
      <c r="P1476">
        <f t="shared" si="141"/>
        <v>44.315789473684212</v>
      </c>
      <c r="Q1476" t="str">
        <f t="shared" si="138"/>
        <v>publishing</v>
      </c>
      <c r="R1476" t="str">
        <f t="shared" si="139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0"/>
        <v>1.8866966666666667</v>
      </c>
      <c r="P1477">
        <f t="shared" si="141"/>
        <v>64.173356009070289</v>
      </c>
      <c r="Q1477" t="str">
        <f t="shared" si="138"/>
        <v>publishing</v>
      </c>
      <c r="R1477" t="str">
        <f t="shared" si="139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0"/>
        <v>6.6155466666666669</v>
      </c>
      <c r="P1478">
        <f t="shared" si="141"/>
        <v>43.333275109170302</v>
      </c>
      <c r="Q1478" t="str">
        <f t="shared" si="138"/>
        <v>publishing</v>
      </c>
      <c r="R1478" t="str">
        <f t="shared" si="139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0"/>
        <v>1.1131</v>
      </c>
      <c r="P1479">
        <f t="shared" si="141"/>
        <v>90.495934959349597</v>
      </c>
      <c r="Q1479" t="str">
        <f t="shared" si="138"/>
        <v>publishing</v>
      </c>
      <c r="R1479" t="str">
        <f t="shared" si="139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0"/>
        <v>11.8161422</v>
      </c>
      <c r="P1480">
        <f t="shared" si="141"/>
        <v>29.187190495010373</v>
      </c>
      <c r="Q1480" t="str">
        <f t="shared" ref="Q1480:Q1543" si="144">LEFT(N1480, SEARCH("/",N1480,1)-1)</f>
        <v>publishing</v>
      </c>
      <c r="R1480" t="str">
        <f t="shared" ref="R1480:R1543" si="145">RIGHT(N1480,  LEN(N1480) - SEARCH("/",N1480,1) )</f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0"/>
        <v>1.37375</v>
      </c>
      <c r="P1481">
        <f t="shared" si="141"/>
        <v>30.95774647887324</v>
      </c>
      <c r="Q1481" t="str">
        <f t="shared" si="144"/>
        <v>publishing</v>
      </c>
      <c r="R1481" t="str">
        <f t="shared" si="145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0"/>
        <v>1.170404</v>
      </c>
      <c r="P1482">
        <f t="shared" si="141"/>
        <v>92.157795275590544</v>
      </c>
      <c r="Q1482" t="str">
        <f t="shared" si="144"/>
        <v>publishing</v>
      </c>
      <c r="R1482" t="str">
        <f t="shared" si="145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0"/>
        <v>2.1000000000000001E-2</v>
      </c>
      <c r="P1483">
        <f t="shared" si="141"/>
        <v>17.5</v>
      </c>
      <c r="Q1483" t="str">
        <f t="shared" si="144"/>
        <v>publishing</v>
      </c>
      <c r="R1483" t="str">
        <f t="shared" si="145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0"/>
        <v>1E-3</v>
      </c>
      <c r="P1484">
        <f t="shared" si="141"/>
        <v>5</v>
      </c>
      <c r="Q1484" t="str">
        <f t="shared" si="144"/>
        <v>publishing</v>
      </c>
      <c r="R1484" t="str">
        <f t="shared" si="145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0"/>
        <v>7.1428571428571426E-3</v>
      </c>
      <c r="P1485">
        <f t="shared" si="141"/>
        <v>25</v>
      </c>
      <c r="Q1485" t="str">
        <f t="shared" si="144"/>
        <v>publishing</v>
      </c>
      <c r="R1485" t="str">
        <f t="shared" si="145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0"/>
        <v>0</v>
      </c>
      <c r="P1486">
        <f t="shared" si="141"/>
        <v>0</v>
      </c>
      <c r="Q1486" t="str">
        <f t="shared" si="144"/>
        <v>publishing</v>
      </c>
      <c r="R1486" t="str">
        <f t="shared" si="145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0"/>
        <v>2.2388059701492536E-2</v>
      </c>
      <c r="P1487">
        <f t="shared" si="141"/>
        <v>50</v>
      </c>
      <c r="Q1487" t="str">
        <f t="shared" si="144"/>
        <v>publishing</v>
      </c>
      <c r="R1487" t="str">
        <f t="shared" si="145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0"/>
        <v>2.3999999999999998E-3</v>
      </c>
      <c r="P1488">
        <f t="shared" si="141"/>
        <v>16</v>
      </c>
      <c r="Q1488" t="str">
        <f t="shared" si="144"/>
        <v>publishing</v>
      </c>
      <c r="R1488" t="str">
        <f t="shared" si="145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0"/>
        <v>0</v>
      </c>
      <c r="P1489">
        <f t="shared" si="141"/>
        <v>0</v>
      </c>
      <c r="Q1489" t="str">
        <f t="shared" si="144"/>
        <v>publishing</v>
      </c>
      <c r="R1489" t="str">
        <f t="shared" si="145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0"/>
        <v>2.4E-2</v>
      </c>
      <c r="P1490">
        <f t="shared" si="141"/>
        <v>60</v>
      </c>
      <c r="Q1490" t="str">
        <f t="shared" si="144"/>
        <v>publishing</v>
      </c>
      <c r="R1490" t="str">
        <f t="shared" si="145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0"/>
        <v>0</v>
      </c>
      <c r="P1491">
        <f t="shared" si="141"/>
        <v>0</v>
      </c>
      <c r="Q1491" t="str">
        <f t="shared" si="144"/>
        <v>publishing</v>
      </c>
      <c r="R1491" t="str">
        <f t="shared" si="145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0"/>
        <v>0.30862068965517242</v>
      </c>
      <c r="P1492">
        <f t="shared" si="141"/>
        <v>47.10526315789474</v>
      </c>
      <c r="Q1492" t="str">
        <f t="shared" si="144"/>
        <v>publishing</v>
      </c>
      <c r="R1492" t="str">
        <f t="shared" si="145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0"/>
        <v>8.3333333333333329E-2</v>
      </c>
      <c r="P1493">
        <f t="shared" si="141"/>
        <v>100</v>
      </c>
      <c r="Q1493" t="str">
        <f t="shared" si="144"/>
        <v>publishing</v>
      </c>
      <c r="R1493" t="str">
        <f t="shared" si="145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ref="O1494:O1557" si="146">E1494/D1494</f>
        <v>7.4999999999999997E-3</v>
      </c>
      <c r="P1494">
        <f t="shared" si="141"/>
        <v>15</v>
      </c>
      <c r="Q1494" t="str">
        <f t="shared" si="144"/>
        <v>publishing</v>
      </c>
      <c r="R1494" t="str">
        <f t="shared" si="145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6"/>
        <v>0</v>
      </c>
      <c r="P1495">
        <f t="shared" si="141"/>
        <v>0</v>
      </c>
      <c r="Q1495" t="str">
        <f t="shared" si="144"/>
        <v>publishing</v>
      </c>
      <c r="R1495" t="str">
        <f t="shared" si="145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6"/>
        <v>8.8999999999999996E-2</v>
      </c>
      <c r="P1496">
        <f t="shared" si="141"/>
        <v>40.454545454545453</v>
      </c>
      <c r="Q1496" t="str">
        <f t="shared" si="144"/>
        <v>publishing</v>
      </c>
      <c r="R1496" t="str">
        <f t="shared" si="145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6"/>
        <v>0</v>
      </c>
      <c r="P1497">
        <f t="shared" si="141"/>
        <v>0</v>
      </c>
      <c r="Q1497" t="str">
        <f t="shared" si="144"/>
        <v>publishing</v>
      </c>
      <c r="R1497" t="str">
        <f t="shared" si="145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6"/>
        <v>0</v>
      </c>
      <c r="P1498">
        <f t="shared" si="141"/>
        <v>0</v>
      </c>
      <c r="Q1498" t="str">
        <f t="shared" si="144"/>
        <v>publishing</v>
      </c>
      <c r="R1498" t="str">
        <f t="shared" si="145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6"/>
        <v>6.666666666666667E-5</v>
      </c>
      <c r="P1499">
        <f t="shared" si="141"/>
        <v>1</v>
      </c>
      <c r="Q1499" t="str">
        <f t="shared" si="144"/>
        <v>publishing</v>
      </c>
      <c r="R1499" t="str">
        <f t="shared" si="145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6"/>
        <v>1.9E-2</v>
      </c>
      <c r="P1500">
        <f t="shared" si="141"/>
        <v>19</v>
      </c>
      <c r="Q1500" t="str">
        <f t="shared" si="144"/>
        <v>publishing</v>
      </c>
      <c r="R1500" t="str">
        <f t="shared" si="145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6"/>
        <v>2.5000000000000001E-3</v>
      </c>
      <c r="P1501">
        <f t="shared" si="141"/>
        <v>5</v>
      </c>
      <c r="Q1501" t="str">
        <f t="shared" si="144"/>
        <v>publishing</v>
      </c>
      <c r="R1501" t="str">
        <f t="shared" si="145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6"/>
        <v>0.25035714285714283</v>
      </c>
      <c r="P1502">
        <f t="shared" si="141"/>
        <v>46.733333333333334</v>
      </c>
      <c r="Q1502" t="str">
        <f t="shared" si="144"/>
        <v>publishing</v>
      </c>
      <c r="R1502" t="str">
        <f t="shared" si="145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6"/>
        <v>1.6633076923076924</v>
      </c>
      <c r="P1503">
        <f t="shared" si="141"/>
        <v>97.731073446327684</v>
      </c>
      <c r="Q1503" t="str">
        <f t="shared" si="144"/>
        <v>photography</v>
      </c>
      <c r="R1503" t="str">
        <f t="shared" si="145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6"/>
        <v>1.0144545454545455</v>
      </c>
      <c r="P1504">
        <f t="shared" si="141"/>
        <v>67.835866261398181</v>
      </c>
      <c r="Q1504" t="str">
        <f t="shared" si="144"/>
        <v>photography</v>
      </c>
      <c r="R1504" t="str">
        <f t="shared" si="145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6"/>
        <v>1.0789146666666667</v>
      </c>
      <c r="P1505">
        <f t="shared" si="141"/>
        <v>56.98492957746479</v>
      </c>
      <c r="Q1505" t="str">
        <f t="shared" si="144"/>
        <v>photography</v>
      </c>
      <c r="R1505" t="str">
        <f t="shared" si="145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6"/>
        <v>2.7793846153846156</v>
      </c>
      <c r="P1506">
        <f t="shared" si="141"/>
        <v>67.159851301115239</v>
      </c>
      <c r="Q1506" t="str">
        <f t="shared" si="144"/>
        <v>photography</v>
      </c>
      <c r="R1506" t="str">
        <f t="shared" si="145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6"/>
        <v>1.0358125</v>
      </c>
      <c r="P1507">
        <f t="shared" si="141"/>
        <v>48.037681159420288</v>
      </c>
      <c r="Q1507" t="str">
        <f t="shared" si="144"/>
        <v>photography</v>
      </c>
      <c r="R1507" t="str">
        <f t="shared" si="145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6"/>
        <v>1.1140000000000001</v>
      </c>
      <c r="P1508">
        <f t="shared" si="141"/>
        <v>38.860465116279073</v>
      </c>
      <c r="Q1508" t="str">
        <f t="shared" si="144"/>
        <v>photography</v>
      </c>
      <c r="R1508" t="str">
        <f t="shared" si="145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6"/>
        <v>2.15</v>
      </c>
      <c r="P1509">
        <f t="shared" si="141"/>
        <v>78.181818181818187</v>
      </c>
      <c r="Q1509" t="str">
        <f t="shared" si="144"/>
        <v>photography</v>
      </c>
      <c r="R1509" t="str">
        <f t="shared" si="145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6"/>
        <v>1.1076216216216217</v>
      </c>
      <c r="P1510">
        <f t="shared" si="141"/>
        <v>97.113744075829388</v>
      </c>
      <c r="Q1510" t="str">
        <f t="shared" si="144"/>
        <v>photography</v>
      </c>
      <c r="R1510" t="str">
        <f t="shared" si="145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6"/>
        <v>1.2364125714285714</v>
      </c>
      <c r="P1511">
        <f t="shared" si="141"/>
        <v>110.39397959183674</v>
      </c>
      <c r="Q1511" t="str">
        <f t="shared" si="144"/>
        <v>photography</v>
      </c>
      <c r="R1511" t="str">
        <f t="shared" si="145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6"/>
        <v>1.0103500000000001</v>
      </c>
      <c r="P1512">
        <f t="shared" si="141"/>
        <v>39.91506172839506</v>
      </c>
      <c r="Q1512" t="str">
        <f t="shared" si="144"/>
        <v>photography</v>
      </c>
      <c r="R1512" t="str">
        <f t="shared" si="145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6"/>
        <v>1.1179285714285714</v>
      </c>
      <c r="P1513">
        <f t="shared" si="141"/>
        <v>75.975728155339809</v>
      </c>
      <c r="Q1513" t="str">
        <f t="shared" si="144"/>
        <v>photography</v>
      </c>
      <c r="R1513" t="str">
        <f t="shared" si="145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6"/>
        <v>5.5877142857142861</v>
      </c>
      <c r="P1514">
        <f t="shared" si="141"/>
        <v>58.379104477611939</v>
      </c>
      <c r="Q1514" t="str">
        <f t="shared" si="144"/>
        <v>photography</v>
      </c>
      <c r="R1514" t="str">
        <f t="shared" si="145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6"/>
        <v>1.5001875</v>
      </c>
      <c r="P1515">
        <f t="shared" si="141"/>
        <v>55.82093023255814</v>
      </c>
      <c r="Q1515" t="str">
        <f t="shared" si="144"/>
        <v>photography</v>
      </c>
      <c r="R1515" t="str">
        <f t="shared" si="145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6"/>
        <v>1.0647599999999999</v>
      </c>
      <c r="P1516">
        <f t="shared" si="141"/>
        <v>151.24431818181819</v>
      </c>
      <c r="Q1516" t="str">
        <f t="shared" si="144"/>
        <v>photography</v>
      </c>
      <c r="R1516" t="str">
        <f t="shared" si="145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6"/>
        <v>1.57189</v>
      </c>
      <c r="P1517">
        <f t="shared" si="141"/>
        <v>849.67027027027029</v>
      </c>
      <c r="Q1517" t="str">
        <f t="shared" si="144"/>
        <v>photography</v>
      </c>
      <c r="R1517" t="str">
        <f t="shared" si="145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6"/>
        <v>1.0865882352941176</v>
      </c>
      <c r="P1518">
        <f t="shared" si="141"/>
        <v>159.24137931034483</v>
      </c>
      <c r="Q1518" t="str">
        <f t="shared" si="144"/>
        <v>photography</v>
      </c>
      <c r="R1518" t="str">
        <f t="shared" si="145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6"/>
        <v>1.6197999999999999</v>
      </c>
      <c r="P1519">
        <f t="shared" si="141"/>
        <v>39.507317073170732</v>
      </c>
      <c r="Q1519" t="str">
        <f t="shared" si="144"/>
        <v>photography</v>
      </c>
      <c r="R1519" t="str">
        <f t="shared" si="145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6"/>
        <v>2.0536666666666665</v>
      </c>
      <c r="P1520">
        <f t="shared" si="141"/>
        <v>130.52966101694915</v>
      </c>
      <c r="Q1520" t="str">
        <f t="shared" si="144"/>
        <v>photography</v>
      </c>
      <c r="R1520" t="str">
        <f t="shared" si="145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6"/>
        <v>1.033638888888889</v>
      </c>
      <c r="P1521">
        <f t="shared" si="141"/>
        <v>64.156896551724131</v>
      </c>
      <c r="Q1521" t="str">
        <f t="shared" si="144"/>
        <v>photography</v>
      </c>
      <c r="R1521" t="str">
        <f t="shared" si="145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6"/>
        <v>1.0347222222222223</v>
      </c>
      <c r="P1522">
        <f t="shared" si="141"/>
        <v>111.52694610778443</v>
      </c>
      <c r="Q1522" t="str">
        <f t="shared" si="144"/>
        <v>photography</v>
      </c>
      <c r="R1522" t="str">
        <f t="shared" si="145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6"/>
        <v>1.0681333333333334</v>
      </c>
      <c r="P1523">
        <f t="shared" si="141"/>
        <v>170.44680851063831</v>
      </c>
      <c r="Q1523" t="str">
        <f t="shared" si="144"/>
        <v>photography</v>
      </c>
      <c r="R1523" t="str">
        <f t="shared" si="145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6"/>
        <v>1.3896574712643677</v>
      </c>
      <c r="P1524">
        <f t="shared" si="141"/>
        <v>133.7391592920354</v>
      </c>
      <c r="Q1524" t="str">
        <f t="shared" si="144"/>
        <v>photography</v>
      </c>
      <c r="R1524" t="str">
        <f t="shared" si="145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6"/>
        <v>1.2484324324324325</v>
      </c>
      <c r="P1525">
        <f t="shared" si="141"/>
        <v>95.834024896265561</v>
      </c>
      <c r="Q1525" t="str">
        <f t="shared" si="144"/>
        <v>photography</v>
      </c>
      <c r="R1525" t="str">
        <f t="shared" si="145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6"/>
        <v>2.0699999999999998</v>
      </c>
      <c r="P1526">
        <f t="shared" si="141"/>
        <v>221.78571428571428</v>
      </c>
      <c r="Q1526" t="str">
        <f t="shared" si="144"/>
        <v>photography</v>
      </c>
      <c r="R1526" t="str">
        <f t="shared" si="145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6"/>
        <v>1.7400576923076922</v>
      </c>
      <c r="P1527">
        <f t="shared" si="141"/>
        <v>32.315357142857138</v>
      </c>
      <c r="Q1527" t="str">
        <f t="shared" si="144"/>
        <v>photography</v>
      </c>
      <c r="R1527" t="str">
        <f t="shared" si="145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6"/>
        <v>1.2032608695652174</v>
      </c>
      <c r="P1528">
        <f t="shared" si="141"/>
        <v>98.839285714285708</v>
      </c>
      <c r="Q1528" t="str">
        <f t="shared" si="144"/>
        <v>photography</v>
      </c>
      <c r="R1528" t="str">
        <f t="shared" si="145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6"/>
        <v>1.1044428571428573</v>
      </c>
      <c r="P1529">
        <f t="shared" si="141"/>
        <v>55.222142857142863</v>
      </c>
      <c r="Q1529" t="str">
        <f t="shared" si="144"/>
        <v>photography</v>
      </c>
      <c r="R1529" t="str">
        <f t="shared" si="145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6"/>
        <v>2.8156666666666665</v>
      </c>
      <c r="P1530">
        <f t="shared" si="141"/>
        <v>52.793750000000003</v>
      </c>
      <c r="Q1530" t="str">
        <f t="shared" si="144"/>
        <v>photography</v>
      </c>
      <c r="R1530" t="str">
        <f t="shared" si="145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6"/>
        <v>1.0067894736842105</v>
      </c>
      <c r="P1531">
        <f t="shared" si="141"/>
        <v>135.66666666666666</v>
      </c>
      <c r="Q1531" t="str">
        <f t="shared" si="144"/>
        <v>photography</v>
      </c>
      <c r="R1531" t="str">
        <f t="shared" si="145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6"/>
        <v>1.3482571428571428</v>
      </c>
      <c r="P1532">
        <f t="shared" si="141"/>
        <v>53.991990846681922</v>
      </c>
      <c r="Q1532" t="str">
        <f t="shared" si="144"/>
        <v>photography</v>
      </c>
      <c r="R1532" t="str">
        <f t="shared" si="145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6"/>
        <v>1.7595744680851064</v>
      </c>
      <c r="P1533">
        <f t="shared" si="141"/>
        <v>56.643835616438359</v>
      </c>
      <c r="Q1533" t="str">
        <f t="shared" si="144"/>
        <v>photography</v>
      </c>
      <c r="R1533" t="str">
        <f t="shared" si="145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6"/>
        <v>4.8402000000000003</v>
      </c>
      <c r="P1534">
        <f t="shared" si="141"/>
        <v>82.316326530612244</v>
      </c>
      <c r="Q1534" t="str">
        <f t="shared" si="144"/>
        <v>photography</v>
      </c>
      <c r="R1534" t="str">
        <f t="shared" si="145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6"/>
        <v>1.4514</v>
      </c>
      <c r="P1535">
        <f t="shared" si="141"/>
        <v>88.26081081081081</v>
      </c>
      <c r="Q1535" t="str">
        <f t="shared" si="144"/>
        <v>photography</v>
      </c>
      <c r="R1535" t="str">
        <f t="shared" si="145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6"/>
        <v>4.1773333333333333</v>
      </c>
      <c r="P1536">
        <f t="shared" si="141"/>
        <v>84.905149051490511</v>
      </c>
      <c r="Q1536" t="str">
        <f t="shared" si="144"/>
        <v>photography</v>
      </c>
      <c r="R1536" t="str">
        <f t="shared" si="145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6"/>
        <v>1.3242499999999999</v>
      </c>
      <c r="P1537">
        <f t="shared" si="141"/>
        <v>48.154545454545456</v>
      </c>
      <c r="Q1537" t="str">
        <f t="shared" si="144"/>
        <v>photography</v>
      </c>
      <c r="R1537" t="str">
        <f t="shared" si="145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6"/>
        <v>2.5030841666666666</v>
      </c>
      <c r="P1538">
        <f t="shared" si="141"/>
        <v>66.015406593406595</v>
      </c>
      <c r="Q1538" t="str">
        <f t="shared" si="144"/>
        <v>photography</v>
      </c>
      <c r="R1538" t="str">
        <f t="shared" si="145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6"/>
        <v>1.7989999999999999</v>
      </c>
      <c r="P1539">
        <f t="shared" ref="P1539:P1602" si="147">IF(L1539 &gt; 0, E1539/L1539, 0)</f>
        <v>96.375</v>
      </c>
      <c r="Q1539" t="str">
        <f t="shared" si="144"/>
        <v>photography</v>
      </c>
      <c r="R1539" t="str">
        <f t="shared" si="145"/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6"/>
        <v>1.0262857142857142</v>
      </c>
      <c r="P1540">
        <f t="shared" si="147"/>
        <v>156.17391304347825</v>
      </c>
      <c r="Q1540" t="str">
        <f t="shared" si="144"/>
        <v>photography</v>
      </c>
      <c r="R1540" t="str">
        <f t="shared" si="145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6"/>
        <v>1.359861</v>
      </c>
      <c r="P1541">
        <f t="shared" si="147"/>
        <v>95.764859154929582</v>
      </c>
      <c r="Q1541" t="str">
        <f t="shared" si="144"/>
        <v>photography</v>
      </c>
      <c r="R1541" t="str">
        <f t="shared" si="145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6"/>
        <v>1.1786666666666668</v>
      </c>
      <c r="P1542">
        <f t="shared" si="147"/>
        <v>180.40816326530611</v>
      </c>
      <c r="Q1542" t="str">
        <f t="shared" si="144"/>
        <v>photography</v>
      </c>
      <c r="R1542" t="str">
        <f t="shared" si="145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6"/>
        <v>3.3333333333333332E-4</v>
      </c>
      <c r="P1543">
        <f t="shared" si="147"/>
        <v>3</v>
      </c>
      <c r="Q1543" t="str">
        <f t="shared" si="144"/>
        <v>photography</v>
      </c>
      <c r="R1543" t="str">
        <f t="shared" si="145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6"/>
        <v>0.04</v>
      </c>
      <c r="P1544">
        <f t="shared" si="147"/>
        <v>20</v>
      </c>
      <c r="Q1544" t="str">
        <f t="shared" ref="Q1544:Q1607" si="150">LEFT(N1544, SEARCH("/",N1544,1)-1)</f>
        <v>photography</v>
      </c>
      <c r="R1544" t="str">
        <f t="shared" ref="R1544:R1607" si="151">RIGHT(N1544,  LEN(N1544) - SEARCH("/",N1544,1) )</f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6"/>
        <v>4.4444444444444444E-3</v>
      </c>
      <c r="P1545">
        <f t="shared" si="147"/>
        <v>10</v>
      </c>
      <c r="Q1545" t="str">
        <f t="shared" si="150"/>
        <v>photography</v>
      </c>
      <c r="R1545" t="str">
        <f t="shared" si="151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6"/>
        <v>0</v>
      </c>
      <c r="P1546">
        <f t="shared" si="147"/>
        <v>0</v>
      </c>
      <c r="Q1546" t="str">
        <f t="shared" si="150"/>
        <v>photography</v>
      </c>
      <c r="R1546" t="str">
        <f t="shared" si="151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6"/>
        <v>3.3333333333333332E-4</v>
      </c>
      <c r="P1547">
        <f t="shared" si="147"/>
        <v>1</v>
      </c>
      <c r="Q1547" t="str">
        <f t="shared" si="150"/>
        <v>photography</v>
      </c>
      <c r="R1547" t="str">
        <f t="shared" si="151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6"/>
        <v>0.28899999999999998</v>
      </c>
      <c r="P1548">
        <f t="shared" si="147"/>
        <v>26.272727272727273</v>
      </c>
      <c r="Q1548" t="str">
        <f t="shared" si="150"/>
        <v>photography</v>
      </c>
      <c r="R1548" t="str">
        <f t="shared" si="151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6"/>
        <v>0</v>
      </c>
      <c r="P1549">
        <f t="shared" si="147"/>
        <v>0</v>
      </c>
      <c r="Q1549" t="str">
        <f t="shared" si="150"/>
        <v>photography</v>
      </c>
      <c r="R1549" t="str">
        <f t="shared" si="151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6"/>
        <v>8.5714285714285715E-2</v>
      </c>
      <c r="P1550">
        <f t="shared" si="147"/>
        <v>60</v>
      </c>
      <c r="Q1550" t="str">
        <f t="shared" si="150"/>
        <v>photography</v>
      </c>
      <c r="R1550" t="str">
        <f t="shared" si="151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6"/>
        <v>0.34</v>
      </c>
      <c r="P1551">
        <f t="shared" si="147"/>
        <v>28.333333333333332</v>
      </c>
      <c r="Q1551" t="str">
        <f t="shared" si="150"/>
        <v>photography</v>
      </c>
      <c r="R1551" t="str">
        <f t="shared" si="151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6"/>
        <v>0.13466666666666666</v>
      </c>
      <c r="P1552">
        <f t="shared" si="147"/>
        <v>14.428571428571429</v>
      </c>
      <c r="Q1552" t="str">
        <f t="shared" si="150"/>
        <v>photography</v>
      </c>
      <c r="R1552" t="str">
        <f t="shared" si="151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6"/>
        <v>0</v>
      </c>
      <c r="P1553">
        <f t="shared" si="147"/>
        <v>0</v>
      </c>
      <c r="Q1553" t="str">
        <f t="shared" si="150"/>
        <v>photography</v>
      </c>
      <c r="R1553" t="str">
        <f t="shared" si="151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6"/>
        <v>0.49186046511627907</v>
      </c>
      <c r="P1554">
        <f t="shared" si="147"/>
        <v>132.1875</v>
      </c>
      <c r="Q1554" t="str">
        <f t="shared" si="150"/>
        <v>photography</v>
      </c>
      <c r="R1554" t="str">
        <f t="shared" si="151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6"/>
        <v>0</v>
      </c>
      <c r="P1555">
        <f t="shared" si="147"/>
        <v>0</v>
      </c>
      <c r="Q1555" t="str">
        <f t="shared" si="150"/>
        <v>photography</v>
      </c>
      <c r="R1555" t="str">
        <f t="shared" si="151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6"/>
        <v>0</v>
      </c>
      <c r="P1556">
        <f t="shared" si="147"/>
        <v>0</v>
      </c>
      <c r="Q1556" t="str">
        <f t="shared" si="150"/>
        <v>photography</v>
      </c>
      <c r="R1556" t="str">
        <f t="shared" si="151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6"/>
        <v>0</v>
      </c>
      <c r="P1557">
        <f t="shared" si="147"/>
        <v>0</v>
      </c>
      <c r="Q1557" t="str">
        <f t="shared" si="150"/>
        <v>photography</v>
      </c>
      <c r="R1557" t="str">
        <f t="shared" si="151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ref="O1558:O1621" si="152">E1558/D1558</f>
        <v>0.45133333333333331</v>
      </c>
      <c r="P1558">
        <f t="shared" si="147"/>
        <v>56.416666666666664</v>
      </c>
      <c r="Q1558" t="str">
        <f t="shared" si="150"/>
        <v>photography</v>
      </c>
      <c r="R1558" t="str">
        <f t="shared" si="151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52"/>
        <v>0.04</v>
      </c>
      <c r="P1559">
        <f t="shared" si="147"/>
        <v>100</v>
      </c>
      <c r="Q1559" t="str">
        <f t="shared" si="150"/>
        <v>photography</v>
      </c>
      <c r="R1559" t="str">
        <f t="shared" si="151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52"/>
        <v>4.6666666666666669E-2</v>
      </c>
      <c r="P1560">
        <f t="shared" si="147"/>
        <v>11.666666666666666</v>
      </c>
      <c r="Q1560" t="str">
        <f t="shared" si="150"/>
        <v>photography</v>
      </c>
      <c r="R1560" t="str">
        <f t="shared" si="151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52"/>
        <v>3.3333333333333335E-3</v>
      </c>
      <c r="P1561">
        <f t="shared" si="147"/>
        <v>50</v>
      </c>
      <c r="Q1561" t="str">
        <f t="shared" si="150"/>
        <v>photography</v>
      </c>
      <c r="R1561" t="str">
        <f t="shared" si="151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52"/>
        <v>3.7600000000000001E-2</v>
      </c>
      <c r="P1562">
        <f t="shared" si="147"/>
        <v>23.5</v>
      </c>
      <c r="Q1562" t="str">
        <f t="shared" si="150"/>
        <v>photography</v>
      </c>
      <c r="R1562" t="str">
        <f t="shared" si="151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52"/>
        <v>6.7000000000000002E-3</v>
      </c>
      <c r="P1563">
        <f t="shared" si="147"/>
        <v>67</v>
      </c>
      <c r="Q1563" t="str">
        <f t="shared" si="150"/>
        <v>publishing</v>
      </c>
      <c r="R1563" t="str">
        <f t="shared" si="151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52"/>
        <v>0</v>
      </c>
      <c r="P1564">
        <f t="shared" si="147"/>
        <v>0</v>
      </c>
      <c r="Q1564" t="str">
        <f t="shared" si="150"/>
        <v>publishing</v>
      </c>
      <c r="R1564" t="str">
        <f t="shared" si="151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52"/>
        <v>1.4166666666666666E-2</v>
      </c>
      <c r="P1565">
        <f t="shared" si="147"/>
        <v>42.5</v>
      </c>
      <c r="Q1565" t="str">
        <f t="shared" si="150"/>
        <v>publishing</v>
      </c>
      <c r="R1565" t="str">
        <f t="shared" si="151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52"/>
        <v>1E-3</v>
      </c>
      <c r="P1566">
        <f t="shared" si="147"/>
        <v>10</v>
      </c>
      <c r="Q1566" t="str">
        <f t="shared" si="150"/>
        <v>publishing</v>
      </c>
      <c r="R1566" t="str">
        <f t="shared" si="151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52"/>
        <v>2.5000000000000001E-2</v>
      </c>
      <c r="P1567">
        <f t="shared" si="147"/>
        <v>100</v>
      </c>
      <c r="Q1567" t="str">
        <f t="shared" si="150"/>
        <v>publishing</v>
      </c>
      <c r="R1567" t="str">
        <f t="shared" si="151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52"/>
        <v>0.21249999999999999</v>
      </c>
      <c r="P1568">
        <f t="shared" si="147"/>
        <v>108.05084745762711</v>
      </c>
      <c r="Q1568" t="str">
        <f t="shared" si="150"/>
        <v>publishing</v>
      </c>
      <c r="R1568" t="str">
        <f t="shared" si="151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52"/>
        <v>4.1176470588235294E-2</v>
      </c>
      <c r="P1569">
        <f t="shared" si="147"/>
        <v>26.923076923076923</v>
      </c>
      <c r="Q1569" t="str">
        <f t="shared" si="150"/>
        <v>publishing</v>
      </c>
      <c r="R1569" t="str">
        <f t="shared" si="151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52"/>
        <v>0.13639999999999999</v>
      </c>
      <c r="P1570">
        <f t="shared" si="147"/>
        <v>155</v>
      </c>
      <c r="Q1570" t="str">
        <f t="shared" si="150"/>
        <v>publishing</v>
      </c>
      <c r="R1570" t="str">
        <f t="shared" si="151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52"/>
        <v>0</v>
      </c>
      <c r="P1571">
        <f t="shared" si="147"/>
        <v>0</v>
      </c>
      <c r="Q1571" t="str">
        <f t="shared" si="150"/>
        <v>publishing</v>
      </c>
      <c r="R1571" t="str">
        <f t="shared" si="151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52"/>
        <v>0.41399999999999998</v>
      </c>
      <c r="P1572">
        <f t="shared" si="147"/>
        <v>47.769230769230766</v>
      </c>
      <c r="Q1572" t="str">
        <f t="shared" si="150"/>
        <v>publishing</v>
      </c>
      <c r="R1572" t="str">
        <f t="shared" si="151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52"/>
        <v>6.6115702479338841E-3</v>
      </c>
      <c r="P1573">
        <f t="shared" si="147"/>
        <v>20</v>
      </c>
      <c r="Q1573" t="str">
        <f t="shared" si="150"/>
        <v>publishing</v>
      </c>
      <c r="R1573" t="str">
        <f t="shared" si="151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52"/>
        <v>0.05</v>
      </c>
      <c r="P1574">
        <f t="shared" si="147"/>
        <v>41.666666666666664</v>
      </c>
      <c r="Q1574" t="str">
        <f t="shared" si="150"/>
        <v>publishing</v>
      </c>
      <c r="R1574" t="str">
        <f t="shared" si="151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52"/>
        <v>2.4777777777777777E-2</v>
      </c>
      <c r="P1575">
        <f t="shared" si="147"/>
        <v>74.333333333333329</v>
      </c>
      <c r="Q1575" t="str">
        <f t="shared" si="150"/>
        <v>publishing</v>
      </c>
      <c r="R1575" t="str">
        <f t="shared" si="151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52"/>
        <v>5.0599999999999999E-2</v>
      </c>
      <c r="P1576">
        <f t="shared" si="147"/>
        <v>84.333333333333329</v>
      </c>
      <c r="Q1576" t="str">
        <f t="shared" si="150"/>
        <v>publishing</v>
      </c>
      <c r="R1576" t="str">
        <f t="shared" si="151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52"/>
        <v>0.2291</v>
      </c>
      <c r="P1577">
        <f t="shared" si="147"/>
        <v>65.457142857142856</v>
      </c>
      <c r="Q1577" t="str">
        <f t="shared" si="150"/>
        <v>publishing</v>
      </c>
      <c r="R1577" t="str">
        <f t="shared" si="151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52"/>
        <v>0.13</v>
      </c>
      <c r="P1578">
        <f t="shared" si="147"/>
        <v>65</v>
      </c>
      <c r="Q1578" t="str">
        <f t="shared" si="150"/>
        <v>publishing</v>
      </c>
      <c r="R1578" t="str">
        <f t="shared" si="151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52"/>
        <v>5.4999999999999997E-3</v>
      </c>
      <c r="P1579">
        <f t="shared" si="147"/>
        <v>27.5</v>
      </c>
      <c r="Q1579" t="str">
        <f t="shared" si="150"/>
        <v>publishing</v>
      </c>
      <c r="R1579" t="str">
        <f t="shared" si="151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52"/>
        <v>0.10806536636794939</v>
      </c>
      <c r="P1580">
        <f t="shared" si="147"/>
        <v>51.25</v>
      </c>
      <c r="Q1580" t="str">
        <f t="shared" si="150"/>
        <v>publishing</v>
      </c>
      <c r="R1580" t="str">
        <f t="shared" si="151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52"/>
        <v>8.4008400840084006E-3</v>
      </c>
      <c r="P1581">
        <f t="shared" si="147"/>
        <v>14</v>
      </c>
      <c r="Q1581" t="str">
        <f t="shared" si="150"/>
        <v>publishing</v>
      </c>
      <c r="R1581" t="str">
        <f t="shared" si="151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52"/>
        <v>0</v>
      </c>
      <c r="P1582">
        <f t="shared" si="147"/>
        <v>0</v>
      </c>
      <c r="Q1582" t="str">
        <f t="shared" si="150"/>
        <v>publishing</v>
      </c>
      <c r="R1582" t="str">
        <f t="shared" si="151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52"/>
        <v>5.0000000000000001E-3</v>
      </c>
      <c r="P1583">
        <f t="shared" si="147"/>
        <v>5</v>
      </c>
      <c r="Q1583" t="str">
        <f t="shared" si="150"/>
        <v>photography</v>
      </c>
      <c r="R1583" t="str">
        <f t="shared" si="151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52"/>
        <v>9.2999999999999999E-2</v>
      </c>
      <c r="P1584">
        <f t="shared" si="147"/>
        <v>31</v>
      </c>
      <c r="Q1584" t="str">
        <f t="shared" si="150"/>
        <v>photography</v>
      </c>
      <c r="R1584" t="str">
        <f t="shared" si="151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52"/>
        <v>7.5000000000000002E-4</v>
      </c>
      <c r="P1585">
        <f t="shared" si="147"/>
        <v>15</v>
      </c>
      <c r="Q1585" t="str">
        <f t="shared" si="150"/>
        <v>photography</v>
      </c>
      <c r="R1585" t="str">
        <f t="shared" si="151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52"/>
        <v>0</v>
      </c>
      <c r="P1586">
        <f t="shared" si="147"/>
        <v>0</v>
      </c>
      <c r="Q1586" t="str">
        <f t="shared" si="150"/>
        <v>photography</v>
      </c>
      <c r="R1586" t="str">
        <f t="shared" si="151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52"/>
        <v>0.79</v>
      </c>
      <c r="P1587">
        <f t="shared" si="147"/>
        <v>131.66666666666666</v>
      </c>
      <c r="Q1587" t="str">
        <f t="shared" si="150"/>
        <v>photography</v>
      </c>
      <c r="R1587" t="str">
        <f t="shared" si="151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52"/>
        <v>0</v>
      </c>
      <c r="P1588">
        <f t="shared" si="147"/>
        <v>0</v>
      </c>
      <c r="Q1588" t="str">
        <f t="shared" si="150"/>
        <v>photography</v>
      </c>
      <c r="R1588" t="str">
        <f t="shared" si="151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52"/>
        <v>1.3333333333333334E-4</v>
      </c>
      <c r="P1589">
        <f t="shared" si="147"/>
        <v>1</v>
      </c>
      <c r="Q1589" t="str">
        <f t="shared" si="150"/>
        <v>photography</v>
      </c>
      <c r="R1589" t="str">
        <f t="shared" si="151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52"/>
        <v>0</v>
      </c>
      <c r="P1590">
        <f t="shared" si="147"/>
        <v>0</v>
      </c>
      <c r="Q1590" t="str">
        <f t="shared" si="150"/>
        <v>photography</v>
      </c>
      <c r="R1590" t="str">
        <f t="shared" si="151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52"/>
        <v>0</v>
      </c>
      <c r="P1591">
        <f t="shared" si="147"/>
        <v>0</v>
      </c>
      <c r="Q1591" t="str">
        <f t="shared" si="150"/>
        <v>photography</v>
      </c>
      <c r="R1591" t="str">
        <f t="shared" si="151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52"/>
        <v>1.7000000000000001E-2</v>
      </c>
      <c r="P1592">
        <f t="shared" si="147"/>
        <v>510</v>
      </c>
      <c r="Q1592" t="str">
        <f t="shared" si="150"/>
        <v>photography</v>
      </c>
      <c r="R1592" t="str">
        <f t="shared" si="151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52"/>
        <v>0.29228571428571426</v>
      </c>
      <c r="P1593">
        <f t="shared" si="147"/>
        <v>44.478260869565219</v>
      </c>
      <c r="Q1593" t="str">
        <f t="shared" si="150"/>
        <v>photography</v>
      </c>
      <c r="R1593" t="str">
        <f t="shared" si="151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52"/>
        <v>0</v>
      </c>
      <c r="P1594">
        <f t="shared" si="147"/>
        <v>0</v>
      </c>
      <c r="Q1594" t="str">
        <f t="shared" si="150"/>
        <v>photography</v>
      </c>
      <c r="R1594" t="str">
        <f t="shared" si="151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52"/>
        <v>1.3636363636363637E-4</v>
      </c>
      <c r="P1595">
        <f t="shared" si="147"/>
        <v>1</v>
      </c>
      <c r="Q1595" t="str">
        <f t="shared" si="150"/>
        <v>photography</v>
      </c>
      <c r="R1595" t="str">
        <f t="shared" si="151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52"/>
        <v>0.20499999999999999</v>
      </c>
      <c r="P1596">
        <f t="shared" si="147"/>
        <v>20.5</v>
      </c>
      <c r="Q1596" t="str">
        <f t="shared" si="150"/>
        <v>photography</v>
      </c>
      <c r="R1596" t="str">
        <f t="shared" si="151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52"/>
        <v>2.8E-3</v>
      </c>
      <c r="P1597">
        <f t="shared" si="147"/>
        <v>40</v>
      </c>
      <c r="Q1597" t="str">
        <f t="shared" si="150"/>
        <v>photography</v>
      </c>
      <c r="R1597" t="str">
        <f t="shared" si="151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52"/>
        <v>2.3076923076923078E-2</v>
      </c>
      <c r="P1598">
        <f t="shared" si="147"/>
        <v>25</v>
      </c>
      <c r="Q1598" t="str">
        <f t="shared" si="150"/>
        <v>photography</v>
      </c>
      <c r="R1598" t="str">
        <f t="shared" si="151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52"/>
        <v>0</v>
      </c>
      <c r="P1599">
        <f t="shared" si="147"/>
        <v>0</v>
      </c>
      <c r="Q1599" t="str">
        <f t="shared" si="150"/>
        <v>photography</v>
      </c>
      <c r="R1599" t="str">
        <f t="shared" si="151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52"/>
        <v>1.25E-3</v>
      </c>
      <c r="P1600">
        <f t="shared" si="147"/>
        <v>1</v>
      </c>
      <c r="Q1600" t="str">
        <f t="shared" si="150"/>
        <v>photography</v>
      </c>
      <c r="R1600" t="str">
        <f t="shared" si="151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52"/>
        <v>0</v>
      </c>
      <c r="P1601">
        <f t="shared" si="147"/>
        <v>0</v>
      </c>
      <c r="Q1601" t="str">
        <f t="shared" si="150"/>
        <v>photography</v>
      </c>
      <c r="R1601" t="str">
        <f t="shared" si="151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52"/>
        <v>7.3400000000000007E-2</v>
      </c>
      <c r="P1602">
        <f t="shared" si="147"/>
        <v>40.777777777777779</v>
      </c>
      <c r="Q1602" t="str">
        <f t="shared" si="150"/>
        <v>photography</v>
      </c>
      <c r="R1602" t="str">
        <f t="shared" si="151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2"/>
        <v>1.082492</v>
      </c>
      <c r="P1603">
        <f t="shared" ref="P1603:P1666" si="153">IF(L1603 &gt; 0, E1603/L1603, 0)</f>
        <v>48.325535714285714</v>
      </c>
      <c r="Q1603" t="str">
        <f t="shared" si="150"/>
        <v>music</v>
      </c>
      <c r="R1603" t="str">
        <f t="shared" si="151"/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2"/>
        <v>1.0016666666666667</v>
      </c>
      <c r="P1604">
        <f t="shared" si="153"/>
        <v>46.953125</v>
      </c>
      <c r="Q1604" t="str">
        <f t="shared" si="150"/>
        <v>music</v>
      </c>
      <c r="R1604" t="str">
        <f t="shared" si="151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2"/>
        <v>1.0003299999999999</v>
      </c>
      <c r="P1605">
        <f t="shared" si="153"/>
        <v>66.688666666666663</v>
      </c>
      <c r="Q1605" t="str">
        <f t="shared" si="150"/>
        <v>music</v>
      </c>
      <c r="R1605" t="str">
        <f t="shared" si="151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2"/>
        <v>1.2210714285714286</v>
      </c>
      <c r="P1606">
        <f t="shared" si="153"/>
        <v>48.842857142857142</v>
      </c>
      <c r="Q1606" t="str">
        <f t="shared" si="150"/>
        <v>music</v>
      </c>
      <c r="R1606" t="str">
        <f t="shared" si="151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2"/>
        <v>1.0069333333333335</v>
      </c>
      <c r="P1607">
        <f t="shared" si="153"/>
        <v>137.30909090909091</v>
      </c>
      <c r="Q1607" t="str">
        <f t="shared" si="150"/>
        <v>music</v>
      </c>
      <c r="R1607" t="str">
        <f t="shared" si="151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2"/>
        <v>1.01004125</v>
      </c>
      <c r="P1608">
        <f t="shared" si="153"/>
        <v>87.829673913043479</v>
      </c>
      <c r="Q1608" t="str">
        <f t="shared" ref="Q1608:Q1671" si="156">LEFT(N1608, SEARCH("/",N1608,1)-1)</f>
        <v>music</v>
      </c>
      <c r="R1608" t="str">
        <f t="shared" ref="R1608:R1671" si="157">RIGHT(N1608,  LEN(N1608) - SEARCH("/",N1608,1) )</f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2"/>
        <v>1.4511000000000001</v>
      </c>
      <c r="P1609">
        <f t="shared" si="153"/>
        <v>70.785365853658533</v>
      </c>
      <c r="Q1609" t="str">
        <f t="shared" si="156"/>
        <v>music</v>
      </c>
      <c r="R1609" t="str">
        <f t="shared" si="157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2"/>
        <v>1.0125</v>
      </c>
      <c r="P1610">
        <f t="shared" si="153"/>
        <v>52.826086956521742</v>
      </c>
      <c r="Q1610" t="str">
        <f t="shared" si="156"/>
        <v>music</v>
      </c>
      <c r="R1610" t="str">
        <f t="shared" si="157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2"/>
        <v>1.1833333333333333</v>
      </c>
      <c r="P1611">
        <f t="shared" si="153"/>
        <v>443.75</v>
      </c>
      <c r="Q1611" t="str">
        <f t="shared" si="156"/>
        <v>music</v>
      </c>
      <c r="R1611" t="str">
        <f t="shared" si="157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2"/>
        <v>2.7185000000000001</v>
      </c>
      <c r="P1612">
        <f t="shared" si="153"/>
        <v>48.544642857142854</v>
      </c>
      <c r="Q1612" t="str">
        <f t="shared" si="156"/>
        <v>music</v>
      </c>
      <c r="R1612" t="str">
        <f t="shared" si="157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2"/>
        <v>1.25125</v>
      </c>
      <c r="P1613">
        <f t="shared" si="153"/>
        <v>37.074074074074076</v>
      </c>
      <c r="Q1613" t="str">
        <f t="shared" si="156"/>
        <v>music</v>
      </c>
      <c r="R1613" t="str">
        <f t="shared" si="157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2"/>
        <v>1.1000000000000001</v>
      </c>
      <c r="P1614">
        <f t="shared" si="153"/>
        <v>50</v>
      </c>
      <c r="Q1614" t="str">
        <f t="shared" si="156"/>
        <v>music</v>
      </c>
      <c r="R1614" t="str">
        <f t="shared" si="157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2"/>
        <v>1.0149999999999999</v>
      </c>
      <c r="P1615">
        <f t="shared" si="153"/>
        <v>39.03846153846154</v>
      </c>
      <c r="Q1615" t="str">
        <f t="shared" si="156"/>
        <v>music</v>
      </c>
      <c r="R1615" t="str">
        <f t="shared" si="157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2"/>
        <v>1.0269999999999999</v>
      </c>
      <c r="P1616">
        <f t="shared" si="153"/>
        <v>66.688311688311686</v>
      </c>
      <c r="Q1616" t="str">
        <f t="shared" si="156"/>
        <v>music</v>
      </c>
      <c r="R1616" t="str">
        <f t="shared" si="157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2"/>
        <v>1.1412500000000001</v>
      </c>
      <c r="P1617">
        <f t="shared" si="153"/>
        <v>67.132352941176464</v>
      </c>
      <c r="Q1617" t="str">
        <f t="shared" si="156"/>
        <v>music</v>
      </c>
      <c r="R1617" t="str">
        <f t="shared" si="157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2"/>
        <v>1.042</v>
      </c>
      <c r="P1618">
        <f t="shared" si="153"/>
        <v>66.369426751592357</v>
      </c>
      <c r="Q1618" t="str">
        <f t="shared" si="156"/>
        <v>music</v>
      </c>
      <c r="R1618" t="str">
        <f t="shared" si="157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2"/>
        <v>1.4585714285714286</v>
      </c>
      <c r="P1619">
        <f t="shared" si="153"/>
        <v>64.620253164556956</v>
      </c>
      <c r="Q1619" t="str">
        <f t="shared" si="156"/>
        <v>music</v>
      </c>
      <c r="R1619" t="str">
        <f t="shared" si="157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2"/>
        <v>1.0506666666666666</v>
      </c>
      <c r="P1620">
        <f t="shared" si="153"/>
        <v>58.370370370370374</v>
      </c>
      <c r="Q1620" t="str">
        <f t="shared" si="156"/>
        <v>music</v>
      </c>
      <c r="R1620" t="str">
        <f t="shared" si="157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2"/>
        <v>1.3333333333333333</v>
      </c>
      <c r="P1621">
        <f t="shared" si="153"/>
        <v>86.956521739130437</v>
      </c>
      <c r="Q1621" t="str">
        <f t="shared" si="156"/>
        <v>music</v>
      </c>
      <c r="R1621" t="str">
        <f t="shared" si="157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ref="O1622:O1685" si="158">E1622/D1622</f>
        <v>1.1299999999999999</v>
      </c>
      <c r="P1622">
        <f t="shared" si="153"/>
        <v>66.470588235294116</v>
      </c>
      <c r="Q1622" t="str">
        <f t="shared" si="156"/>
        <v>music</v>
      </c>
      <c r="R1622" t="str">
        <f t="shared" si="157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8"/>
        <v>1.212</v>
      </c>
      <c r="P1623">
        <f t="shared" si="153"/>
        <v>163.78378378378378</v>
      </c>
      <c r="Q1623" t="str">
        <f t="shared" si="156"/>
        <v>music</v>
      </c>
      <c r="R1623" t="str">
        <f t="shared" si="157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8"/>
        <v>1.0172463768115942</v>
      </c>
      <c r="P1624">
        <f t="shared" si="153"/>
        <v>107.98461538461538</v>
      </c>
      <c r="Q1624" t="str">
        <f t="shared" si="156"/>
        <v>music</v>
      </c>
      <c r="R1624" t="str">
        <f t="shared" si="157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8"/>
        <v>1.0106666666666666</v>
      </c>
      <c r="P1625">
        <f t="shared" si="153"/>
        <v>42.111111111111114</v>
      </c>
      <c r="Q1625" t="str">
        <f t="shared" si="156"/>
        <v>music</v>
      </c>
      <c r="R1625" t="str">
        <f t="shared" si="157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8"/>
        <v>1.18</v>
      </c>
      <c r="P1626">
        <f t="shared" si="153"/>
        <v>47.2</v>
      </c>
      <c r="Q1626" t="str">
        <f t="shared" si="156"/>
        <v>music</v>
      </c>
      <c r="R1626" t="str">
        <f t="shared" si="157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8"/>
        <v>1.5533333333333332</v>
      </c>
      <c r="P1627">
        <f t="shared" si="153"/>
        <v>112.01923076923077</v>
      </c>
      <c r="Q1627" t="str">
        <f t="shared" si="156"/>
        <v>music</v>
      </c>
      <c r="R1627" t="str">
        <f t="shared" si="157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8"/>
        <v>1.0118750000000001</v>
      </c>
      <c r="P1628">
        <f t="shared" si="153"/>
        <v>74.953703703703709</v>
      </c>
      <c r="Q1628" t="str">
        <f t="shared" si="156"/>
        <v>music</v>
      </c>
      <c r="R1628" t="str">
        <f t="shared" si="157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8"/>
        <v>1.17</v>
      </c>
      <c r="P1629">
        <f t="shared" si="153"/>
        <v>61.578947368421055</v>
      </c>
      <c r="Q1629" t="str">
        <f t="shared" si="156"/>
        <v>music</v>
      </c>
      <c r="R1629" t="str">
        <f t="shared" si="157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8"/>
        <v>1.00925</v>
      </c>
      <c r="P1630">
        <f t="shared" si="153"/>
        <v>45.875</v>
      </c>
      <c r="Q1630" t="str">
        <f t="shared" si="156"/>
        <v>music</v>
      </c>
      <c r="R1630" t="str">
        <f t="shared" si="157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8"/>
        <v>1.0366666666666666</v>
      </c>
      <c r="P1631">
        <f t="shared" si="153"/>
        <v>75.853658536585371</v>
      </c>
      <c r="Q1631" t="str">
        <f t="shared" si="156"/>
        <v>music</v>
      </c>
      <c r="R1631" t="str">
        <f t="shared" si="157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8"/>
        <v>2.6524999999999999</v>
      </c>
      <c r="P1632">
        <f t="shared" si="153"/>
        <v>84.206349206349202</v>
      </c>
      <c r="Q1632" t="str">
        <f t="shared" si="156"/>
        <v>music</v>
      </c>
      <c r="R1632" t="str">
        <f t="shared" si="157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8"/>
        <v>1.5590999999999999</v>
      </c>
      <c r="P1633">
        <f t="shared" si="153"/>
        <v>117.22556390977444</v>
      </c>
      <c r="Q1633" t="str">
        <f t="shared" si="156"/>
        <v>music</v>
      </c>
      <c r="R1633" t="str">
        <f t="shared" si="157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8"/>
        <v>1.0162500000000001</v>
      </c>
      <c r="P1634">
        <f t="shared" si="153"/>
        <v>86.489361702127653</v>
      </c>
      <c r="Q1634" t="str">
        <f t="shared" si="156"/>
        <v>music</v>
      </c>
      <c r="R1634" t="str">
        <f t="shared" si="157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8"/>
        <v>1</v>
      </c>
      <c r="P1635">
        <f t="shared" si="153"/>
        <v>172.41379310344828</v>
      </c>
      <c r="Q1635" t="str">
        <f t="shared" si="156"/>
        <v>music</v>
      </c>
      <c r="R1635" t="str">
        <f t="shared" si="157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8"/>
        <v>1.0049999999999999</v>
      </c>
      <c r="P1636">
        <f t="shared" si="153"/>
        <v>62.8125</v>
      </c>
      <c r="Q1636" t="str">
        <f t="shared" si="156"/>
        <v>music</v>
      </c>
      <c r="R1636" t="str">
        <f t="shared" si="157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8"/>
        <v>1.2529999999999999</v>
      </c>
      <c r="P1637">
        <f t="shared" si="153"/>
        <v>67.729729729729726</v>
      </c>
      <c r="Q1637" t="str">
        <f t="shared" si="156"/>
        <v>music</v>
      </c>
      <c r="R1637" t="str">
        <f t="shared" si="157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8"/>
        <v>1.0355555555555556</v>
      </c>
      <c r="P1638">
        <f t="shared" si="153"/>
        <v>53.5632183908046</v>
      </c>
      <c r="Q1638" t="str">
        <f t="shared" si="156"/>
        <v>music</v>
      </c>
      <c r="R1638" t="str">
        <f t="shared" si="157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8"/>
        <v>1.038</v>
      </c>
      <c r="P1639">
        <f t="shared" si="153"/>
        <v>34.6</v>
      </c>
      <c r="Q1639" t="str">
        <f t="shared" si="156"/>
        <v>music</v>
      </c>
      <c r="R1639" t="str">
        <f t="shared" si="157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8"/>
        <v>1.05</v>
      </c>
      <c r="P1640">
        <f t="shared" si="153"/>
        <v>38.888888888888886</v>
      </c>
      <c r="Q1640" t="str">
        <f t="shared" si="156"/>
        <v>music</v>
      </c>
      <c r="R1640" t="str">
        <f t="shared" si="157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8"/>
        <v>1</v>
      </c>
      <c r="P1641">
        <f t="shared" si="153"/>
        <v>94.736842105263165</v>
      </c>
      <c r="Q1641" t="str">
        <f t="shared" si="156"/>
        <v>music</v>
      </c>
      <c r="R1641" t="str">
        <f t="shared" si="157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8"/>
        <v>1.6986000000000001</v>
      </c>
      <c r="P1642">
        <f t="shared" si="153"/>
        <v>39.967058823529413</v>
      </c>
      <c r="Q1642" t="str">
        <f t="shared" si="156"/>
        <v>music</v>
      </c>
      <c r="R1642" t="str">
        <f t="shared" si="157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8"/>
        <v>1.014</v>
      </c>
      <c r="P1643">
        <f t="shared" si="153"/>
        <v>97.5</v>
      </c>
      <c r="Q1643" t="str">
        <f t="shared" si="156"/>
        <v>music</v>
      </c>
      <c r="R1643" t="str">
        <f t="shared" si="157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8"/>
        <v>1</v>
      </c>
      <c r="P1644">
        <f t="shared" si="153"/>
        <v>42.857142857142854</v>
      </c>
      <c r="Q1644" t="str">
        <f t="shared" si="156"/>
        <v>music</v>
      </c>
      <c r="R1644" t="str">
        <f t="shared" si="157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8"/>
        <v>1.2470000000000001</v>
      </c>
      <c r="P1645">
        <f t="shared" si="153"/>
        <v>168.51351351351352</v>
      </c>
      <c r="Q1645" t="str">
        <f t="shared" si="156"/>
        <v>music</v>
      </c>
      <c r="R1645" t="str">
        <f t="shared" si="157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8"/>
        <v>1.095</v>
      </c>
      <c r="P1646">
        <f t="shared" si="153"/>
        <v>85.546875</v>
      </c>
      <c r="Q1646" t="str">
        <f t="shared" si="156"/>
        <v>music</v>
      </c>
      <c r="R1646" t="str">
        <f t="shared" si="157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8"/>
        <v>1.1080000000000001</v>
      </c>
      <c r="P1647">
        <f t="shared" si="153"/>
        <v>554</v>
      </c>
      <c r="Q1647" t="str">
        <f t="shared" si="156"/>
        <v>music</v>
      </c>
      <c r="R1647" t="str">
        <f t="shared" si="157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8"/>
        <v>1.1020000000000001</v>
      </c>
      <c r="P1648">
        <f t="shared" si="153"/>
        <v>26.554216867469879</v>
      </c>
      <c r="Q1648" t="str">
        <f t="shared" si="156"/>
        <v>music</v>
      </c>
      <c r="R1648" t="str">
        <f t="shared" si="157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8"/>
        <v>1.0471999999999999</v>
      </c>
      <c r="P1649">
        <f t="shared" si="153"/>
        <v>113.82608695652173</v>
      </c>
      <c r="Q1649" t="str">
        <f t="shared" si="156"/>
        <v>music</v>
      </c>
      <c r="R1649" t="str">
        <f t="shared" si="157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8"/>
        <v>1.2526086956521738</v>
      </c>
      <c r="P1650">
        <f t="shared" si="153"/>
        <v>32.011111111111113</v>
      </c>
      <c r="Q1650" t="str">
        <f t="shared" si="156"/>
        <v>music</v>
      </c>
      <c r="R1650" t="str">
        <f t="shared" si="157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8"/>
        <v>1.0058763157894737</v>
      </c>
      <c r="P1651">
        <f t="shared" si="153"/>
        <v>47.189259259259259</v>
      </c>
      <c r="Q1651" t="str">
        <f t="shared" si="156"/>
        <v>music</v>
      </c>
      <c r="R1651" t="str">
        <f t="shared" si="157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8"/>
        <v>1.4155</v>
      </c>
      <c r="P1652">
        <f t="shared" si="153"/>
        <v>88.46875</v>
      </c>
      <c r="Q1652" t="str">
        <f t="shared" si="156"/>
        <v>music</v>
      </c>
      <c r="R1652" t="str">
        <f t="shared" si="157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8"/>
        <v>1.0075000000000001</v>
      </c>
      <c r="P1653">
        <f t="shared" si="153"/>
        <v>100.75</v>
      </c>
      <c r="Q1653" t="str">
        <f t="shared" si="156"/>
        <v>music</v>
      </c>
      <c r="R1653" t="str">
        <f t="shared" si="157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8"/>
        <v>1.0066666666666666</v>
      </c>
      <c r="P1654">
        <f t="shared" si="153"/>
        <v>64.714285714285708</v>
      </c>
      <c r="Q1654" t="str">
        <f t="shared" si="156"/>
        <v>music</v>
      </c>
      <c r="R1654" t="str">
        <f t="shared" si="157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8"/>
        <v>1.7423040000000001</v>
      </c>
      <c r="P1655">
        <f t="shared" si="153"/>
        <v>51.854285714285716</v>
      </c>
      <c r="Q1655" t="str">
        <f t="shared" si="156"/>
        <v>music</v>
      </c>
      <c r="R1655" t="str">
        <f t="shared" si="157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8"/>
        <v>1.199090909090909</v>
      </c>
      <c r="P1656">
        <f t="shared" si="153"/>
        <v>38.794117647058826</v>
      </c>
      <c r="Q1656" t="str">
        <f t="shared" si="156"/>
        <v>music</v>
      </c>
      <c r="R1656" t="str">
        <f t="shared" si="157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8"/>
        <v>1.4286666666666668</v>
      </c>
      <c r="P1657">
        <f t="shared" si="153"/>
        <v>44.645833333333336</v>
      </c>
      <c r="Q1657" t="str">
        <f t="shared" si="156"/>
        <v>music</v>
      </c>
      <c r="R1657" t="str">
        <f t="shared" si="157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8"/>
        <v>1.0033493333333334</v>
      </c>
      <c r="P1658">
        <f t="shared" si="153"/>
        <v>156.77333333333334</v>
      </c>
      <c r="Q1658" t="str">
        <f t="shared" si="156"/>
        <v>music</v>
      </c>
      <c r="R1658" t="str">
        <f t="shared" si="157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8"/>
        <v>1.0493380000000001</v>
      </c>
      <c r="P1659">
        <f t="shared" si="153"/>
        <v>118.70339366515837</v>
      </c>
      <c r="Q1659" t="str">
        <f t="shared" si="156"/>
        <v>music</v>
      </c>
      <c r="R1659" t="str">
        <f t="shared" si="157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8"/>
        <v>1.3223333333333334</v>
      </c>
      <c r="P1660">
        <f t="shared" si="153"/>
        <v>74.149532710280369</v>
      </c>
      <c r="Q1660" t="str">
        <f t="shared" si="156"/>
        <v>music</v>
      </c>
      <c r="R1660" t="str">
        <f t="shared" si="157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8"/>
        <v>1.1279999999999999</v>
      </c>
      <c r="P1661">
        <f t="shared" si="153"/>
        <v>12.533333333333333</v>
      </c>
      <c r="Q1661" t="str">
        <f t="shared" si="156"/>
        <v>music</v>
      </c>
      <c r="R1661" t="str">
        <f t="shared" si="157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8"/>
        <v>12.5375</v>
      </c>
      <c r="P1662">
        <f t="shared" si="153"/>
        <v>27.861111111111111</v>
      </c>
      <c r="Q1662" t="str">
        <f t="shared" si="156"/>
        <v>music</v>
      </c>
      <c r="R1662" t="str">
        <f t="shared" si="157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8"/>
        <v>1.0250632911392406</v>
      </c>
      <c r="P1663">
        <f t="shared" si="153"/>
        <v>80.178217821782184</v>
      </c>
      <c r="Q1663" t="str">
        <f t="shared" si="156"/>
        <v>music</v>
      </c>
      <c r="R1663" t="str">
        <f t="shared" si="157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8"/>
        <v>1.026375</v>
      </c>
      <c r="P1664">
        <f t="shared" si="153"/>
        <v>132.43548387096774</v>
      </c>
      <c r="Q1664" t="str">
        <f t="shared" si="156"/>
        <v>music</v>
      </c>
      <c r="R1664" t="str">
        <f t="shared" si="157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8"/>
        <v>1.08</v>
      </c>
      <c r="P1665">
        <f t="shared" si="153"/>
        <v>33.75</v>
      </c>
      <c r="Q1665" t="str">
        <f t="shared" si="156"/>
        <v>music</v>
      </c>
      <c r="R1665" t="str">
        <f t="shared" si="157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8"/>
        <v>1.2240879999999998</v>
      </c>
      <c r="P1666">
        <f t="shared" si="153"/>
        <v>34.384494382022467</v>
      </c>
      <c r="Q1666" t="str">
        <f t="shared" si="156"/>
        <v>music</v>
      </c>
      <c r="R1666" t="str">
        <f t="shared" si="157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8"/>
        <v>1.1945714285714286</v>
      </c>
      <c r="P1667">
        <f t="shared" ref="P1667:P1730" si="159">IF(L1667 &gt; 0, E1667/L1667, 0)</f>
        <v>44.956989247311824</v>
      </c>
      <c r="Q1667" t="str">
        <f t="shared" si="156"/>
        <v>music</v>
      </c>
      <c r="R1667" t="str">
        <f t="shared" si="157"/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8"/>
        <v>1.6088</v>
      </c>
      <c r="P1668">
        <f t="shared" si="159"/>
        <v>41.04081632653061</v>
      </c>
      <c r="Q1668" t="str">
        <f t="shared" si="156"/>
        <v>music</v>
      </c>
      <c r="R1668" t="str">
        <f t="shared" si="157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8"/>
        <v>1.2685294117647059</v>
      </c>
      <c r="P1669">
        <f t="shared" si="159"/>
        <v>52.597560975609753</v>
      </c>
      <c r="Q1669" t="str">
        <f t="shared" si="156"/>
        <v>music</v>
      </c>
      <c r="R1669" t="str">
        <f t="shared" si="157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8"/>
        <v>1.026375</v>
      </c>
      <c r="P1670">
        <f t="shared" si="159"/>
        <v>70.784482758620683</v>
      </c>
      <c r="Q1670" t="str">
        <f t="shared" si="156"/>
        <v>music</v>
      </c>
      <c r="R1670" t="str">
        <f t="shared" si="157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8"/>
        <v>1.3975</v>
      </c>
      <c r="P1671">
        <f t="shared" si="159"/>
        <v>53.75</v>
      </c>
      <c r="Q1671" t="str">
        <f t="shared" si="156"/>
        <v>music</v>
      </c>
      <c r="R1671" t="str">
        <f t="shared" si="157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8"/>
        <v>1.026</v>
      </c>
      <c r="P1672">
        <f t="shared" si="159"/>
        <v>44.608695652173914</v>
      </c>
      <c r="Q1672" t="str">
        <f t="shared" ref="Q1672:Q1735" si="162">LEFT(N1672, SEARCH("/",N1672,1)-1)</f>
        <v>music</v>
      </c>
      <c r="R1672" t="str">
        <f t="shared" ref="R1672:R1735" si="163">RIGHT(N1672,  LEN(N1672) - SEARCH("/",N1672,1) )</f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8"/>
        <v>1.0067349999999999</v>
      </c>
      <c r="P1673">
        <f t="shared" si="159"/>
        <v>26.148961038961041</v>
      </c>
      <c r="Q1673" t="str">
        <f t="shared" si="162"/>
        <v>music</v>
      </c>
      <c r="R1673" t="str">
        <f t="shared" si="163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8"/>
        <v>1.1294117647058823</v>
      </c>
      <c r="P1674">
        <f t="shared" si="159"/>
        <v>39.183673469387756</v>
      </c>
      <c r="Q1674" t="str">
        <f t="shared" si="162"/>
        <v>music</v>
      </c>
      <c r="R1674" t="str">
        <f t="shared" si="163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8"/>
        <v>1.2809523809523808</v>
      </c>
      <c r="P1675">
        <f t="shared" si="159"/>
        <v>45.593220338983052</v>
      </c>
      <c r="Q1675" t="str">
        <f t="shared" si="162"/>
        <v>music</v>
      </c>
      <c r="R1675" t="str">
        <f t="shared" si="163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8"/>
        <v>2.0169999999999999</v>
      </c>
      <c r="P1676">
        <f t="shared" si="159"/>
        <v>89.247787610619469</v>
      </c>
      <c r="Q1676" t="str">
        <f t="shared" si="162"/>
        <v>music</v>
      </c>
      <c r="R1676" t="str">
        <f t="shared" si="163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8"/>
        <v>1.37416</v>
      </c>
      <c r="P1677">
        <f t="shared" si="159"/>
        <v>40.416470588235299</v>
      </c>
      <c r="Q1677" t="str">
        <f t="shared" si="162"/>
        <v>music</v>
      </c>
      <c r="R1677" t="str">
        <f t="shared" si="163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8"/>
        <v>1.1533333333333333</v>
      </c>
      <c r="P1678">
        <f t="shared" si="159"/>
        <v>82.38095238095238</v>
      </c>
      <c r="Q1678" t="str">
        <f t="shared" si="162"/>
        <v>music</v>
      </c>
      <c r="R1678" t="str">
        <f t="shared" si="163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8"/>
        <v>1.1166666666666667</v>
      </c>
      <c r="P1679">
        <f t="shared" si="159"/>
        <v>159.52380952380952</v>
      </c>
      <c r="Q1679" t="str">
        <f t="shared" si="162"/>
        <v>music</v>
      </c>
      <c r="R1679" t="str">
        <f t="shared" si="163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8"/>
        <v>1.1839999999999999</v>
      </c>
      <c r="P1680">
        <f t="shared" si="159"/>
        <v>36.244897959183675</v>
      </c>
      <c r="Q1680" t="str">
        <f t="shared" si="162"/>
        <v>music</v>
      </c>
      <c r="R1680" t="str">
        <f t="shared" si="163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8"/>
        <v>1.75</v>
      </c>
      <c r="P1681">
        <f t="shared" si="159"/>
        <v>62.5</v>
      </c>
      <c r="Q1681" t="str">
        <f t="shared" si="162"/>
        <v>music</v>
      </c>
      <c r="R1681" t="str">
        <f t="shared" si="163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8"/>
        <v>1.175</v>
      </c>
      <c r="P1682">
        <f t="shared" si="159"/>
        <v>47</v>
      </c>
      <c r="Q1682" t="str">
        <f t="shared" si="162"/>
        <v>music</v>
      </c>
      <c r="R1682" t="str">
        <f t="shared" si="163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8"/>
        <v>1.0142212307692309</v>
      </c>
      <c r="P1683">
        <f t="shared" si="159"/>
        <v>74.575090497737563</v>
      </c>
      <c r="Q1683" t="str">
        <f t="shared" si="162"/>
        <v>music</v>
      </c>
      <c r="R1683" t="str">
        <f t="shared" si="163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8"/>
        <v>0</v>
      </c>
      <c r="P1684">
        <f t="shared" si="159"/>
        <v>0</v>
      </c>
      <c r="Q1684" t="str">
        <f t="shared" si="162"/>
        <v>music</v>
      </c>
      <c r="R1684" t="str">
        <f t="shared" si="163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8"/>
        <v>0.21714285714285714</v>
      </c>
      <c r="P1685">
        <f t="shared" si="159"/>
        <v>76</v>
      </c>
      <c r="Q1685" t="str">
        <f t="shared" si="162"/>
        <v>music</v>
      </c>
      <c r="R1685" t="str">
        <f t="shared" si="163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ref="O1686:O1749" si="164">E1686/D1686</f>
        <v>1.0912500000000001</v>
      </c>
      <c r="P1686">
        <f t="shared" si="159"/>
        <v>86.43564356435644</v>
      </c>
      <c r="Q1686" t="str">
        <f t="shared" si="162"/>
        <v>music</v>
      </c>
      <c r="R1686" t="str">
        <f t="shared" si="163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64"/>
        <v>1.0285714285714285</v>
      </c>
      <c r="P1687">
        <f t="shared" si="159"/>
        <v>24</v>
      </c>
      <c r="Q1687" t="str">
        <f t="shared" si="162"/>
        <v>music</v>
      </c>
      <c r="R1687" t="str">
        <f t="shared" si="163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64"/>
        <v>3.5999999999999999E-3</v>
      </c>
      <c r="P1688">
        <f t="shared" si="159"/>
        <v>18</v>
      </c>
      <c r="Q1688" t="str">
        <f t="shared" si="162"/>
        <v>music</v>
      </c>
      <c r="R1688" t="str">
        <f t="shared" si="163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64"/>
        <v>0.3125</v>
      </c>
      <c r="P1689">
        <f t="shared" si="159"/>
        <v>80.128205128205124</v>
      </c>
      <c r="Q1689" t="str">
        <f t="shared" si="162"/>
        <v>music</v>
      </c>
      <c r="R1689" t="str">
        <f t="shared" si="163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64"/>
        <v>0.443</v>
      </c>
      <c r="P1690">
        <f t="shared" si="159"/>
        <v>253.14285714285714</v>
      </c>
      <c r="Q1690" t="str">
        <f t="shared" si="162"/>
        <v>music</v>
      </c>
      <c r="R1690" t="str">
        <f t="shared" si="163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64"/>
        <v>1</v>
      </c>
      <c r="P1691">
        <f t="shared" si="159"/>
        <v>171.42857142857142</v>
      </c>
      <c r="Q1691" t="str">
        <f t="shared" si="162"/>
        <v>music</v>
      </c>
      <c r="R1691" t="str">
        <f t="shared" si="163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64"/>
        <v>0.254</v>
      </c>
      <c r="P1692">
        <f t="shared" si="159"/>
        <v>57.727272727272727</v>
      </c>
      <c r="Q1692" t="str">
        <f t="shared" si="162"/>
        <v>music</v>
      </c>
      <c r="R1692" t="str">
        <f t="shared" si="163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64"/>
        <v>0.33473333333333333</v>
      </c>
      <c r="P1693">
        <f t="shared" si="159"/>
        <v>264.26315789473682</v>
      </c>
      <c r="Q1693" t="str">
        <f t="shared" si="162"/>
        <v>music</v>
      </c>
      <c r="R1693" t="str">
        <f t="shared" si="163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64"/>
        <v>0.47799999999999998</v>
      </c>
      <c r="P1694">
        <f t="shared" si="159"/>
        <v>159.33333333333334</v>
      </c>
      <c r="Q1694" t="str">
        <f t="shared" si="162"/>
        <v>music</v>
      </c>
      <c r="R1694" t="str">
        <f t="shared" si="163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64"/>
        <v>9.3333333333333338E-2</v>
      </c>
      <c r="P1695">
        <f t="shared" si="159"/>
        <v>35</v>
      </c>
      <c r="Q1695" t="str">
        <f t="shared" si="162"/>
        <v>music</v>
      </c>
      <c r="R1695" t="str">
        <f t="shared" si="163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64"/>
        <v>5.0000000000000001E-4</v>
      </c>
      <c r="P1696">
        <f t="shared" si="159"/>
        <v>5</v>
      </c>
      <c r="Q1696" t="str">
        <f t="shared" si="162"/>
        <v>music</v>
      </c>
      <c r="R1696" t="str">
        <f t="shared" si="163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64"/>
        <v>0.11708333333333333</v>
      </c>
      <c r="P1697">
        <f t="shared" si="159"/>
        <v>61.086956521739133</v>
      </c>
      <c r="Q1697" t="str">
        <f t="shared" si="162"/>
        <v>music</v>
      </c>
      <c r="R1697" t="str">
        <f t="shared" si="163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64"/>
        <v>0</v>
      </c>
      <c r="P1698">
        <f t="shared" si="159"/>
        <v>0</v>
      </c>
      <c r="Q1698" t="str">
        <f t="shared" si="162"/>
        <v>music</v>
      </c>
      <c r="R1698" t="str">
        <f t="shared" si="163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64"/>
        <v>0.20208000000000001</v>
      </c>
      <c r="P1699">
        <f t="shared" si="159"/>
        <v>114.81818181818181</v>
      </c>
      <c r="Q1699" t="str">
        <f t="shared" si="162"/>
        <v>music</v>
      </c>
      <c r="R1699" t="str">
        <f t="shared" si="163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64"/>
        <v>0</v>
      </c>
      <c r="P1700">
        <f t="shared" si="159"/>
        <v>0</v>
      </c>
      <c r="Q1700" t="str">
        <f t="shared" si="162"/>
        <v>music</v>
      </c>
      <c r="R1700" t="str">
        <f t="shared" si="163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64"/>
        <v>4.2311459353574929E-2</v>
      </c>
      <c r="P1701">
        <f t="shared" si="159"/>
        <v>54</v>
      </c>
      <c r="Q1701" t="str">
        <f t="shared" si="162"/>
        <v>music</v>
      </c>
      <c r="R1701" t="str">
        <f t="shared" si="163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64"/>
        <v>0.2606</v>
      </c>
      <c r="P1702">
        <f t="shared" si="159"/>
        <v>65.974683544303801</v>
      </c>
      <c r="Q1702" t="str">
        <f t="shared" si="162"/>
        <v>music</v>
      </c>
      <c r="R1702" t="str">
        <f t="shared" si="163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64"/>
        <v>1.9801980198019802E-3</v>
      </c>
      <c r="P1703">
        <f t="shared" si="159"/>
        <v>5</v>
      </c>
      <c r="Q1703" t="str">
        <f t="shared" si="162"/>
        <v>music</v>
      </c>
      <c r="R1703" t="str">
        <f t="shared" si="163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64"/>
        <v>6.0606060606060605E-5</v>
      </c>
      <c r="P1704">
        <f t="shared" si="159"/>
        <v>1</v>
      </c>
      <c r="Q1704" t="str">
        <f t="shared" si="162"/>
        <v>music</v>
      </c>
      <c r="R1704" t="str">
        <f t="shared" si="163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64"/>
        <v>1.0200000000000001E-2</v>
      </c>
      <c r="P1705">
        <f t="shared" si="159"/>
        <v>25.5</v>
      </c>
      <c r="Q1705" t="str">
        <f t="shared" si="162"/>
        <v>music</v>
      </c>
      <c r="R1705" t="str">
        <f t="shared" si="163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64"/>
        <v>0.65100000000000002</v>
      </c>
      <c r="P1706">
        <f t="shared" si="159"/>
        <v>118.36363636363636</v>
      </c>
      <c r="Q1706" t="str">
        <f t="shared" si="162"/>
        <v>music</v>
      </c>
      <c r="R1706" t="str">
        <f t="shared" si="163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64"/>
        <v>0</v>
      </c>
      <c r="P1707">
        <f t="shared" si="159"/>
        <v>0</v>
      </c>
      <c r="Q1707" t="str">
        <f t="shared" si="162"/>
        <v>music</v>
      </c>
      <c r="R1707" t="str">
        <f t="shared" si="163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64"/>
        <v>0</v>
      </c>
      <c r="P1708">
        <f t="shared" si="159"/>
        <v>0</v>
      </c>
      <c r="Q1708" t="str">
        <f t="shared" si="162"/>
        <v>music</v>
      </c>
      <c r="R1708" t="str">
        <f t="shared" si="163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64"/>
        <v>9.74E-2</v>
      </c>
      <c r="P1709">
        <f t="shared" si="159"/>
        <v>54.111111111111114</v>
      </c>
      <c r="Q1709" t="str">
        <f t="shared" si="162"/>
        <v>music</v>
      </c>
      <c r="R1709" t="str">
        <f t="shared" si="163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64"/>
        <v>0</v>
      </c>
      <c r="P1710">
        <f t="shared" si="159"/>
        <v>0</v>
      </c>
      <c r="Q1710" t="str">
        <f t="shared" si="162"/>
        <v>music</v>
      </c>
      <c r="R1710" t="str">
        <f t="shared" si="163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64"/>
        <v>4.8571428571428571E-2</v>
      </c>
      <c r="P1711">
        <f t="shared" si="159"/>
        <v>21.25</v>
      </c>
      <c r="Q1711" t="str">
        <f t="shared" si="162"/>
        <v>music</v>
      </c>
      <c r="R1711" t="str">
        <f t="shared" si="163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64"/>
        <v>6.7999999999999996E-3</v>
      </c>
      <c r="P1712">
        <f t="shared" si="159"/>
        <v>34</v>
      </c>
      <c r="Q1712" t="str">
        <f t="shared" si="162"/>
        <v>music</v>
      </c>
      <c r="R1712" t="str">
        <f t="shared" si="163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64"/>
        <v>0.105</v>
      </c>
      <c r="P1713">
        <f t="shared" si="159"/>
        <v>525</v>
      </c>
      <c r="Q1713" t="str">
        <f t="shared" si="162"/>
        <v>music</v>
      </c>
      <c r="R1713" t="str">
        <f t="shared" si="163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64"/>
        <v>0</v>
      </c>
      <c r="P1714">
        <f t="shared" si="159"/>
        <v>0</v>
      </c>
      <c r="Q1714" t="str">
        <f t="shared" si="162"/>
        <v>music</v>
      </c>
      <c r="R1714" t="str">
        <f t="shared" si="163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64"/>
        <v>1.6666666666666666E-2</v>
      </c>
      <c r="P1715">
        <f t="shared" si="159"/>
        <v>50</v>
      </c>
      <c r="Q1715" t="str">
        <f t="shared" si="162"/>
        <v>music</v>
      </c>
      <c r="R1715" t="str">
        <f t="shared" si="163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64"/>
        <v>7.868E-2</v>
      </c>
      <c r="P1716">
        <f t="shared" si="159"/>
        <v>115.70588235294117</v>
      </c>
      <c r="Q1716" t="str">
        <f t="shared" si="162"/>
        <v>music</v>
      </c>
      <c r="R1716" t="str">
        <f t="shared" si="163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64"/>
        <v>2.2000000000000001E-3</v>
      </c>
      <c r="P1717">
        <f t="shared" si="159"/>
        <v>5.5</v>
      </c>
      <c r="Q1717" t="str">
        <f t="shared" si="162"/>
        <v>music</v>
      </c>
      <c r="R1717" t="str">
        <f t="shared" si="163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64"/>
        <v>7.4999999999999997E-2</v>
      </c>
      <c r="P1718">
        <f t="shared" si="159"/>
        <v>50</v>
      </c>
      <c r="Q1718" t="str">
        <f t="shared" si="162"/>
        <v>music</v>
      </c>
      <c r="R1718" t="str">
        <f t="shared" si="163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64"/>
        <v>0.42725880551301687</v>
      </c>
      <c r="P1719">
        <f t="shared" si="159"/>
        <v>34.024390243902438</v>
      </c>
      <c r="Q1719" t="str">
        <f t="shared" si="162"/>
        <v>music</v>
      </c>
      <c r="R1719" t="str">
        <f t="shared" si="163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64"/>
        <v>2.142857142857143E-3</v>
      </c>
      <c r="P1720">
        <f t="shared" si="159"/>
        <v>37.5</v>
      </c>
      <c r="Q1720" t="str">
        <f t="shared" si="162"/>
        <v>music</v>
      </c>
      <c r="R1720" t="str">
        <f t="shared" si="163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64"/>
        <v>8.7500000000000008E-3</v>
      </c>
      <c r="P1721">
        <f t="shared" si="159"/>
        <v>11.666666666666666</v>
      </c>
      <c r="Q1721" t="str">
        <f t="shared" si="162"/>
        <v>music</v>
      </c>
      <c r="R1721" t="str">
        <f t="shared" si="163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64"/>
        <v>5.6250000000000001E-2</v>
      </c>
      <c r="P1722">
        <f t="shared" si="159"/>
        <v>28.125</v>
      </c>
      <c r="Q1722" t="str">
        <f t="shared" si="162"/>
        <v>music</v>
      </c>
      <c r="R1722" t="str">
        <f t="shared" si="163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64"/>
        <v>0</v>
      </c>
      <c r="P1723">
        <f t="shared" si="159"/>
        <v>0</v>
      </c>
      <c r="Q1723" t="str">
        <f t="shared" si="162"/>
        <v>music</v>
      </c>
      <c r="R1723" t="str">
        <f t="shared" si="163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64"/>
        <v>3.4722222222222224E-4</v>
      </c>
      <c r="P1724">
        <f t="shared" si="159"/>
        <v>1</v>
      </c>
      <c r="Q1724" t="str">
        <f t="shared" si="162"/>
        <v>music</v>
      </c>
      <c r="R1724" t="str">
        <f t="shared" si="163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64"/>
        <v>6.5000000000000002E-2</v>
      </c>
      <c r="P1725">
        <f t="shared" si="159"/>
        <v>216.66666666666666</v>
      </c>
      <c r="Q1725" t="str">
        <f t="shared" si="162"/>
        <v>music</v>
      </c>
      <c r="R1725" t="str">
        <f t="shared" si="163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64"/>
        <v>5.8333333333333336E-3</v>
      </c>
      <c r="P1726">
        <f t="shared" si="159"/>
        <v>8.75</v>
      </c>
      <c r="Q1726" t="str">
        <f t="shared" si="162"/>
        <v>music</v>
      </c>
      <c r="R1726" t="str">
        <f t="shared" si="163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64"/>
        <v>0.10181818181818182</v>
      </c>
      <c r="P1727">
        <f t="shared" si="159"/>
        <v>62.222222222222221</v>
      </c>
      <c r="Q1727" t="str">
        <f t="shared" si="162"/>
        <v>music</v>
      </c>
      <c r="R1727" t="str">
        <f t="shared" si="163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64"/>
        <v>0.33784615384615385</v>
      </c>
      <c r="P1728">
        <f t="shared" si="159"/>
        <v>137.25</v>
      </c>
      <c r="Q1728" t="str">
        <f t="shared" si="162"/>
        <v>music</v>
      </c>
      <c r="R1728" t="str">
        <f t="shared" si="163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64"/>
        <v>3.3333333333333332E-4</v>
      </c>
      <c r="P1729">
        <f t="shared" si="159"/>
        <v>1</v>
      </c>
      <c r="Q1729" t="str">
        <f t="shared" si="162"/>
        <v>music</v>
      </c>
      <c r="R1729" t="str">
        <f t="shared" si="163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64"/>
        <v>0.68400000000000005</v>
      </c>
      <c r="P1730">
        <f t="shared" si="159"/>
        <v>122.14285714285714</v>
      </c>
      <c r="Q1730" t="str">
        <f t="shared" si="162"/>
        <v>music</v>
      </c>
      <c r="R1730" t="str">
        <f t="shared" si="163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4"/>
        <v>0</v>
      </c>
      <c r="P1731">
        <f t="shared" ref="P1731:P1794" si="165">IF(L1731 &gt; 0, E1731/L1731, 0)</f>
        <v>0</v>
      </c>
      <c r="Q1731" t="str">
        <f t="shared" si="162"/>
        <v>music</v>
      </c>
      <c r="R1731" t="str">
        <f t="shared" si="163"/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4"/>
        <v>0</v>
      </c>
      <c r="P1732">
        <f t="shared" si="165"/>
        <v>0</v>
      </c>
      <c r="Q1732" t="str">
        <f t="shared" si="162"/>
        <v>music</v>
      </c>
      <c r="R1732" t="str">
        <f t="shared" si="163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4"/>
        <v>0</v>
      </c>
      <c r="P1733">
        <f t="shared" si="165"/>
        <v>0</v>
      </c>
      <c r="Q1733" t="str">
        <f t="shared" si="162"/>
        <v>music</v>
      </c>
      <c r="R1733" t="str">
        <f t="shared" si="163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4"/>
        <v>0</v>
      </c>
      <c r="P1734">
        <f t="shared" si="165"/>
        <v>0</v>
      </c>
      <c r="Q1734" t="str">
        <f t="shared" si="162"/>
        <v>music</v>
      </c>
      <c r="R1734" t="str">
        <f t="shared" si="163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4"/>
        <v>0</v>
      </c>
      <c r="P1735">
        <f t="shared" si="165"/>
        <v>0</v>
      </c>
      <c r="Q1735" t="str">
        <f t="shared" si="162"/>
        <v>music</v>
      </c>
      <c r="R1735" t="str">
        <f t="shared" si="163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4"/>
        <v>2.2222222222222223E-4</v>
      </c>
      <c r="P1736">
        <f t="shared" si="165"/>
        <v>1</v>
      </c>
      <c r="Q1736" t="str">
        <f t="shared" ref="Q1736:Q1799" si="168">LEFT(N1736, SEARCH("/",N1736,1)-1)</f>
        <v>music</v>
      </c>
      <c r="R1736" t="str">
        <f t="shared" ref="R1736:R1799" si="169">RIGHT(N1736,  LEN(N1736) - SEARCH("/",N1736,1) )</f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4"/>
        <v>0.11</v>
      </c>
      <c r="P1737">
        <f t="shared" si="165"/>
        <v>55</v>
      </c>
      <c r="Q1737" t="str">
        <f t="shared" si="168"/>
        <v>music</v>
      </c>
      <c r="R1737" t="str">
        <f t="shared" si="169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4"/>
        <v>7.3333333333333332E-3</v>
      </c>
      <c r="P1738">
        <f t="shared" si="165"/>
        <v>22</v>
      </c>
      <c r="Q1738" t="str">
        <f t="shared" si="168"/>
        <v>music</v>
      </c>
      <c r="R1738" t="str">
        <f t="shared" si="169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4"/>
        <v>0.21249999999999999</v>
      </c>
      <c r="P1739">
        <f t="shared" si="165"/>
        <v>56.666666666666664</v>
      </c>
      <c r="Q1739" t="str">
        <f t="shared" si="168"/>
        <v>music</v>
      </c>
      <c r="R1739" t="str">
        <f t="shared" si="169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4"/>
        <v>4.0000000000000001E-3</v>
      </c>
      <c r="P1740">
        <f t="shared" si="165"/>
        <v>20</v>
      </c>
      <c r="Q1740" t="str">
        <f t="shared" si="168"/>
        <v>music</v>
      </c>
      <c r="R1740" t="str">
        <f t="shared" si="169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4"/>
        <v>1E-3</v>
      </c>
      <c r="P1741">
        <f t="shared" si="165"/>
        <v>1</v>
      </c>
      <c r="Q1741" t="str">
        <f t="shared" si="168"/>
        <v>music</v>
      </c>
      <c r="R1741" t="str">
        <f t="shared" si="169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4"/>
        <v>0</v>
      </c>
      <c r="P1742">
        <f t="shared" si="165"/>
        <v>0</v>
      </c>
      <c r="Q1742" t="str">
        <f t="shared" si="168"/>
        <v>music</v>
      </c>
      <c r="R1742" t="str">
        <f t="shared" si="169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4"/>
        <v>1.1083333333333334</v>
      </c>
      <c r="P1743">
        <f t="shared" si="165"/>
        <v>25.576923076923077</v>
      </c>
      <c r="Q1743" t="str">
        <f t="shared" si="168"/>
        <v>photography</v>
      </c>
      <c r="R1743" t="str">
        <f t="shared" si="169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4"/>
        <v>1.0874999999999999</v>
      </c>
      <c r="P1744">
        <f t="shared" si="165"/>
        <v>63.970588235294116</v>
      </c>
      <c r="Q1744" t="str">
        <f t="shared" si="168"/>
        <v>photography</v>
      </c>
      <c r="R1744" t="str">
        <f t="shared" si="169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4"/>
        <v>1.0041666666666667</v>
      </c>
      <c r="P1745">
        <f t="shared" si="165"/>
        <v>89.925373134328353</v>
      </c>
      <c r="Q1745" t="str">
        <f t="shared" si="168"/>
        <v>photography</v>
      </c>
      <c r="R1745" t="str">
        <f t="shared" si="169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4"/>
        <v>1.1845454545454546</v>
      </c>
      <c r="P1746">
        <f t="shared" si="165"/>
        <v>93.071428571428569</v>
      </c>
      <c r="Q1746" t="str">
        <f t="shared" si="168"/>
        <v>photography</v>
      </c>
      <c r="R1746" t="str">
        <f t="shared" si="169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4"/>
        <v>1.1401428571428571</v>
      </c>
      <c r="P1747">
        <f t="shared" si="165"/>
        <v>89.674157303370791</v>
      </c>
      <c r="Q1747" t="str">
        <f t="shared" si="168"/>
        <v>photography</v>
      </c>
      <c r="R1747" t="str">
        <f t="shared" si="169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4"/>
        <v>1.4810000000000001</v>
      </c>
      <c r="P1748">
        <f t="shared" si="165"/>
        <v>207.61682242990653</v>
      </c>
      <c r="Q1748" t="str">
        <f t="shared" si="168"/>
        <v>photography</v>
      </c>
      <c r="R1748" t="str">
        <f t="shared" si="169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4"/>
        <v>1.0495555555555556</v>
      </c>
      <c r="P1749">
        <f t="shared" si="165"/>
        <v>59.408805031446541</v>
      </c>
      <c r="Q1749" t="str">
        <f t="shared" si="168"/>
        <v>photography</v>
      </c>
      <c r="R1749" t="str">
        <f t="shared" si="169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ref="O1750:O1813" si="170">E1750/D1750</f>
        <v>1.29948</v>
      </c>
      <c r="P1750">
        <f t="shared" si="165"/>
        <v>358.97237569060775</v>
      </c>
      <c r="Q1750" t="str">
        <f t="shared" si="168"/>
        <v>photography</v>
      </c>
      <c r="R1750" t="str">
        <f t="shared" si="169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70"/>
        <v>1.2348756218905472</v>
      </c>
      <c r="P1751">
        <f t="shared" si="165"/>
        <v>94.736641221374043</v>
      </c>
      <c r="Q1751" t="str">
        <f t="shared" si="168"/>
        <v>photography</v>
      </c>
      <c r="R1751" t="str">
        <f t="shared" si="169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70"/>
        <v>2.0162</v>
      </c>
      <c r="P1752">
        <f t="shared" si="165"/>
        <v>80.647999999999996</v>
      </c>
      <c r="Q1752" t="str">
        <f t="shared" si="168"/>
        <v>photography</v>
      </c>
      <c r="R1752" t="str">
        <f t="shared" si="169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70"/>
        <v>1.0289999999999999</v>
      </c>
      <c r="P1753">
        <f t="shared" si="165"/>
        <v>168.68852459016392</v>
      </c>
      <c r="Q1753" t="str">
        <f t="shared" si="168"/>
        <v>photography</v>
      </c>
      <c r="R1753" t="str">
        <f t="shared" si="169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70"/>
        <v>2.6016666666666666</v>
      </c>
      <c r="P1754">
        <f t="shared" si="165"/>
        <v>34.68888888888889</v>
      </c>
      <c r="Q1754" t="str">
        <f t="shared" si="168"/>
        <v>photography</v>
      </c>
      <c r="R1754" t="str">
        <f t="shared" si="169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70"/>
        <v>1.08</v>
      </c>
      <c r="P1755">
        <f t="shared" si="165"/>
        <v>462.85714285714283</v>
      </c>
      <c r="Q1755" t="str">
        <f t="shared" si="168"/>
        <v>photography</v>
      </c>
      <c r="R1755" t="str">
        <f t="shared" si="169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70"/>
        <v>1.1052941176470588</v>
      </c>
      <c r="P1756">
        <f t="shared" si="165"/>
        <v>104.38888888888889</v>
      </c>
      <c r="Q1756" t="str">
        <f t="shared" si="168"/>
        <v>photography</v>
      </c>
      <c r="R1756" t="str">
        <f t="shared" si="169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70"/>
        <v>1.2</v>
      </c>
      <c r="P1757">
        <f t="shared" si="165"/>
        <v>7.5</v>
      </c>
      <c r="Q1757" t="str">
        <f t="shared" si="168"/>
        <v>photography</v>
      </c>
      <c r="R1757" t="str">
        <f t="shared" si="169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70"/>
        <v>1.0282909090909091</v>
      </c>
      <c r="P1758">
        <f t="shared" si="165"/>
        <v>47.13</v>
      </c>
      <c r="Q1758" t="str">
        <f t="shared" si="168"/>
        <v>photography</v>
      </c>
      <c r="R1758" t="str">
        <f t="shared" si="169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70"/>
        <v>1.1599999999999999</v>
      </c>
      <c r="P1759">
        <f t="shared" si="165"/>
        <v>414.28571428571428</v>
      </c>
      <c r="Q1759" t="str">
        <f t="shared" si="168"/>
        <v>photography</v>
      </c>
      <c r="R1759" t="str">
        <f t="shared" si="169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70"/>
        <v>1.147</v>
      </c>
      <c r="P1760">
        <f t="shared" si="165"/>
        <v>42.481481481481481</v>
      </c>
      <c r="Q1760" t="str">
        <f t="shared" si="168"/>
        <v>photography</v>
      </c>
      <c r="R1760" t="str">
        <f t="shared" si="169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70"/>
        <v>1.0660000000000001</v>
      </c>
      <c r="P1761">
        <f t="shared" si="165"/>
        <v>108.77551020408163</v>
      </c>
      <c r="Q1761" t="str">
        <f t="shared" si="168"/>
        <v>photography</v>
      </c>
      <c r="R1761" t="str">
        <f t="shared" si="169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70"/>
        <v>1.6544000000000001</v>
      </c>
      <c r="P1762">
        <f t="shared" si="165"/>
        <v>81.098039215686271</v>
      </c>
      <c r="Q1762" t="str">
        <f t="shared" si="168"/>
        <v>photography</v>
      </c>
      <c r="R1762" t="str">
        <f t="shared" si="169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70"/>
        <v>1.55</v>
      </c>
      <c r="P1763">
        <f t="shared" si="165"/>
        <v>51.666666666666664</v>
      </c>
      <c r="Q1763" t="str">
        <f t="shared" si="168"/>
        <v>photography</v>
      </c>
      <c r="R1763" t="str">
        <f t="shared" si="169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70"/>
        <v>8.85</v>
      </c>
      <c r="P1764">
        <f t="shared" si="165"/>
        <v>35.4</v>
      </c>
      <c r="Q1764" t="str">
        <f t="shared" si="168"/>
        <v>photography</v>
      </c>
      <c r="R1764" t="str">
        <f t="shared" si="169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70"/>
        <v>1.0190833333333333</v>
      </c>
      <c r="P1765">
        <f t="shared" si="165"/>
        <v>103.63559322033899</v>
      </c>
      <c r="Q1765" t="str">
        <f t="shared" si="168"/>
        <v>photography</v>
      </c>
      <c r="R1765" t="str">
        <f t="shared" si="169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70"/>
        <v>0.19600000000000001</v>
      </c>
      <c r="P1766">
        <f t="shared" si="165"/>
        <v>55.282051282051285</v>
      </c>
      <c r="Q1766" t="str">
        <f t="shared" si="168"/>
        <v>photography</v>
      </c>
      <c r="R1766" t="str">
        <f t="shared" si="169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70"/>
        <v>0.59467839999999994</v>
      </c>
      <c r="P1767">
        <f t="shared" si="165"/>
        <v>72.16970873786407</v>
      </c>
      <c r="Q1767" t="str">
        <f t="shared" si="168"/>
        <v>photography</v>
      </c>
      <c r="R1767" t="str">
        <f t="shared" si="169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70"/>
        <v>0</v>
      </c>
      <c r="P1768">
        <f t="shared" si="165"/>
        <v>0</v>
      </c>
      <c r="Q1768" t="str">
        <f t="shared" si="168"/>
        <v>photography</v>
      </c>
      <c r="R1768" t="str">
        <f t="shared" si="169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70"/>
        <v>0.4572</v>
      </c>
      <c r="P1769">
        <f t="shared" si="165"/>
        <v>58.615384615384613</v>
      </c>
      <c r="Q1769" t="str">
        <f t="shared" si="168"/>
        <v>photography</v>
      </c>
      <c r="R1769" t="str">
        <f t="shared" si="169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70"/>
        <v>3.7400000000000003E-2</v>
      </c>
      <c r="P1770">
        <f t="shared" si="165"/>
        <v>12.466666666666667</v>
      </c>
      <c r="Q1770" t="str">
        <f t="shared" si="168"/>
        <v>photography</v>
      </c>
      <c r="R1770" t="str">
        <f t="shared" si="169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70"/>
        <v>2.7025E-2</v>
      </c>
      <c r="P1771">
        <f t="shared" si="165"/>
        <v>49.136363636363633</v>
      </c>
      <c r="Q1771" t="str">
        <f t="shared" si="168"/>
        <v>photography</v>
      </c>
      <c r="R1771" t="str">
        <f t="shared" si="169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70"/>
        <v>0.56514285714285717</v>
      </c>
      <c r="P1772">
        <f t="shared" si="165"/>
        <v>150.5</v>
      </c>
      <c r="Q1772" t="str">
        <f t="shared" si="168"/>
        <v>photography</v>
      </c>
      <c r="R1772" t="str">
        <f t="shared" si="169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70"/>
        <v>0.21309523809523809</v>
      </c>
      <c r="P1773">
        <f t="shared" si="165"/>
        <v>35.799999999999997</v>
      </c>
      <c r="Q1773" t="str">
        <f t="shared" si="168"/>
        <v>photography</v>
      </c>
      <c r="R1773" t="str">
        <f t="shared" si="169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70"/>
        <v>0.156</v>
      </c>
      <c r="P1774">
        <f t="shared" si="165"/>
        <v>45.157894736842103</v>
      </c>
      <c r="Q1774" t="str">
        <f t="shared" si="168"/>
        <v>photography</v>
      </c>
      <c r="R1774" t="str">
        <f t="shared" si="169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70"/>
        <v>6.2566666666666673E-2</v>
      </c>
      <c r="P1775">
        <f t="shared" si="165"/>
        <v>98.78947368421052</v>
      </c>
      <c r="Q1775" t="str">
        <f t="shared" si="168"/>
        <v>photography</v>
      </c>
      <c r="R1775" t="str">
        <f t="shared" si="169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70"/>
        <v>0.4592</v>
      </c>
      <c r="P1776">
        <f t="shared" si="165"/>
        <v>88.307692307692307</v>
      </c>
      <c r="Q1776" t="str">
        <f t="shared" si="168"/>
        <v>photography</v>
      </c>
      <c r="R1776" t="str">
        <f t="shared" si="169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70"/>
        <v>0.65101538461538466</v>
      </c>
      <c r="P1777">
        <f t="shared" si="165"/>
        <v>170.62903225806451</v>
      </c>
      <c r="Q1777" t="str">
        <f t="shared" si="168"/>
        <v>photography</v>
      </c>
      <c r="R1777" t="str">
        <f t="shared" si="169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70"/>
        <v>6.7000000000000004E-2</v>
      </c>
      <c r="P1778">
        <f t="shared" si="165"/>
        <v>83.75</v>
      </c>
      <c r="Q1778" t="str">
        <f t="shared" si="168"/>
        <v>photography</v>
      </c>
      <c r="R1778" t="str">
        <f t="shared" si="169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70"/>
        <v>0.135625</v>
      </c>
      <c r="P1779">
        <f t="shared" si="165"/>
        <v>65.099999999999994</v>
      </c>
      <c r="Q1779" t="str">
        <f t="shared" si="168"/>
        <v>photography</v>
      </c>
      <c r="R1779" t="str">
        <f t="shared" si="169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70"/>
        <v>1.9900000000000001E-2</v>
      </c>
      <c r="P1780">
        <f t="shared" si="165"/>
        <v>66.333333333333329</v>
      </c>
      <c r="Q1780" t="str">
        <f t="shared" si="168"/>
        <v>photography</v>
      </c>
      <c r="R1780" t="str">
        <f t="shared" si="169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70"/>
        <v>0.36236363636363639</v>
      </c>
      <c r="P1781">
        <f t="shared" si="165"/>
        <v>104.89473684210526</v>
      </c>
      <c r="Q1781" t="str">
        <f t="shared" si="168"/>
        <v>photography</v>
      </c>
      <c r="R1781" t="str">
        <f t="shared" si="169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70"/>
        <v>0.39743333333333336</v>
      </c>
      <c r="P1782">
        <f t="shared" si="165"/>
        <v>78.440789473684205</v>
      </c>
      <c r="Q1782" t="str">
        <f t="shared" si="168"/>
        <v>photography</v>
      </c>
      <c r="R1782" t="str">
        <f t="shared" si="169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70"/>
        <v>0.25763636363636366</v>
      </c>
      <c r="P1783">
        <f t="shared" si="165"/>
        <v>59.041666666666664</v>
      </c>
      <c r="Q1783" t="str">
        <f t="shared" si="168"/>
        <v>photography</v>
      </c>
      <c r="R1783" t="str">
        <f t="shared" si="169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70"/>
        <v>0.15491428571428573</v>
      </c>
      <c r="P1784">
        <f t="shared" si="165"/>
        <v>71.34210526315789</v>
      </c>
      <c r="Q1784" t="str">
        <f t="shared" si="168"/>
        <v>photography</v>
      </c>
      <c r="R1784" t="str">
        <f t="shared" si="169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70"/>
        <v>0.236925</v>
      </c>
      <c r="P1785">
        <f t="shared" si="165"/>
        <v>51.227027027027027</v>
      </c>
      <c r="Q1785" t="str">
        <f t="shared" si="168"/>
        <v>photography</v>
      </c>
      <c r="R1785" t="str">
        <f t="shared" si="169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70"/>
        <v>0.39760000000000001</v>
      </c>
      <c r="P1786">
        <f t="shared" si="165"/>
        <v>60.242424242424242</v>
      </c>
      <c r="Q1786" t="str">
        <f t="shared" si="168"/>
        <v>photography</v>
      </c>
      <c r="R1786" t="str">
        <f t="shared" si="169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70"/>
        <v>0.20220833333333332</v>
      </c>
      <c r="P1787">
        <f t="shared" si="165"/>
        <v>44.935185185185183</v>
      </c>
      <c r="Q1787" t="str">
        <f t="shared" si="168"/>
        <v>photography</v>
      </c>
      <c r="R1787" t="str">
        <f t="shared" si="169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70"/>
        <v>0.47631578947368419</v>
      </c>
      <c r="P1788">
        <f t="shared" si="165"/>
        <v>31.206896551724139</v>
      </c>
      <c r="Q1788" t="str">
        <f t="shared" si="168"/>
        <v>photography</v>
      </c>
      <c r="R1788" t="str">
        <f t="shared" si="169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70"/>
        <v>0.15329999999999999</v>
      </c>
      <c r="P1789">
        <f t="shared" si="165"/>
        <v>63.875</v>
      </c>
      <c r="Q1789" t="str">
        <f t="shared" si="168"/>
        <v>photography</v>
      </c>
      <c r="R1789" t="str">
        <f t="shared" si="169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70"/>
        <v>1.3818181818181818E-2</v>
      </c>
      <c r="P1790">
        <f t="shared" si="165"/>
        <v>19</v>
      </c>
      <c r="Q1790" t="str">
        <f t="shared" si="168"/>
        <v>photography</v>
      </c>
      <c r="R1790" t="str">
        <f t="shared" si="169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70"/>
        <v>5.0000000000000001E-3</v>
      </c>
      <c r="P1791">
        <f t="shared" si="165"/>
        <v>10</v>
      </c>
      <c r="Q1791" t="str">
        <f t="shared" si="168"/>
        <v>photography</v>
      </c>
      <c r="R1791" t="str">
        <f t="shared" si="169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70"/>
        <v>4.9575757575757579E-2</v>
      </c>
      <c r="P1792">
        <f t="shared" si="165"/>
        <v>109.06666666666666</v>
      </c>
      <c r="Q1792" t="str">
        <f t="shared" si="168"/>
        <v>photography</v>
      </c>
      <c r="R1792" t="str">
        <f t="shared" si="169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70"/>
        <v>3.5666666666666666E-2</v>
      </c>
      <c r="P1793">
        <f t="shared" si="165"/>
        <v>26.75</v>
      </c>
      <c r="Q1793" t="str">
        <f t="shared" si="168"/>
        <v>photography</v>
      </c>
      <c r="R1793" t="str">
        <f t="shared" si="169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70"/>
        <v>0.61124000000000001</v>
      </c>
      <c r="P1794">
        <f t="shared" si="165"/>
        <v>109.93525179856115</v>
      </c>
      <c r="Q1794" t="str">
        <f t="shared" si="168"/>
        <v>photography</v>
      </c>
      <c r="R1794" t="str">
        <f t="shared" si="169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70"/>
        <v>1.3333333333333334E-2</v>
      </c>
      <c r="P1795">
        <f t="shared" ref="P1795:P1858" si="171">IF(L1795 &gt; 0, E1795/L1795, 0)</f>
        <v>20</v>
      </c>
      <c r="Q1795" t="str">
        <f t="shared" si="168"/>
        <v>photography</v>
      </c>
      <c r="R1795" t="str">
        <f t="shared" si="169"/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0"/>
        <v>0.11077777777777778</v>
      </c>
      <c r="P1796">
        <f t="shared" si="171"/>
        <v>55.388888888888886</v>
      </c>
      <c r="Q1796" t="str">
        <f t="shared" si="168"/>
        <v>photography</v>
      </c>
      <c r="R1796" t="str">
        <f t="shared" si="169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0"/>
        <v>0.38735714285714284</v>
      </c>
      <c r="P1797">
        <f t="shared" si="171"/>
        <v>133.90123456790124</v>
      </c>
      <c r="Q1797" t="str">
        <f t="shared" si="168"/>
        <v>photography</v>
      </c>
      <c r="R1797" t="str">
        <f t="shared" si="169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0"/>
        <v>0.22052631578947368</v>
      </c>
      <c r="P1798">
        <f t="shared" si="171"/>
        <v>48.720930232558139</v>
      </c>
      <c r="Q1798" t="str">
        <f t="shared" si="168"/>
        <v>photography</v>
      </c>
      <c r="R1798" t="str">
        <f t="shared" si="169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0"/>
        <v>0.67549999999999999</v>
      </c>
      <c r="P1799">
        <f t="shared" si="171"/>
        <v>48.25</v>
      </c>
      <c r="Q1799" t="str">
        <f t="shared" si="168"/>
        <v>photography</v>
      </c>
      <c r="R1799" t="str">
        <f t="shared" si="169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0"/>
        <v>0.136375</v>
      </c>
      <c r="P1800">
        <f t="shared" si="171"/>
        <v>58.972972972972975</v>
      </c>
      <c r="Q1800" t="str">
        <f t="shared" ref="Q1800:Q1863" si="174">LEFT(N1800, SEARCH("/",N1800,1)-1)</f>
        <v>photography</v>
      </c>
      <c r="R1800" t="str">
        <f t="shared" ref="R1800:R1863" si="175">RIGHT(N1800,  LEN(N1800) - SEARCH("/",N1800,1) )</f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0"/>
        <v>1.7457500000000001E-2</v>
      </c>
      <c r="P1801">
        <f t="shared" si="171"/>
        <v>11.638333333333334</v>
      </c>
      <c r="Q1801" t="str">
        <f t="shared" si="174"/>
        <v>photography</v>
      </c>
      <c r="R1801" t="str">
        <f t="shared" si="175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0"/>
        <v>0.20449632511889321</v>
      </c>
      <c r="P1802">
        <f t="shared" si="171"/>
        <v>83.716814159292042</v>
      </c>
      <c r="Q1802" t="str">
        <f t="shared" si="174"/>
        <v>photography</v>
      </c>
      <c r="R1802" t="str">
        <f t="shared" si="175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0"/>
        <v>0.13852941176470587</v>
      </c>
      <c r="P1803">
        <f t="shared" si="171"/>
        <v>63.648648648648646</v>
      </c>
      <c r="Q1803" t="str">
        <f t="shared" si="174"/>
        <v>photography</v>
      </c>
      <c r="R1803" t="str">
        <f t="shared" si="175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0"/>
        <v>0.48485714285714288</v>
      </c>
      <c r="P1804">
        <f t="shared" si="171"/>
        <v>94.277777777777771</v>
      </c>
      <c r="Q1804" t="str">
        <f t="shared" si="174"/>
        <v>photography</v>
      </c>
      <c r="R1804" t="str">
        <f t="shared" si="175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0"/>
        <v>0.308</v>
      </c>
      <c r="P1805">
        <f t="shared" si="171"/>
        <v>71.86666666666666</v>
      </c>
      <c r="Q1805" t="str">
        <f t="shared" si="174"/>
        <v>photography</v>
      </c>
      <c r="R1805" t="str">
        <f t="shared" si="175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0"/>
        <v>0.35174193548387095</v>
      </c>
      <c r="P1806">
        <f t="shared" si="171"/>
        <v>104.84615384615384</v>
      </c>
      <c r="Q1806" t="str">
        <f t="shared" si="174"/>
        <v>photography</v>
      </c>
      <c r="R1806" t="str">
        <f t="shared" si="175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0"/>
        <v>0.36404444444444445</v>
      </c>
      <c r="P1807">
        <f t="shared" si="171"/>
        <v>67.139344262295083</v>
      </c>
      <c r="Q1807" t="str">
        <f t="shared" si="174"/>
        <v>photography</v>
      </c>
      <c r="R1807" t="str">
        <f t="shared" si="175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0"/>
        <v>2.955E-2</v>
      </c>
      <c r="P1808">
        <f t="shared" si="171"/>
        <v>73.875</v>
      </c>
      <c r="Q1808" t="str">
        <f t="shared" si="174"/>
        <v>photography</v>
      </c>
      <c r="R1808" t="str">
        <f t="shared" si="175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0"/>
        <v>0.1106</v>
      </c>
      <c r="P1809">
        <f t="shared" si="171"/>
        <v>69.125</v>
      </c>
      <c r="Q1809" t="str">
        <f t="shared" si="174"/>
        <v>photography</v>
      </c>
      <c r="R1809" t="str">
        <f t="shared" si="175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0"/>
        <v>0.41407142857142859</v>
      </c>
      <c r="P1810">
        <f t="shared" si="171"/>
        <v>120.77083333333333</v>
      </c>
      <c r="Q1810" t="str">
        <f t="shared" si="174"/>
        <v>photography</v>
      </c>
      <c r="R1810" t="str">
        <f t="shared" si="175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0"/>
        <v>0.10857142857142857</v>
      </c>
      <c r="P1811">
        <f t="shared" si="171"/>
        <v>42.222222222222221</v>
      </c>
      <c r="Q1811" t="str">
        <f t="shared" si="174"/>
        <v>photography</v>
      </c>
      <c r="R1811" t="str">
        <f t="shared" si="175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0"/>
        <v>3.3333333333333333E-2</v>
      </c>
      <c r="P1812">
        <f t="shared" si="171"/>
        <v>7.5</v>
      </c>
      <c r="Q1812" t="str">
        <f t="shared" si="174"/>
        <v>photography</v>
      </c>
      <c r="R1812" t="str">
        <f t="shared" si="175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0"/>
        <v>7.407407407407407E-4</v>
      </c>
      <c r="P1813">
        <f t="shared" si="171"/>
        <v>1.5384615384615385</v>
      </c>
      <c r="Q1813" t="str">
        <f t="shared" si="174"/>
        <v>photography</v>
      </c>
      <c r="R1813" t="str">
        <f t="shared" si="175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ref="O1814:O1877" si="176">E1814/D1814</f>
        <v>0.13307692307692306</v>
      </c>
      <c r="P1814">
        <f t="shared" si="171"/>
        <v>37.608695652173914</v>
      </c>
      <c r="Q1814" t="str">
        <f t="shared" si="174"/>
        <v>photography</v>
      </c>
      <c r="R1814" t="str">
        <f t="shared" si="175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6"/>
        <v>0</v>
      </c>
      <c r="P1815">
        <f t="shared" si="171"/>
        <v>0</v>
      </c>
      <c r="Q1815" t="str">
        <f t="shared" si="174"/>
        <v>photography</v>
      </c>
      <c r="R1815" t="str">
        <f t="shared" si="175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6"/>
        <v>0.49183333333333334</v>
      </c>
      <c r="P1816">
        <f t="shared" si="171"/>
        <v>42.157142857142858</v>
      </c>
      <c r="Q1816" t="str">
        <f t="shared" si="174"/>
        <v>photography</v>
      </c>
      <c r="R1816" t="str">
        <f t="shared" si="175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6"/>
        <v>0</v>
      </c>
      <c r="P1817">
        <f t="shared" si="171"/>
        <v>0</v>
      </c>
      <c r="Q1817" t="str">
        <f t="shared" si="174"/>
        <v>photography</v>
      </c>
      <c r="R1817" t="str">
        <f t="shared" si="175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6"/>
        <v>2.036E-2</v>
      </c>
      <c r="P1818">
        <f t="shared" si="171"/>
        <v>84.833333333333329</v>
      </c>
      <c r="Q1818" t="str">
        <f t="shared" si="174"/>
        <v>photography</v>
      </c>
      <c r="R1818" t="str">
        <f t="shared" si="175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6"/>
        <v>0.52327777777777773</v>
      </c>
      <c r="P1819">
        <f t="shared" si="171"/>
        <v>94.19</v>
      </c>
      <c r="Q1819" t="str">
        <f t="shared" si="174"/>
        <v>photography</v>
      </c>
      <c r="R1819" t="str">
        <f t="shared" si="175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6"/>
        <v>0</v>
      </c>
      <c r="P1820">
        <f t="shared" si="171"/>
        <v>0</v>
      </c>
      <c r="Q1820" t="str">
        <f t="shared" si="174"/>
        <v>photography</v>
      </c>
      <c r="R1820" t="str">
        <f t="shared" si="175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6"/>
        <v>2.0833333333333332E-2</v>
      </c>
      <c r="P1821">
        <f t="shared" si="171"/>
        <v>6.25</v>
      </c>
      <c r="Q1821" t="str">
        <f t="shared" si="174"/>
        <v>photography</v>
      </c>
      <c r="R1821" t="str">
        <f t="shared" si="175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6"/>
        <v>6.565384615384616E-2</v>
      </c>
      <c r="P1822">
        <f t="shared" si="171"/>
        <v>213.375</v>
      </c>
      <c r="Q1822" t="str">
        <f t="shared" si="174"/>
        <v>photography</v>
      </c>
      <c r="R1822" t="str">
        <f t="shared" si="175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6"/>
        <v>1.3489</v>
      </c>
      <c r="P1823">
        <f t="shared" si="171"/>
        <v>59.162280701754383</v>
      </c>
      <c r="Q1823" t="str">
        <f t="shared" si="174"/>
        <v>music</v>
      </c>
      <c r="R1823" t="str">
        <f t="shared" si="175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6"/>
        <v>1</v>
      </c>
      <c r="P1824">
        <f t="shared" si="171"/>
        <v>27.272727272727273</v>
      </c>
      <c r="Q1824" t="str">
        <f t="shared" si="174"/>
        <v>music</v>
      </c>
      <c r="R1824" t="str">
        <f t="shared" si="175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6"/>
        <v>1.1585714285714286</v>
      </c>
      <c r="P1825">
        <f t="shared" si="171"/>
        <v>24.575757575757574</v>
      </c>
      <c r="Q1825" t="str">
        <f t="shared" si="174"/>
        <v>music</v>
      </c>
      <c r="R1825" t="str">
        <f t="shared" si="175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6"/>
        <v>1.0006666666666666</v>
      </c>
      <c r="P1826">
        <f t="shared" si="171"/>
        <v>75.05</v>
      </c>
      <c r="Q1826" t="str">
        <f t="shared" si="174"/>
        <v>music</v>
      </c>
      <c r="R1826" t="str">
        <f t="shared" si="175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6"/>
        <v>1.0505</v>
      </c>
      <c r="P1827">
        <f t="shared" si="171"/>
        <v>42.02</v>
      </c>
      <c r="Q1827" t="str">
        <f t="shared" si="174"/>
        <v>music</v>
      </c>
      <c r="R1827" t="str">
        <f t="shared" si="175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6"/>
        <v>1.01</v>
      </c>
      <c r="P1828">
        <f t="shared" si="171"/>
        <v>53.157894736842103</v>
      </c>
      <c r="Q1828" t="str">
        <f t="shared" si="174"/>
        <v>music</v>
      </c>
      <c r="R1828" t="str">
        <f t="shared" si="175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6"/>
        <v>1.0066250000000001</v>
      </c>
      <c r="P1829">
        <f t="shared" si="171"/>
        <v>83.885416666666671</v>
      </c>
      <c r="Q1829" t="str">
        <f t="shared" si="174"/>
        <v>music</v>
      </c>
      <c r="R1829" t="str">
        <f t="shared" si="175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6"/>
        <v>1.0016</v>
      </c>
      <c r="P1830">
        <f t="shared" si="171"/>
        <v>417.33333333333331</v>
      </c>
      <c r="Q1830" t="str">
        <f t="shared" si="174"/>
        <v>music</v>
      </c>
      <c r="R1830" t="str">
        <f t="shared" si="175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6"/>
        <v>1.6668333333333334</v>
      </c>
      <c r="P1831">
        <f t="shared" si="171"/>
        <v>75.765151515151516</v>
      </c>
      <c r="Q1831" t="str">
        <f t="shared" si="174"/>
        <v>music</v>
      </c>
      <c r="R1831" t="str">
        <f t="shared" si="175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6"/>
        <v>1.0153333333333334</v>
      </c>
      <c r="P1832">
        <f t="shared" si="171"/>
        <v>67.389380530973455</v>
      </c>
      <c r="Q1832" t="str">
        <f t="shared" si="174"/>
        <v>music</v>
      </c>
      <c r="R1832" t="str">
        <f t="shared" si="175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6"/>
        <v>1.03</v>
      </c>
      <c r="P1833">
        <f t="shared" si="171"/>
        <v>73.571428571428569</v>
      </c>
      <c r="Q1833" t="str">
        <f t="shared" si="174"/>
        <v>music</v>
      </c>
      <c r="R1833" t="str">
        <f t="shared" si="175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6"/>
        <v>1.4285714285714286</v>
      </c>
      <c r="P1834">
        <f t="shared" si="171"/>
        <v>25</v>
      </c>
      <c r="Q1834" t="str">
        <f t="shared" si="174"/>
        <v>music</v>
      </c>
      <c r="R1834" t="str">
        <f t="shared" si="175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6"/>
        <v>2.625</v>
      </c>
      <c r="P1835">
        <f t="shared" si="171"/>
        <v>42</v>
      </c>
      <c r="Q1835" t="str">
        <f t="shared" si="174"/>
        <v>music</v>
      </c>
      <c r="R1835" t="str">
        <f t="shared" si="175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6"/>
        <v>1.1805000000000001</v>
      </c>
      <c r="P1836">
        <f t="shared" si="171"/>
        <v>131.16666666666666</v>
      </c>
      <c r="Q1836" t="str">
        <f t="shared" si="174"/>
        <v>music</v>
      </c>
      <c r="R1836" t="str">
        <f t="shared" si="175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6"/>
        <v>1.04</v>
      </c>
      <c r="P1837">
        <f t="shared" si="171"/>
        <v>47.272727272727273</v>
      </c>
      <c r="Q1837" t="str">
        <f t="shared" si="174"/>
        <v>music</v>
      </c>
      <c r="R1837" t="str">
        <f t="shared" si="175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6"/>
        <v>2.0034000000000001</v>
      </c>
      <c r="P1838">
        <f t="shared" si="171"/>
        <v>182.12727272727273</v>
      </c>
      <c r="Q1838" t="str">
        <f t="shared" si="174"/>
        <v>music</v>
      </c>
      <c r="R1838" t="str">
        <f t="shared" si="175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6"/>
        <v>3.0683333333333334</v>
      </c>
      <c r="P1839">
        <f t="shared" si="171"/>
        <v>61.366666666666667</v>
      </c>
      <c r="Q1839" t="str">
        <f t="shared" si="174"/>
        <v>music</v>
      </c>
      <c r="R1839" t="str">
        <f t="shared" si="175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6"/>
        <v>1.00149</v>
      </c>
      <c r="P1840">
        <f t="shared" si="171"/>
        <v>35.767499999999998</v>
      </c>
      <c r="Q1840" t="str">
        <f t="shared" si="174"/>
        <v>music</v>
      </c>
      <c r="R1840" t="str">
        <f t="shared" si="175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6"/>
        <v>2.0529999999999999</v>
      </c>
      <c r="P1841">
        <f t="shared" si="171"/>
        <v>45.62222222222222</v>
      </c>
      <c r="Q1841" t="str">
        <f t="shared" si="174"/>
        <v>music</v>
      </c>
      <c r="R1841" t="str">
        <f t="shared" si="175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6"/>
        <v>1.0888888888888888</v>
      </c>
      <c r="P1842">
        <f t="shared" si="171"/>
        <v>75.384615384615387</v>
      </c>
      <c r="Q1842" t="str">
        <f t="shared" si="174"/>
        <v>music</v>
      </c>
      <c r="R1842" t="str">
        <f t="shared" si="175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6"/>
        <v>1.0175000000000001</v>
      </c>
      <c r="P1843">
        <f t="shared" si="171"/>
        <v>50.875</v>
      </c>
      <c r="Q1843" t="str">
        <f t="shared" si="174"/>
        <v>music</v>
      </c>
      <c r="R1843" t="str">
        <f t="shared" si="175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6"/>
        <v>1.2524999999999999</v>
      </c>
      <c r="P1844">
        <f t="shared" si="171"/>
        <v>119.28571428571429</v>
      </c>
      <c r="Q1844" t="str">
        <f t="shared" si="174"/>
        <v>music</v>
      </c>
      <c r="R1844" t="str">
        <f t="shared" si="175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6"/>
        <v>1.2400610000000001</v>
      </c>
      <c r="P1845">
        <f t="shared" si="171"/>
        <v>92.541865671641801</v>
      </c>
      <c r="Q1845" t="str">
        <f t="shared" si="174"/>
        <v>music</v>
      </c>
      <c r="R1845" t="str">
        <f t="shared" si="175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6"/>
        <v>1.014</v>
      </c>
      <c r="P1846">
        <f t="shared" si="171"/>
        <v>76.05</v>
      </c>
      <c r="Q1846" t="str">
        <f t="shared" si="174"/>
        <v>music</v>
      </c>
      <c r="R1846" t="str">
        <f t="shared" si="175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6"/>
        <v>1</v>
      </c>
      <c r="P1847">
        <f t="shared" si="171"/>
        <v>52.631578947368418</v>
      </c>
      <c r="Q1847" t="str">
        <f t="shared" si="174"/>
        <v>music</v>
      </c>
      <c r="R1847" t="str">
        <f t="shared" si="175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6"/>
        <v>1.3792666666666666</v>
      </c>
      <c r="P1848">
        <f t="shared" si="171"/>
        <v>98.990430622009569</v>
      </c>
      <c r="Q1848" t="str">
        <f t="shared" si="174"/>
        <v>music</v>
      </c>
      <c r="R1848" t="str">
        <f t="shared" si="175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6"/>
        <v>1.2088000000000001</v>
      </c>
      <c r="P1849">
        <f t="shared" si="171"/>
        <v>79.526315789473685</v>
      </c>
      <c r="Q1849" t="str">
        <f t="shared" si="174"/>
        <v>music</v>
      </c>
      <c r="R1849" t="str">
        <f t="shared" si="175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6"/>
        <v>1.0736666666666668</v>
      </c>
      <c r="P1850">
        <f t="shared" si="171"/>
        <v>134.20833333333334</v>
      </c>
      <c r="Q1850" t="str">
        <f t="shared" si="174"/>
        <v>music</v>
      </c>
      <c r="R1850" t="str">
        <f t="shared" si="175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6"/>
        <v>1.0033333333333334</v>
      </c>
      <c r="P1851">
        <f t="shared" si="171"/>
        <v>37.625</v>
      </c>
      <c r="Q1851" t="str">
        <f t="shared" si="174"/>
        <v>music</v>
      </c>
      <c r="R1851" t="str">
        <f t="shared" si="175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6"/>
        <v>1.0152222222222222</v>
      </c>
      <c r="P1852">
        <f t="shared" si="171"/>
        <v>51.044692737430168</v>
      </c>
      <c r="Q1852" t="str">
        <f t="shared" si="174"/>
        <v>music</v>
      </c>
      <c r="R1852" t="str">
        <f t="shared" si="175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6"/>
        <v>1.0007692307692309</v>
      </c>
      <c r="P1853">
        <f t="shared" si="171"/>
        <v>50.03846153846154</v>
      </c>
      <c r="Q1853" t="str">
        <f t="shared" si="174"/>
        <v>music</v>
      </c>
      <c r="R1853" t="str">
        <f t="shared" si="175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6"/>
        <v>1.1696666666666666</v>
      </c>
      <c r="P1854">
        <f t="shared" si="171"/>
        <v>133.93129770992365</v>
      </c>
      <c r="Q1854" t="str">
        <f t="shared" si="174"/>
        <v>music</v>
      </c>
      <c r="R1854" t="str">
        <f t="shared" si="175"/>
        <v>rock</v>
      </c>
      <c r="S1854" s="10">
        <f t="shared" si="172"/>
        <v>42081.77143518519</v>
      </c>
      <c r="T1854" s="10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6"/>
        <v>1.01875</v>
      </c>
      <c r="P1855">
        <f t="shared" si="171"/>
        <v>58.214285714285715</v>
      </c>
      <c r="Q1855" t="str">
        <f t="shared" si="174"/>
        <v>music</v>
      </c>
      <c r="R1855" t="str">
        <f t="shared" si="175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6"/>
        <v>1.0212366666666666</v>
      </c>
      <c r="P1856">
        <f t="shared" si="171"/>
        <v>88.037643678160919</v>
      </c>
      <c r="Q1856" t="str">
        <f t="shared" si="174"/>
        <v>music</v>
      </c>
      <c r="R1856" t="str">
        <f t="shared" si="175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6"/>
        <v>1.5405897142857143</v>
      </c>
      <c r="P1857">
        <f t="shared" si="171"/>
        <v>70.576753926701571</v>
      </c>
      <c r="Q1857" t="str">
        <f t="shared" si="174"/>
        <v>music</v>
      </c>
      <c r="R1857" t="str">
        <f t="shared" si="175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6"/>
        <v>1.0125</v>
      </c>
      <c r="P1858">
        <f t="shared" si="171"/>
        <v>53.289473684210527</v>
      </c>
      <c r="Q1858" t="str">
        <f t="shared" si="174"/>
        <v>music</v>
      </c>
      <c r="R1858" t="str">
        <f t="shared" si="175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6"/>
        <v>1</v>
      </c>
      <c r="P1859">
        <f t="shared" ref="P1859:P1922" si="177">IF(L1859 &gt; 0, E1859/L1859, 0)</f>
        <v>136.36363636363637</v>
      </c>
      <c r="Q1859" t="str">
        <f t="shared" si="174"/>
        <v>music</v>
      </c>
      <c r="R1859" t="str">
        <f t="shared" si="175"/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6"/>
        <v>1.0874800874800874</v>
      </c>
      <c r="P1860">
        <f t="shared" si="177"/>
        <v>40.547315436241611</v>
      </c>
      <c r="Q1860" t="str">
        <f t="shared" si="174"/>
        <v>music</v>
      </c>
      <c r="R1860" t="str">
        <f t="shared" si="175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6"/>
        <v>1.3183333333333334</v>
      </c>
      <c r="P1861">
        <f t="shared" si="177"/>
        <v>70.625</v>
      </c>
      <c r="Q1861" t="str">
        <f t="shared" si="174"/>
        <v>music</v>
      </c>
      <c r="R1861" t="str">
        <f t="shared" si="175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6"/>
        <v>1.3346666666666667</v>
      </c>
      <c r="P1862">
        <f t="shared" si="177"/>
        <v>52.684210526315788</v>
      </c>
      <c r="Q1862" t="str">
        <f t="shared" si="174"/>
        <v>music</v>
      </c>
      <c r="R1862" t="str">
        <f t="shared" si="175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6"/>
        <v>0</v>
      </c>
      <c r="P1863">
        <f t="shared" si="177"/>
        <v>0</v>
      </c>
      <c r="Q1863" t="str">
        <f t="shared" si="174"/>
        <v>games</v>
      </c>
      <c r="R1863" t="str">
        <f t="shared" si="175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6"/>
        <v>8.0833333333333326E-2</v>
      </c>
      <c r="P1864">
        <f t="shared" si="177"/>
        <v>90.9375</v>
      </c>
      <c r="Q1864" t="str">
        <f t="shared" ref="Q1864:Q1927" si="180">LEFT(N1864, SEARCH("/",N1864,1)-1)</f>
        <v>games</v>
      </c>
      <c r="R1864" t="str">
        <f t="shared" ref="R1864:R1927" si="181">RIGHT(N1864,  LEN(N1864) - SEARCH("/",N1864,1) )</f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6"/>
        <v>4.0000000000000001E-3</v>
      </c>
      <c r="P1865">
        <f t="shared" si="177"/>
        <v>5</v>
      </c>
      <c r="Q1865" t="str">
        <f t="shared" si="180"/>
        <v>games</v>
      </c>
      <c r="R1865" t="str">
        <f t="shared" si="181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6"/>
        <v>0.42892307692307691</v>
      </c>
      <c r="P1866">
        <f t="shared" si="177"/>
        <v>58.083333333333336</v>
      </c>
      <c r="Q1866" t="str">
        <f t="shared" si="180"/>
        <v>games</v>
      </c>
      <c r="R1866" t="str">
        <f t="shared" si="181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6"/>
        <v>3.6363636363636364E-5</v>
      </c>
      <c r="P1867">
        <f t="shared" si="177"/>
        <v>2</v>
      </c>
      <c r="Q1867" t="str">
        <f t="shared" si="180"/>
        <v>games</v>
      </c>
      <c r="R1867" t="str">
        <f t="shared" si="181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6"/>
        <v>5.0000000000000001E-3</v>
      </c>
      <c r="P1868">
        <f t="shared" si="177"/>
        <v>62.5</v>
      </c>
      <c r="Q1868" t="str">
        <f t="shared" si="180"/>
        <v>games</v>
      </c>
      <c r="R1868" t="str">
        <f t="shared" si="181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6"/>
        <v>5.0000000000000001E-4</v>
      </c>
      <c r="P1869">
        <f t="shared" si="177"/>
        <v>10</v>
      </c>
      <c r="Q1869" t="str">
        <f t="shared" si="180"/>
        <v>games</v>
      </c>
      <c r="R1869" t="str">
        <f t="shared" si="181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6"/>
        <v>4.8680000000000001E-2</v>
      </c>
      <c r="P1870">
        <f t="shared" si="177"/>
        <v>71.588235294117652</v>
      </c>
      <c r="Q1870" t="str">
        <f t="shared" si="180"/>
        <v>games</v>
      </c>
      <c r="R1870" t="str">
        <f t="shared" si="181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6"/>
        <v>0</v>
      </c>
      <c r="P1871">
        <f t="shared" si="177"/>
        <v>0</v>
      </c>
      <c r="Q1871" t="str">
        <f t="shared" si="180"/>
        <v>games</v>
      </c>
      <c r="R1871" t="str">
        <f t="shared" si="181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6"/>
        <v>0.10314285714285715</v>
      </c>
      <c r="P1872">
        <f t="shared" si="177"/>
        <v>32.81818181818182</v>
      </c>
      <c r="Q1872" t="str">
        <f t="shared" si="180"/>
        <v>games</v>
      </c>
      <c r="R1872" t="str">
        <f t="shared" si="181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6"/>
        <v>0.7178461538461538</v>
      </c>
      <c r="P1873">
        <f t="shared" si="177"/>
        <v>49.11578947368421</v>
      </c>
      <c r="Q1873" t="str">
        <f t="shared" si="180"/>
        <v>games</v>
      </c>
      <c r="R1873" t="str">
        <f t="shared" si="181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6"/>
        <v>1.06E-2</v>
      </c>
      <c r="P1874">
        <f t="shared" si="177"/>
        <v>16.307692307692307</v>
      </c>
      <c r="Q1874" t="str">
        <f t="shared" si="180"/>
        <v>games</v>
      </c>
      <c r="R1874" t="str">
        <f t="shared" si="181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6"/>
        <v>4.4999999999999997E-3</v>
      </c>
      <c r="P1875">
        <f t="shared" si="177"/>
        <v>18</v>
      </c>
      <c r="Q1875" t="str">
        <f t="shared" si="180"/>
        <v>games</v>
      </c>
      <c r="R1875" t="str">
        <f t="shared" si="181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6"/>
        <v>1.6249999999999999E-4</v>
      </c>
      <c r="P1876">
        <f t="shared" si="177"/>
        <v>13</v>
      </c>
      <c r="Q1876" t="str">
        <f t="shared" si="180"/>
        <v>games</v>
      </c>
      <c r="R1876" t="str">
        <f t="shared" si="181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6"/>
        <v>5.1000000000000004E-3</v>
      </c>
      <c r="P1877">
        <f t="shared" si="177"/>
        <v>17</v>
      </c>
      <c r="Q1877" t="str">
        <f t="shared" si="180"/>
        <v>games</v>
      </c>
      <c r="R1877" t="str">
        <f t="shared" si="181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ref="O1878:O1941" si="182">E1878/D1878</f>
        <v>0</v>
      </c>
      <c r="P1878">
        <f t="shared" si="177"/>
        <v>0</v>
      </c>
      <c r="Q1878" t="str">
        <f t="shared" si="180"/>
        <v>games</v>
      </c>
      <c r="R1878" t="str">
        <f t="shared" si="181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82"/>
        <v>0</v>
      </c>
      <c r="P1879">
        <f t="shared" si="177"/>
        <v>0</v>
      </c>
      <c r="Q1879" t="str">
        <f t="shared" si="180"/>
        <v>games</v>
      </c>
      <c r="R1879" t="str">
        <f t="shared" si="181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82"/>
        <v>0</v>
      </c>
      <c r="P1880">
        <f t="shared" si="177"/>
        <v>0</v>
      </c>
      <c r="Q1880" t="str">
        <f t="shared" si="180"/>
        <v>games</v>
      </c>
      <c r="R1880" t="str">
        <f t="shared" si="181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82"/>
        <v>1.1999999999999999E-3</v>
      </c>
      <c r="P1881">
        <f t="shared" si="177"/>
        <v>3</v>
      </c>
      <c r="Q1881" t="str">
        <f t="shared" si="180"/>
        <v>games</v>
      </c>
      <c r="R1881" t="str">
        <f t="shared" si="181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82"/>
        <v>0.20080000000000001</v>
      </c>
      <c r="P1882">
        <f t="shared" si="177"/>
        <v>41.833333333333336</v>
      </c>
      <c r="Q1882" t="str">
        <f t="shared" si="180"/>
        <v>games</v>
      </c>
      <c r="R1882" t="str">
        <f t="shared" si="181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82"/>
        <v>1.726845</v>
      </c>
      <c r="P1883">
        <f t="shared" si="177"/>
        <v>49.338428571428572</v>
      </c>
      <c r="Q1883" t="str">
        <f t="shared" si="180"/>
        <v>music</v>
      </c>
      <c r="R1883" t="str">
        <f t="shared" si="181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82"/>
        <v>1.008955223880597</v>
      </c>
      <c r="P1884">
        <f t="shared" si="177"/>
        <v>41.728395061728392</v>
      </c>
      <c r="Q1884" t="str">
        <f t="shared" si="180"/>
        <v>music</v>
      </c>
      <c r="R1884" t="str">
        <f t="shared" si="181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82"/>
        <v>1.0480480480480481</v>
      </c>
      <c r="P1885">
        <f t="shared" si="177"/>
        <v>32.71875</v>
      </c>
      <c r="Q1885" t="str">
        <f t="shared" si="180"/>
        <v>music</v>
      </c>
      <c r="R1885" t="str">
        <f t="shared" si="181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82"/>
        <v>1.351</v>
      </c>
      <c r="P1886">
        <f t="shared" si="177"/>
        <v>51.96153846153846</v>
      </c>
      <c r="Q1886" t="str">
        <f t="shared" si="180"/>
        <v>music</v>
      </c>
      <c r="R1886" t="str">
        <f t="shared" si="181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82"/>
        <v>1.1632786885245903</v>
      </c>
      <c r="P1887">
        <f t="shared" si="177"/>
        <v>50.685714285714283</v>
      </c>
      <c r="Q1887" t="str">
        <f t="shared" si="180"/>
        <v>music</v>
      </c>
      <c r="R1887" t="str">
        <f t="shared" si="181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82"/>
        <v>1.0208333333333333</v>
      </c>
      <c r="P1888">
        <f t="shared" si="177"/>
        <v>42.241379310344826</v>
      </c>
      <c r="Q1888" t="str">
        <f t="shared" si="180"/>
        <v>music</v>
      </c>
      <c r="R1888" t="str">
        <f t="shared" si="181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82"/>
        <v>1.1116666666666666</v>
      </c>
      <c r="P1889">
        <f t="shared" si="177"/>
        <v>416.875</v>
      </c>
      <c r="Q1889" t="str">
        <f t="shared" si="180"/>
        <v>music</v>
      </c>
      <c r="R1889" t="str">
        <f t="shared" si="181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82"/>
        <v>1.6608000000000001</v>
      </c>
      <c r="P1890">
        <f t="shared" si="177"/>
        <v>46.651685393258425</v>
      </c>
      <c r="Q1890" t="str">
        <f t="shared" si="180"/>
        <v>music</v>
      </c>
      <c r="R1890" t="str">
        <f t="shared" si="181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82"/>
        <v>1.0660000000000001</v>
      </c>
      <c r="P1891">
        <f t="shared" si="177"/>
        <v>48.454545454545453</v>
      </c>
      <c r="Q1891" t="str">
        <f t="shared" si="180"/>
        <v>music</v>
      </c>
      <c r="R1891" t="str">
        <f t="shared" si="181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82"/>
        <v>1.4458441666666668</v>
      </c>
      <c r="P1892">
        <f t="shared" si="177"/>
        <v>70.5289837398374</v>
      </c>
      <c r="Q1892" t="str">
        <f t="shared" si="180"/>
        <v>music</v>
      </c>
      <c r="R1892" t="str">
        <f t="shared" si="181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82"/>
        <v>1.0555000000000001</v>
      </c>
      <c r="P1893">
        <f t="shared" si="177"/>
        <v>87.958333333333329</v>
      </c>
      <c r="Q1893" t="str">
        <f t="shared" si="180"/>
        <v>music</v>
      </c>
      <c r="R1893" t="str">
        <f t="shared" si="181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82"/>
        <v>1.3660000000000001</v>
      </c>
      <c r="P1894">
        <f t="shared" si="177"/>
        <v>26.26923076923077</v>
      </c>
      <c r="Q1894" t="str">
        <f t="shared" si="180"/>
        <v>music</v>
      </c>
      <c r="R1894" t="str">
        <f t="shared" si="181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82"/>
        <v>1.04</v>
      </c>
      <c r="P1895">
        <f t="shared" si="177"/>
        <v>57.777777777777779</v>
      </c>
      <c r="Q1895" t="str">
        <f t="shared" si="180"/>
        <v>music</v>
      </c>
      <c r="R1895" t="str">
        <f t="shared" si="181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82"/>
        <v>1.145</v>
      </c>
      <c r="P1896">
        <f t="shared" si="177"/>
        <v>57.25</v>
      </c>
      <c r="Q1896" t="str">
        <f t="shared" si="180"/>
        <v>music</v>
      </c>
      <c r="R1896" t="str">
        <f t="shared" si="181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82"/>
        <v>1.0171957671957672</v>
      </c>
      <c r="P1897">
        <f t="shared" si="177"/>
        <v>196.34042553191489</v>
      </c>
      <c r="Q1897" t="str">
        <f t="shared" si="180"/>
        <v>music</v>
      </c>
      <c r="R1897" t="str">
        <f t="shared" si="181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82"/>
        <v>1.2394678492239468</v>
      </c>
      <c r="P1898">
        <f t="shared" si="177"/>
        <v>43</v>
      </c>
      <c r="Q1898" t="str">
        <f t="shared" si="180"/>
        <v>music</v>
      </c>
      <c r="R1898" t="str">
        <f t="shared" si="181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82"/>
        <v>1.0245669291338582</v>
      </c>
      <c r="P1899">
        <f t="shared" si="177"/>
        <v>35.551912568306008</v>
      </c>
      <c r="Q1899" t="str">
        <f t="shared" si="180"/>
        <v>music</v>
      </c>
      <c r="R1899" t="str">
        <f t="shared" si="181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82"/>
        <v>1.4450000000000001</v>
      </c>
      <c r="P1900">
        <f t="shared" si="177"/>
        <v>68.80952380952381</v>
      </c>
      <c r="Q1900" t="str">
        <f t="shared" si="180"/>
        <v>music</v>
      </c>
      <c r="R1900" t="str">
        <f t="shared" si="181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82"/>
        <v>1.3333333333333333</v>
      </c>
      <c r="P1901">
        <f t="shared" si="177"/>
        <v>28.571428571428573</v>
      </c>
      <c r="Q1901" t="str">
        <f t="shared" si="180"/>
        <v>music</v>
      </c>
      <c r="R1901" t="str">
        <f t="shared" si="181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82"/>
        <v>1.0936440000000001</v>
      </c>
      <c r="P1902">
        <f t="shared" si="177"/>
        <v>50.631666666666668</v>
      </c>
      <c r="Q1902" t="str">
        <f t="shared" si="180"/>
        <v>music</v>
      </c>
      <c r="R1902" t="str">
        <f t="shared" si="181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82"/>
        <v>2.696969696969697E-2</v>
      </c>
      <c r="P1903">
        <f t="shared" si="177"/>
        <v>106.8</v>
      </c>
      <c r="Q1903" t="str">
        <f t="shared" si="180"/>
        <v>technology</v>
      </c>
      <c r="R1903" t="str">
        <f t="shared" si="181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82"/>
        <v>1.2E-2</v>
      </c>
      <c r="P1904">
        <f t="shared" si="177"/>
        <v>4</v>
      </c>
      <c r="Q1904" t="str">
        <f t="shared" si="180"/>
        <v>technology</v>
      </c>
      <c r="R1904" t="str">
        <f t="shared" si="181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82"/>
        <v>0.46600000000000003</v>
      </c>
      <c r="P1905">
        <f t="shared" si="177"/>
        <v>34.097560975609753</v>
      </c>
      <c r="Q1905" t="str">
        <f t="shared" si="180"/>
        <v>technology</v>
      </c>
      <c r="R1905" t="str">
        <f t="shared" si="181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82"/>
        <v>1E-3</v>
      </c>
      <c r="P1906">
        <f t="shared" si="177"/>
        <v>25</v>
      </c>
      <c r="Q1906" t="str">
        <f t="shared" si="180"/>
        <v>technology</v>
      </c>
      <c r="R1906" t="str">
        <f t="shared" si="181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82"/>
        <v>1.6800000000000001E-3</v>
      </c>
      <c r="P1907">
        <f t="shared" si="177"/>
        <v>10.5</v>
      </c>
      <c r="Q1907" t="str">
        <f t="shared" si="180"/>
        <v>technology</v>
      </c>
      <c r="R1907" t="str">
        <f t="shared" si="181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82"/>
        <v>0.42759999999999998</v>
      </c>
      <c r="P1908">
        <f t="shared" si="177"/>
        <v>215.95959595959596</v>
      </c>
      <c r="Q1908" t="str">
        <f t="shared" si="180"/>
        <v>technology</v>
      </c>
      <c r="R1908" t="str">
        <f t="shared" si="181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82"/>
        <v>2.8333333333333335E-3</v>
      </c>
      <c r="P1909">
        <f t="shared" si="177"/>
        <v>21.25</v>
      </c>
      <c r="Q1909" t="str">
        <f t="shared" si="180"/>
        <v>technology</v>
      </c>
      <c r="R1909" t="str">
        <f t="shared" si="181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82"/>
        <v>1.7319999999999999E-2</v>
      </c>
      <c r="P1910">
        <f t="shared" si="177"/>
        <v>108.25</v>
      </c>
      <c r="Q1910" t="str">
        <f t="shared" si="180"/>
        <v>technology</v>
      </c>
      <c r="R1910" t="str">
        <f t="shared" si="181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82"/>
        <v>0.14111428571428572</v>
      </c>
      <c r="P1911">
        <f t="shared" si="177"/>
        <v>129.97368421052633</v>
      </c>
      <c r="Q1911" t="str">
        <f t="shared" si="180"/>
        <v>technology</v>
      </c>
      <c r="R1911" t="str">
        <f t="shared" si="181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82"/>
        <v>0.39395294117647056</v>
      </c>
      <c r="P1912">
        <f t="shared" si="177"/>
        <v>117.49473684210527</v>
      </c>
      <c r="Q1912" t="str">
        <f t="shared" si="180"/>
        <v>technology</v>
      </c>
      <c r="R1912" t="str">
        <f t="shared" si="181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82"/>
        <v>2.3529411764705883E-4</v>
      </c>
      <c r="P1913">
        <f t="shared" si="177"/>
        <v>10</v>
      </c>
      <c r="Q1913" t="str">
        <f t="shared" si="180"/>
        <v>technology</v>
      </c>
      <c r="R1913" t="str">
        <f t="shared" si="181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82"/>
        <v>0.59299999999999997</v>
      </c>
      <c r="P1914">
        <f t="shared" si="177"/>
        <v>70.595238095238102</v>
      </c>
      <c r="Q1914" t="str">
        <f t="shared" si="180"/>
        <v>technology</v>
      </c>
      <c r="R1914" t="str">
        <f t="shared" si="181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82"/>
        <v>1.3270833333333334E-2</v>
      </c>
      <c r="P1915">
        <f t="shared" si="177"/>
        <v>24.5</v>
      </c>
      <c r="Q1915" t="str">
        <f t="shared" si="180"/>
        <v>technology</v>
      </c>
      <c r="R1915" t="str">
        <f t="shared" si="181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82"/>
        <v>9.0090090090090086E-2</v>
      </c>
      <c r="P1916">
        <f t="shared" si="177"/>
        <v>30</v>
      </c>
      <c r="Q1916" t="str">
        <f t="shared" si="180"/>
        <v>technology</v>
      </c>
      <c r="R1916" t="str">
        <f t="shared" si="181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82"/>
        <v>1.6E-2</v>
      </c>
      <c r="P1917">
        <f t="shared" si="177"/>
        <v>2</v>
      </c>
      <c r="Q1917" t="str">
        <f t="shared" si="180"/>
        <v>technology</v>
      </c>
      <c r="R1917" t="str">
        <f t="shared" si="181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82"/>
        <v>5.1000000000000004E-3</v>
      </c>
      <c r="P1918">
        <f t="shared" si="177"/>
        <v>17</v>
      </c>
      <c r="Q1918" t="str">
        <f t="shared" si="180"/>
        <v>technology</v>
      </c>
      <c r="R1918" t="str">
        <f t="shared" si="181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82"/>
        <v>0.52570512820512816</v>
      </c>
      <c r="P1919">
        <f t="shared" si="177"/>
        <v>2928.9285714285716</v>
      </c>
      <c r="Q1919" t="str">
        <f t="shared" si="180"/>
        <v>technology</v>
      </c>
      <c r="R1919" t="str">
        <f t="shared" si="181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82"/>
        <v>1.04E-2</v>
      </c>
      <c r="P1920">
        <f t="shared" si="177"/>
        <v>28.888888888888889</v>
      </c>
      <c r="Q1920" t="str">
        <f t="shared" si="180"/>
        <v>technology</v>
      </c>
      <c r="R1920" t="str">
        <f t="shared" si="181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82"/>
        <v>0.47399999999999998</v>
      </c>
      <c r="P1921">
        <f t="shared" si="177"/>
        <v>29.625</v>
      </c>
      <c r="Q1921" t="str">
        <f t="shared" si="180"/>
        <v>technology</v>
      </c>
      <c r="R1921" t="str">
        <f t="shared" si="181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82"/>
        <v>0.43030000000000002</v>
      </c>
      <c r="P1922">
        <f t="shared" si="177"/>
        <v>40.980952380952381</v>
      </c>
      <c r="Q1922" t="str">
        <f t="shared" si="180"/>
        <v>technology</v>
      </c>
      <c r="R1922" t="str">
        <f t="shared" si="181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2"/>
        <v>1.3680000000000001</v>
      </c>
      <c r="P1923">
        <f t="shared" ref="P1923:P1986" si="183">IF(L1923 &gt; 0, E1923/L1923, 0)</f>
        <v>54</v>
      </c>
      <c r="Q1923" t="str">
        <f t="shared" si="180"/>
        <v>music</v>
      </c>
      <c r="R1923" t="str">
        <f t="shared" si="181"/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2"/>
        <v>1.1555</v>
      </c>
      <c r="P1924">
        <f t="shared" si="183"/>
        <v>36.109375</v>
      </c>
      <c r="Q1924" t="str">
        <f t="shared" si="180"/>
        <v>music</v>
      </c>
      <c r="R1924" t="str">
        <f t="shared" si="181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2"/>
        <v>2.4079999999999999</v>
      </c>
      <c r="P1925">
        <f t="shared" si="183"/>
        <v>23.153846153846153</v>
      </c>
      <c r="Q1925" t="str">
        <f t="shared" si="180"/>
        <v>music</v>
      </c>
      <c r="R1925" t="str">
        <f t="shared" si="181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2"/>
        <v>1.1439999999999999</v>
      </c>
      <c r="P1926">
        <f t="shared" si="183"/>
        <v>104</v>
      </c>
      <c r="Q1926" t="str">
        <f t="shared" si="180"/>
        <v>music</v>
      </c>
      <c r="R1926" t="str">
        <f t="shared" si="181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2"/>
        <v>1.1033333333333333</v>
      </c>
      <c r="P1927">
        <f t="shared" si="183"/>
        <v>31.826923076923077</v>
      </c>
      <c r="Q1927" t="str">
        <f t="shared" si="180"/>
        <v>music</v>
      </c>
      <c r="R1927" t="str">
        <f t="shared" si="181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2"/>
        <v>1.9537933333333333</v>
      </c>
      <c r="P1928">
        <f t="shared" si="183"/>
        <v>27.3896261682243</v>
      </c>
      <c r="Q1928" t="str">
        <f t="shared" ref="Q1928:Q1991" si="186">LEFT(N1928, SEARCH("/",N1928,1)-1)</f>
        <v>music</v>
      </c>
      <c r="R1928" t="str">
        <f t="shared" ref="R1928:R1991" si="187">RIGHT(N1928,  LEN(N1928) - SEARCH("/",N1928,1) )</f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2"/>
        <v>1.0333333333333334</v>
      </c>
      <c r="P1929">
        <f t="shared" si="183"/>
        <v>56.363636363636367</v>
      </c>
      <c r="Q1929" t="str">
        <f t="shared" si="186"/>
        <v>music</v>
      </c>
      <c r="R1929" t="str">
        <f t="shared" si="187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2"/>
        <v>1.031372549019608</v>
      </c>
      <c r="P1930">
        <f t="shared" si="183"/>
        <v>77.352941176470594</v>
      </c>
      <c r="Q1930" t="str">
        <f t="shared" si="186"/>
        <v>music</v>
      </c>
      <c r="R1930" t="str">
        <f t="shared" si="187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2"/>
        <v>1.003125</v>
      </c>
      <c r="P1931">
        <f t="shared" si="183"/>
        <v>42.8</v>
      </c>
      <c r="Q1931" t="str">
        <f t="shared" si="186"/>
        <v>music</v>
      </c>
      <c r="R1931" t="str">
        <f t="shared" si="187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2"/>
        <v>1.27</v>
      </c>
      <c r="P1932">
        <f t="shared" si="183"/>
        <v>48.846153846153847</v>
      </c>
      <c r="Q1932" t="str">
        <f t="shared" si="186"/>
        <v>music</v>
      </c>
      <c r="R1932" t="str">
        <f t="shared" si="187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2"/>
        <v>1.20601</v>
      </c>
      <c r="P1933">
        <f t="shared" si="183"/>
        <v>48.240400000000001</v>
      </c>
      <c r="Q1933" t="str">
        <f t="shared" si="186"/>
        <v>music</v>
      </c>
      <c r="R1933" t="str">
        <f t="shared" si="187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2"/>
        <v>1.0699047619047619</v>
      </c>
      <c r="P1934">
        <f t="shared" si="183"/>
        <v>70.212500000000006</v>
      </c>
      <c r="Q1934" t="str">
        <f t="shared" si="186"/>
        <v>music</v>
      </c>
      <c r="R1934" t="str">
        <f t="shared" si="187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2"/>
        <v>1.7243333333333333</v>
      </c>
      <c r="P1935">
        <f t="shared" si="183"/>
        <v>94.054545454545448</v>
      </c>
      <c r="Q1935" t="str">
        <f t="shared" si="186"/>
        <v>music</v>
      </c>
      <c r="R1935" t="str">
        <f t="shared" si="187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2"/>
        <v>1.2362</v>
      </c>
      <c r="P1936">
        <f t="shared" si="183"/>
        <v>80.272727272727266</v>
      </c>
      <c r="Q1936" t="str">
        <f t="shared" si="186"/>
        <v>music</v>
      </c>
      <c r="R1936" t="str">
        <f t="shared" si="187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2"/>
        <v>1.0840000000000001</v>
      </c>
      <c r="P1937">
        <f t="shared" si="183"/>
        <v>54.2</v>
      </c>
      <c r="Q1937" t="str">
        <f t="shared" si="186"/>
        <v>music</v>
      </c>
      <c r="R1937" t="str">
        <f t="shared" si="187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2"/>
        <v>1.1652013333333333</v>
      </c>
      <c r="P1938">
        <f t="shared" si="183"/>
        <v>60.26903448275862</v>
      </c>
      <c r="Q1938" t="str">
        <f t="shared" si="186"/>
        <v>music</v>
      </c>
      <c r="R1938" t="str">
        <f t="shared" si="187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2"/>
        <v>1.8724499999999999</v>
      </c>
      <c r="P1939">
        <f t="shared" si="183"/>
        <v>38.740344827586206</v>
      </c>
      <c r="Q1939" t="str">
        <f t="shared" si="186"/>
        <v>music</v>
      </c>
      <c r="R1939" t="str">
        <f t="shared" si="187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2"/>
        <v>1.1593333333333333</v>
      </c>
      <c r="P1940">
        <f t="shared" si="183"/>
        <v>152.54385964912279</v>
      </c>
      <c r="Q1940" t="str">
        <f t="shared" si="186"/>
        <v>music</v>
      </c>
      <c r="R1940" t="str">
        <f t="shared" si="187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2"/>
        <v>1.107</v>
      </c>
      <c r="P1941">
        <f t="shared" si="183"/>
        <v>115.3125</v>
      </c>
      <c r="Q1941" t="str">
        <f t="shared" si="186"/>
        <v>music</v>
      </c>
      <c r="R1941" t="str">
        <f t="shared" si="187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ref="O1942:O2005" si="188">E1942/D1942</f>
        <v>1.7092307692307693</v>
      </c>
      <c r="P1942">
        <f t="shared" si="183"/>
        <v>35.838709677419352</v>
      </c>
      <c r="Q1942" t="str">
        <f t="shared" si="186"/>
        <v>music</v>
      </c>
      <c r="R1942" t="str">
        <f t="shared" si="187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8"/>
        <v>1.2611835600000001</v>
      </c>
      <c r="P1943">
        <f t="shared" si="183"/>
        <v>64.570118779438872</v>
      </c>
      <c r="Q1943" t="str">
        <f t="shared" si="186"/>
        <v>technology</v>
      </c>
      <c r="R1943" t="str">
        <f t="shared" si="187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8"/>
        <v>1.3844033333333334</v>
      </c>
      <c r="P1944">
        <f t="shared" si="183"/>
        <v>87.436000000000007</v>
      </c>
      <c r="Q1944" t="str">
        <f t="shared" si="186"/>
        <v>technology</v>
      </c>
      <c r="R1944" t="str">
        <f t="shared" si="187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8"/>
        <v>17.052499999999998</v>
      </c>
      <c r="P1945">
        <f t="shared" si="183"/>
        <v>68.815577078288939</v>
      </c>
      <c r="Q1945" t="str">
        <f t="shared" si="186"/>
        <v>technology</v>
      </c>
      <c r="R1945" t="str">
        <f t="shared" si="187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8"/>
        <v>7.8805550000000002</v>
      </c>
      <c r="P1946">
        <f t="shared" si="183"/>
        <v>176.200223588597</v>
      </c>
      <c r="Q1946" t="str">
        <f t="shared" si="186"/>
        <v>technology</v>
      </c>
      <c r="R1946" t="str">
        <f t="shared" si="187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8"/>
        <v>3.4801799999999998</v>
      </c>
      <c r="P1947">
        <f t="shared" si="183"/>
        <v>511.79117647058825</v>
      </c>
      <c r="Q1947" t="str">
        <f t="shared" si="186"/>
        <v>technology</v>
      </c>
      <c r="R1947" t="str">
        <f t="shared" si="187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8"/>
        <v>1.4974666666666667</v>
      </c>
      <c r="P1948">
        <f t="shared" si="183"/>
        <v>160.44285714285715</v>
      </c>
      <c r="Q1948" t="str">
        <f t="shared" si="186"/>
        <v>technology</v>
      </c>
      <c r="R1948" t="str">
        <f t="shared" si="187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8"/>
        <v>1.0063375000000001</v>
      </c>
      <c r="P1949">
        <f t="shared" si="183"/>
        <v>35.003043478260871</v>
      </c>
      <c r="Q1949" t="str">
        <f t="shared" si="186"/>
        <v>technology</v>
      </c>
      <c r="R1949" t="str">
        <f t="shared" si="187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8"/>
        <v>8.0021100000000001</v>
      </c>
      <c r="P1950">
        <f t="shared" si="183"/>
        <v>188.50671378091872</v>
      </c>
      <c r="Q1950" t="str">
        <f t="shared" si="186"/>
        <v>technology</v>
      </c>
      <c r="R1950" t="str">
        <f t="shared" si="187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8"/>
        <v>1.0600260000000001</v>
      </c>
      <c r="P1951">
        <f t="shared" si="183"/>
        <v>56.204984093319197</v>
      </c>
      <c r="Q1951" t="str">
        <f t="shared" si="186"/>
        <v>technology</v>
      </c>
      <c r="R1951" t="str">
        <f t="shared" si="187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8"/>
        <v>2.0051866666666669</v>
      </c>
      <c r="P1952">
        <f t="shared" si="183"/>
        <v>51.3054157782516</v>
      </c>
      <c r="Q1952" t="str">
        <f t="shared" si="186"/>
        <v>technology</v>
      </c>
      <c r="R1952" t="str">
        <f t="shared" si="187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8"/>
        <v>2.1244399999999999</v>
      </c>
      <c r="P1953">
        <f t="shared" si="183"/>
        <v>127.36450839328538</v>
      </c>
      <c r="Q1953" t="str">
        <f t="shared" si="186"/>
        <v>technology</v>
      </c>
      <c r="R1953" t="str">
        <f t="shared" si="187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8"/>
        <v>1.9847237142857144</v>
      </c>
      <c r="P1954">
        <f t="shared" si="183"/>
        <v>101.85532258064516</v>
      </c>
      <c r="Q1954" t="str">
        <f t="shared" si="186"/>
        <v>technology</v>
      </c>
      <c r="R1954" t="str">
        <f t="shared" si="187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8"/>
        <v>2.2594666666666665</v>
      </c>
      <c r="P1955">
        <f t="shared" si="183"/>
        <v>230.55782312925169</v>
      </c>
      <c r="Q1955" t="str">
        <f t="shared" si="186"/>
        <v>technology</v>
      </c>
      <c r="R1955" t="str">
        <f t="shared" si="187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8"/>
        <v>6.9894800000000004</v>
      </c>
      <c r="P1956">
        <f t="shared" si="183"/>
        <v>842.10602409638557</v>
      </c>
      <c r="Q1956" t="str">
        <f t="shared" si="186"/>
        <v>technology</v>
      </c>
      <c r="R1956" t="str">
        <f t="shared" si="187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8"/>
        <v>3.9859528571428569</v>
      </c>
      <c r="P1957">
        <f t="shared" si="183"/>
        <v>577.27593103448271</v>
      </c>
      <c r="Q1957" t="str">
        <f t="shared" si="186"/>
        <v>technology</v>
      </c>
      <c r="R1957" t="str">
        <f t="shared" si="187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8"/>
        <v>2.9403333333333332</v>
      </c>
      <c r="P1958">
        <f t="shared" si="183"/>
        <v>483.34246575342468</v>
      </c>
      <c r="Q1958" t="str">
        <f t="shared" si="186"/>
        <v>technology</v>
      </c>
      <c r="R1958" t="str">
        <f t="shared" si="187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8"/>
        <v>1.6750470000000002</v>
      </c>
      <c r="P1959">
        <f t="shared" si="183"/>
        <v>76.138500000000008</v>
      </c>
      <c r="Q1959" t="str">
        <f t="shared" si="186"/>
        <v>technology</v>
      </c>
      <c r="R1959" t="str">
        <f t="shared" si="187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8"/>
        <v>14.355717142857143</v>
      </c>
      <c r="P1960">
        <f t="shared" si="183"/>
        <v>74.107684365781708</v>
      </c>
      <c r="Q1960" t="str">
        <f t="shared" si="186"/>
        <v>technology</v>
      </c>
      <c r="R1960" t="str">
        <f t="shared" si="187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8"/>
        <v>1.5673440000000001</v>
      </c>
      <c r="P1961">
        <f t="shared" si="183"/>
        <v>36.965660377358489</v>
      </c>
      <c r="Q1961" t="str">
        <f t="shared" si="186"/>
        <v>technology</v>
      </c>
      <c r="R1961" t="str">
        <f t="shared" si="187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8"/>
        <v>1.1790285714285715</v>
      </c>
      <c r="P1962">
        <f t="shared" si="183"/>
        <v>2500.969696969697</v>
      </c>
      <c r="Q1962" t="str">
        <f t="shared" si="186"/>
        <v>technology</v>
      </c>
      <c r="R1962" t="str">
        <f t="shared" si="187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8"/>
        <v>11.053811999999999</v>
      </c>
      <c r="P1963">
        <f t="shared" si="183"/>
        <v>67.690214329454989</v>
      </c>
      <c r="Q1963" t="str">
        <f t="shared" si="186"/>
        <v>technology</v>
      </c>
      <c r="R1963" t="str">
        <f t="shared" si="187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8"/>
        <v>1.9292499999999999</v>
      </c>
      <c r="P1964">
        <f t="shared" si="183"/>
        <v>63.04738562091503</v>
      </c>
      <c r="Q1964" t="str">
        <f t="shared" si="186"/>
        <v>technology</v>
      </c>
      <c r="R1964" t="str">
        <f t="shared" si="187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8"/>
        <v>1.268842105263158</v>
      </c>
      <c r="P1965">
        <f t="shared" si="183"/>
        <v>117.6</v>
      </c>
      <c r="Q1965" t="str">
        <f t="shared" si="186"/>
        <v>technology</v>
      </c>
      <c r="R1965" t="str">
        <f t="shared" si="187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8"/>
        <v>2.5957748878923765</v>
      </c>
      <c r="P1966">
        <f t="shared" si="183"/>
        <v>180.75185011709601</v>
      </c>
      <c r="Q1966" t="str">
        <f t="shared" si="186"/>
        <v>technology</v>
      </c>
      <c r="R1966" t="str">
        <f t="shared" si="187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8"/>
        <v>2.6227999999999998</v>
      </c>
      <c r="P1967">
        <f t="shared" si="183"/>
        <v>127.32038834951456</v>
      </c>
      <c r="Q1967" t="str">
        <f t="shared" si="186"/>
        <v>technology</v>
      </c>
      <c r="R1967" t="str">
        <f t="shared" si="187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8"/>
        <v>2.0674309000000002</v>
      </c>
      <c r="P1968">
        <f t="shared" si="183"/>
        <v>136.6444745538665</v>
      </c>
      <c r="Q1968" t="str">
        <f t="shared" si="186"/>
        <v>technology</v>
      </c>
      <c r="R1968" t="str">
        <f t="shared" si="187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8"/>
        <v>3.7012999999999998</v>
      </c>
      <c r="P1969">
        <f t="shared" si="183"/>
        <v>182.78024691358024</v>
      </c>
      <c r="Q1969" t="str">
        <f t="shared" si="186"/>
        <v>technology</v>
      </c>
      <c r="R1969" t="str">
        <f t="shared" si="187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8"/>
        <v>2.8496600000000001</v>
      </c>
      <c r="P1970">
        <f t="shared" si="183"/>
        <v>279.37843137254902</v>
      </c>
      <c r="Q1970" t="str">
        <f t="shared" si="186"/>
        <v>technology</v>
      </c>
      <c r="R1970" t="str">
        <f t="shared" si="187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8"/>
        <v>5.7907999999999999</v>
      </c>
      <c r="P1971">
        <f t="shared" si="183"/>
        <v>61.375728669846318</v>
      </c>
      <c r="Q1971" t="str">
        <f t="shared" si="186"/>
        <v>technology</v>
      </c>
      <c r="R1971" t="str">
        <f t="shared" si="187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8"/>
        <v>11.318</v>
      </c>
      <c r="P1972">
        <f t="shared" si="183"/>
        <v>80.727532097004286</v>
      </c>
      <c r="Q1972" t="str">
        <f t="shared" si="186"/>
        <v>technology</v>
      </c>
      <c r="R1972" t="str">
        <f t="shared" si="187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8"/>
        <v>2.6302771750000002</v>
      </c>
      <c r="P1973">
        <f t="shared" si="183"/>
        <v>272.35590732591254</v>
      </c>
      <c r="Q1973" t="str">
        <f t="shared" si="186"/>
        <v>technology</v>
      </c>
      <c r="R1973" t="str">
        <f t="shared" si="187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8"/>
        <v>6.7447999999999997</v>
      </c>
      <c r="P1974">
        <f t="shared" si="183"/>
        <v>70.848739495798313</v>
      </c>
      <c r="Q1974" t="str">
        <f t="shared" si="186"/>
        <v>technology</v>
      </c>
      <c r="R1974" t="str">
        <f t="shared" si="187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8"/>
        <v>2.5683081313131315</v>
      </c>
      <c r="P1975">
        <f t="shared" si="183"/>
        <v>247.94003412969283</v>
      </c>
      <c r="Q1975" t="str">
        <f t="shared" si="186"/>
        <v>technology</v>
      </c>
      <c r="R1975" t="str">
        <f t="shared" si="187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8"/>
        <v>3.7549600000000001</v>
      </c>
      <c r="P1976">
        <f t="shared" si="183"/>
        <v>186.81393034825871</v>
      </c>
      <c r="Q1976" t="str">
        <f t="shared" si="186"/>
        <v>technology</v>
      </c>
      <c r="R1976" t="str">
        <f t="shared" si="187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8"/>
        <v>2.0870837499999997</v>
      </c>
      <c r="P1977">
        <f t="shared" si="183"/>
        <v>131.98948616600788</v>
      </c>
      <c r="Q1977" t="str">
        <f t="shared" si="186"/>
        <v>technology</v>
      </c>
      <c r="R1977" t="str">
        <f t="shared" si="187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8"/>
        <v>3.4660000000000002</v>
      </c>
      <c r="P1978">
        <f t="shared" si="183"/>
        <v>29.310782241014799</v>
      </c>
      <c r="Q1978" t="str">
        <f t="shared" si="186"/>
        <v>technology</v>
      </c>
      <c r="R1978" t="str">
        <f t="shared" si="187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8"/>
        <v>4.0232999999999999</v>
      </c>
      <c r="P1979">
        <f t="shared" si="183"/>
        <v>245.02436053593178</v>
      </c>
      <c r="Q1979" t="str">
        <f t="shared" si="186"/>
        <v>technology</v>
      </c>
      <c r="R1979" t="str">
        <f t="shared" si="187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8"/>
        <v>10.2684514</v>
      </c>
      <c r="P1980">
        <f t="shared" si="183"/>
        <v>1323.2540463917526</v>
      </c>
      <c r="Q1980" t="str">
        <f t="shared" si="186"/>
        <v>technology</v>
      </c>
      <c r="R1980" t="str">
        <f t="shared" si="187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8"/>
        <v>1.14901155</v>
      </c>
      <c r="P1981">
        <f t="shared" si="183"/>
        <v>282.65966789667897</v>
      </c>
      <c r="Q1981" t="str">
        <f t="shared" si="186"/>
        <v>technology</v>
      </c>
      <c r="R1981" t="str">
        <f t="shared" si="187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8"/>
        <v>3.5482402000000004</v>
      </c>
      <c r="P1982">
        <f t="shared" si="183"/>
        <v>91.214401028277635</v>
      </c>
      <c r="Q1982" t="str">
        <f t="shared" si="186"/>
        <v>technology</v>
      </c>
      <c r="R1982" t="str">
        <f t="shared" si="187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8"/>
        <v>5.0799999999999998E-2</v>
      </c>
      <c r="P1983">
        <f t="shared" si="183"/>
        <v>31.75</v>
      </c>
      <c r="Q1983" t="str">
        <f t="shared" si="186"/>
        <v>photography</v>
      </c>
      <c r="R1983" t="str">
        <f t="shared" si="187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8"/>
        <v>0</v>
      </c>
      <c r="P1984">
        <f t="shared" si="183"/>
        <v>0</v>
      </c>
      <c r="Q1984" t="str">
        <f t="shared" si="186"/>
        <v>photography</v>
      </c>
      <c r="R1984" t="str">
        <f t="shared" si="187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8"/>
        <v>4.2999999999999997E-2</v>
      </c>
      <c r="P1985">
        <f t="shared" si="183"/>
        <v>88.6875</v>
      </c>
      <c r="Q1985" t="str">
        <f t="shared" si="186"/>
        <v>photography</v>
      </c>
      <c r="R1985" t="str">
        <f t="shared" si="187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8"/>
        <v>0.21146666666666666</v>
      </c>
      <c r="P1986">
        <f t="shared" si="183"/>
        <v>453.14285714285717</v>
      </c>
      <c r="Q1986" t="str">
        <f t="shared" si="186"/>
        <v>photography</v>
      </c>
      <c r="R1986" t="str">
        <f t="shared" si="187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8"/>
        <v>3.1875000000000001E-2</v>
      </c>
      <c r="P1987">
        <f t="shared" ref="P1987:P2050" si="189">IF(L1987 &gt; 0, E1987/L1987, 0)</f>
        <v>12.75</v>
      </c>
      <c r="Q1987" t="str">
        <f t="shared" si="186"/>
        <v>photography</v>
      </c>
      <c r="R1987" t="str">
        <f t="shared" si="187"/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8"/>
        <v>5.0000000000000001E-4</v>
      </c>
      <c r="P1988">
        <f t="shared" si="189"/>
        <v>1</v>
      </c>
      <c r="Q1988" t="str">
        <f t="shared" si="186"/>
        <v>photography</v>
      </c>
      <c r="R1988" t="str">
        <f t="shared" si="187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8"/>
        <v>0.42472727272727273</v>
      </c>
      <c r="P1989">
        <f t="shared" si="189"/>
        <v>83.428571428571431</v>
      </c>
      <c r="Q1989" t="str">
        <f t="shared" si="186"/>
        <v>photography</v>
      </c>
      <c r="R1989" t="str">
        <f t="shared" si="187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8"/>
        <v>4.1666666666666666E-3</v>
      </c>
      <c r="P1990">
        <f t="shared" si="189"/>
        <v>25</v>
      </c>
      <c r="Q1990" t="str">
        <f t="shared" si="186"/>
        <v>photography</v>
      </c>
      <c r="R1990" t="str">
        <f t="shared" si="187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8"/>
        <v>0.01</v>
      </c>
      <c r="P1991">
        <f t="shared" si="189"/>
        <v>50</v>
      </c>
      <c r="Q1991" t="str">
        <f t="shared" si="186"/>
        <v>photography</v>
      </c>
      <c r="R1991" t="str">
        <f t="shared" si="187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8"/>
        <v>0.16966666666666666</v>
      </c>
      <c r="P1992">
        <f t="shared" si="189"/>
        <v>101.8</v>
      </c>
      <c r="Q1992" t="str">
        <f t="shared" ref="Q1992:Q2055" si="192">LEFT(N1992, SEARCH("/",N1992,1)-1)</f>
        <v>photography</v>
      </c>
      <c r="R1992" t="str">
        <f t="shared" ref="R1992:R2055" si="193">RIGHT(N1992,  LEN(N1992) - SEARCH("/",N1992,1) )</f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8"/>
        <v>7.0000000000000007E-2</v>
      </c>
      <c r="P1993">
        <f t="shared" si="189"/>
        <v>46.666666666666664</v>
      </c>
      <c r="Q1993" t="str">
        <f t="shared" si="192"/>
        <v>photography</v>
      </c>
      <c r="R1993" t="str">
        <f t="shared" si="193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8"/>
        <v>1.3333333333333333E-3</v>
      </c>
      <c r="P1994">
        <f t="shared" si="189"/>
        <v>1</v>
      </c>
      <c r="Q1994" t="str">
        <f t="shared" si="192"/>
        <v>photography</v>
      </c>
      <c r="R1994" t="str">
        <f t="shared" si="193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8"/>
        <v>0</v>
      </c>
      <c r="P1995">
        <f t="shared" si="189"/>
        <v>0</v>
      </c>
      <c r="Q1995" t="str">
        <f t="shared" si="192"/>
        <v>photography</v>
      </c>
      <c r="R1995" t="str">
        <f t="shared" si="193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8"/>
        <v>0</v>
      </c>
      <c r="P1996">
        <f t="shared" si="189"/>
        <v>0</v>
      </c>
      <c r="Q1996" t="str">
        <f t="shared" si="192"/>
        <v>photography</v>
      </c>
      <c r="R1996" t="str">
        <f t="shared" si="193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8"/>
        <v>7.8E-2</v>
      </c>
      <c r="P1997">
        <f t="shared" si="189"/>
        <v>26</v>
      </c>
      <c r="Q1997" t="str">
        <f t="shared" si="192"/>
        <v>photography</v>
      </c>
      <c r="R1997" t="str">
        <f t="shared" si="193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8"/>
        <v>0</v>
      </c>
      <c r="P1998">
        <f t="shared" si="189"/>
        <v>0</v>
      </c>
      <c r="Q1998" t="str">
        <f t="shared" si="192"/>
        <v>photography</v>
      </c>
      <c r="R1998" t="str">
        <f t="shared" si="193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8"/>
        <v>0</v>
      </c>
      <c r="P1999">
        <f t="shared" si="189"/>
        <v>0</v>
      </c>
      <c r="Q1999" t="str">
        <f t="shared" si="192"/>
        <v>photography</v>
      </c>
      <c r="R1999" t="str">
        <f t="shared" si="193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8"/>
        <v>0.26200000000000001</v>
      </c>
      <c r="P2000">
        <f t="shared" si="189"/>
        <v>218.33333333333334</v>
      </c>
      <c r="Q2000" t="str">
        <f t="shared" si="192"/>
        <v>photography</v>
      </c>
      <c r="R2000" t="str">
        <f t="shared" si="193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8"/>
        <v>7.6129032258064515E-3</v>
      </c>
      <c r="P2001">
        <f t="shared" si="189"/>
        <v>33.714285714285715</v>
      </c>
      <c r="Q2001" t="str">
        <f t="shared" si="192"/>
        <v>photography</v>
      </c>
      <c r="R2001" t="str">
        <f t="shared" si="193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8"/>
        <v>0.125</v>
      </c>
      <c r="P2002">
        <f t="shared" si="189"/>
        <v>25</v>
      </c>
      <c r="Q2002" t="str">
        <f t="shared" si="192"/>
        <v>photography</v>
      </c>
      <c r="R2002" t="str">
        <f t="shared" si="193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8"/>
        <v>3.8212909090909091</v>
      </c>
      <c r="P2003">
        <f t="shared" si="189"/>
        <v>128.38790470372632</v>
      </c>
      <c r="Q2003" t="str">
        <f t="shared" si="192"/>
        <v>technology</v>
      </c>
      <c r="R2003" t="str">
        <f t="shared" si="193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8"/>
        <v>2.1679422000000002</v>
      </c>
      <c r="P2004">
        <f t="shared" si="189"/>
        <v>78.834261818181815</v>
      </c>
      <c r="Q2004" t="str">
        <f t="shared" si="192"/>
        <v>technology</v>
      </c>
      <c r="R2004" t="str">
        <f t="shared" si="193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8"/>
        <v>3.12</v>
      </c>
      <c r="P2005">
        <f t="shared" si="189"/>
        <v>91.764705882352942</v>
      </c>
      <c r="Q2005" t="str">
        <f t="shared" si="192"/>
        <v>technology</v>
      </c>
      <c r="R2005" t="str">
        <f t="shared" si="193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ref="O2006:O2069" si="194">E2006/D2006</f>
        <v>2.3442048</v>
      </c>
      <c r="P2006">
        <f t="shared" si="189"/>
        <v>331.10237288135596</v>
      </c>
      <c r="Q2006" t="str">
        <f t="shared" si="192"/>
        <v>technology</v>
      </c>
      <c r="R2006" t="str">
        <f t="shared" si="193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94"/>
        <v>1.236801</v>
      </c>
      <c r="P2007">
        <f t="shared" si="189"/>
        <v>194.26193717277485</v>
      </c>
      <c r="Q2007" t="str">
        <f t="shared" si="192"/>
        <v>technology</v>
      </c>
      <c r="R2007" t="str">
        <f t="shared" si="193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94"/>
        <v>2.4784000000000002</v>
      </c>
      <c r="P2008">
        <f t="shared" si="189"/>
        <v>408.97689768976898</v>
      </c>
      <c r="Q2008" t="str">
        <f t="shared" si="192"/>
        <v>technology</v>
      </c>
      <c r="R2008" t="str">
        <f t="shared" si="193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94"/>
        <v>1.157092</v>
      </c>
      <c r="P2009">
        <f t="shared" si="189"/>
        <v>84.459270072992695</v>
      </c>
      <c r="Q2009" t="str">
        <f t="shared" si="192"/>
        <v>technology</v>
      </c>
      <c r="R2009" t="str">
        <f t="shared" si="193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94"/>
        <v>1.1707484768810599</v>
      </c>
      <c r="P2010">
        <f t="shared" si="189"/>
        <v>44.853658536585364</v>
      </c>
      <c r="Q2010" t="str">
        <f t="shared" si="192"/>
        <v>technology</v>
      </c>
      <c r="R2010" t="str">
        <f t="shared" si="193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94"/>
        <v>3.05158</v>
      </c>
      <c r="P2011">
        <f t="shared" si="189"/>
        <v>383.3643216080402</v>
      </c>
      <c r="Q2011" t="str">
        <f t="shared" si="192"/>
        <v>technology</v>
      </c>
      <c r="R2011" t="str">
        <f t="shared" si="193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94"/>
        <v>3.2005299999999997</v>
      </c>
      <c r="P2012">
        <f t="shared" si="189"/>
        <v>55.276856649395505</v>
      </c>
      <c r="Q2012" t="str">
        <f t="shared" si="192"/>
        <v>technology</v>
      </c>
      <c r="R2012" t="str">
        <f t="shared" si="193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94"/>
        <v>8.1956399999999991</v>
      </c>
      <c r="P2013">
        <f t="shared" si="189"/>
        <v>422.02059732234807</v>
      </c>
      <c r="Q2013" t="str">
        <f t="shared" si="192"/>
        <v>technology</v>
      </c>
      <c r="R2013" t="str">
        <f t="shared" si="193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94"/>
        <v>2.3490000000000002</v>
      </c>
      <c r="P2014">
        <f t="shared" si="189"/>
        <v>64.180327868852459</v>
      </c>
      <c r="Q2014" t="str">
        <f t="shared" si="192"/>
        <v>technology</v>
      </c>
      <c r="R2014" t="str">
        <f t="shared" si="193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94"/>
        <v>4.9491375</v>
      </c>
      <c r="P2015">
        <f t="shared" si="189"/>
        <v>173.57781674704077</v>
      </c>
      <c r="Q2015" t="str">
        <f t="shared" si="192"/>
        <v>technology</v>
      </c>
      <c r="R2015" t="str">
        <f t="shared" si="193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94"/>
        <v>78.137822333333332</v>
      </c>
      <c r="P2016">
        <f t="shared" si="189"/>
        <v>88.601680840609291</v>
      </c>
      <c r="Q2016" t="str">
        <f t="shared" si="192"/>
        <v>technology</v>
      </c>
      <c r="R2016" t="str">
        <f t="shared" si="193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94"/>
        <v>1.1300013888888889</v>
      </c>
      <c r="P2017">
        <f t="shared" si="189"/>
        <v>50.222283950617282</v>
      </c>
      <c r="Q2017" t="str">
        <f t="shared" si="192"/>
        <v>technology</v>
      </c>
      <c r="R2017" t="str">
        <f t="shared" si="193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94"/>
        <v>9.2154220000000002</v>
      </c>
      <c r="P2018">
        <f t="shared" si="189"/>
        <v>192.38876826722338</v>
      </c>
      <c r="Q2018" t="str">
        <f t="shared" si="192"/>
        <v>technology</v>
      </c>
      <c r="R2018" t="str">
        <f t="shared" si="193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94"/>
        <v>1.2510239999999999</v>
      </c>
      <c r="P2019">
        <f t="shared" si="189"/>
        <v>73.416901408450698</v>
      </c>
      <c r="Q2019" t="str">
        <f t="shared" si="192"/>
        <v>technology</v>
      </c>
      <c r="R2019" t="str">
        <f t="shared" si="193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94"/>
        <v>1.0224343076923077</v>
      </c>
      <c r="P2020">
        <f t="shared" si="189"/>
        <v>147.68495555555555</v>
      </c>
      <c r="Q2020" t="str">
        <f t="shared" si="192"/>
        <v>technology</v>
      </c>
      <c r="R2020" t="str">
        <f t="shared" si="193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94"/>
        <v>4.8490975000000001</v>
      </c>
      <c r="P2021">
        <f t="shared" si="189"/>
        <v>108.96848314606741</v>
      </c>
      <c r="Q2021" t="str">
        <f t="shared" si="192"/>
        <v>technology</v>
      </c>
      <c r="R2021" t="str">
        <f t="shared" si="193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94"/>
        <v>1.9233333333333333</v>
      </c>
      <c r="P2022">
        <f t="shared" si="189"/>
        <v>23.647540983606557</v>
      </c>
      <c r="Q2022" t="str">
        <f t="shared" si="192"/>
        <v>technology</v>
      </c>
      <c r="R2022" t="str">
        <f t="shared" si="193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94"/>
        <v>2.8109999999999999</v>
      </c>
      <c r="P2023">
        <f t="shared" si="189"/>
        <v>147.94736842105263</v>
      </c>
      <c r="Q2023" t="str">
        <f t="shared" si="192"/>
        <v>technology</v>
      </c>
      <c r="R2023" t="str">
        <f t="shared" si="193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94"/>
        <v>1.2513700000000001</v>
      </c>
      <c r="P2024">
        <f t="shared" si="189"/>
        <v>385.03692307692307</v>
      </c>
      <c r="Q2024" t="str">
        <f t="shared" si="192"/>
        <v>technology</v>
      </c>
      <c r="R2024" t="str">
        <f t="shared" si="193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94"/>
        <v>1.61459</v>
      </c>
      <c r="P2025">
        <f t="shared" si="189"/>
        <v>457.39093484419266</v>
      </c>
      <c r="Q2025" t="str">
        <f t="shared" si="192"/>
        <v>technology</v>
      </c>
      <c r="R2025" t="str">
        <f t="shared" si="193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94"/>
        <v>5.8535000000000004</v>
      </c>
      <c r="P2026">
        <f t="shared" si="189"/>
        <v>222.99047619047619</v>
      </c>
      <c r="Q2026" t="str">
        <f t="shared" si="192"/>
        <v>technology</v>
      </c>
      <c r="R2026" t="str">
        <f t="shared" si="193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94"/>
        <v>2.0114999999999998</v>
      </c>
      <c r="P2027">
        <f t="shared" si="189"/>
        <v>220.74074074074073</v>
      </c>
      <c r="Q2027" t="str">
        <f t="shared" si="192"/>
        <v>technology</v>
      </c>
      <c r="R2027" t="str">
        <f t="shared" si="193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94"/>
        <v>1.3348307999999998</v>
      </c>
      <c r="P2028">
        <f t="shared" si="189"/>
        <v>73.503898678414089</v>
      </c>
      <c r="Q2028" t="str">
        <f t="shared" si="192"/>
        <v>technology</v>
      </c>
      <c r="R2028" t="str">
        <f t="shared" si="193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94"/>
        <v>1.2024900000000001</v>
      </c>
      <c r="P2029">
        <f t="shared" si="189"/>
        <v>223.09647495361781</v>
      </c>
      <c r="Q2029" t="str">
        <f t="shared" si="192"/>
        <v>technology</v>
      </c>
      <c r="R2029" t="str">
        <f t="shared" si="193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94"/>
        <v>1.2616666666666667</v>
      </c>
      <c r="P2030">
        <f t="shared" si="189"/>
        <v>47.911392405063289</v>
      </c>
      <c r="Q2030" t="str">
        <f t="shared" si="192"/>
        <v>technology</v>
      </c>
      <c r="R2030" t="str">
        <f t="shared" si="193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94"/>
        <v>3.6120000000000001</v>
      </c>
      <c r="P2031">
        <f t="shared" si="189"/>
        <v>96.063829787234042</v>
      </c>
      <c r="Q2031" t="str">
        <f t="shared" si="192"/>
        <v>technology</v>
      </c>
      <c r="R2031" t="str">
        <f t="shared" si="193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94"/>
        <v>2.26239013671875</v>
      </c>
      <c r="P2032">
        <f t="shared" si="189"/>
        <v>118.6144</v>
      </c>
      <c r="Q2032" t="str">
        <f t="shared" si="192"/>
        <v>technology</v>
      </c>
      <c r="R2032" t="str">
        <f t="shared" si="193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94"/>
        <v>1.2035</v>
      </c>
      <c r="P2033">
        <f t="shared" si="189"/>
        <v>118.45472440944881</v>
      </c>
      <c r="Q2033" t="str">
        <f t="shared" si="192"/>
        <v>technology</v>
      </c>
      <c r="R2033" t="str">
        <f t="shared" si="193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94"/>
        <v>3.0418799999999999</v>
      </c>
      <c r="P2034">
        <f t="shared" si="189"/>
        <v>143.21468926553672</v>
      </c>
      <c r="Q2034" t="str">
        <f t="shared" si="192"/>
        <v>technology</v>
      </c>
      <c r="R2034" t="str">
        <f t="shared" si="193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94"/>
        <v>1.7867599999999999</v>
      </c>
      <c r="P2035">
        <f t="shared" si="189"/>
        <v>282.71518987341773</v>
      </c>
      <c r="Q2035" t="str">
        <f t="shared" si="192"/>
        <v>technology</v>
      </c>
      <c r="R2035" t="str">
        <f t="shared" si="193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94"/>
        <v>3.868199871794872</v>
      </c>
      <c r="P2036">
        <f t="shared" si="189"/>
        <v>593.93620078740162</v>
      </c>
      <c r="Q2036" t="str">
        <f t="shared" si="192"/>
        <v>technology</v>
      </c>
      <c r="R2036" t="str">
        <f t="shared" si="193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94"/>
        <v>2.1103642500000004</v>
      </c>
      <c r="P2037">
        <f t="shared" si="189"/>
        <v>262.15704968944101</v>
      </c>
      <c r="Q2037" t="str">
        <f t="shared" si="192"/>
        <v>technology</v>
      </c>
      <c r="R2037" t="str">
        <f t="shared" si="193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94"/>
        <v>1.3166833333333334</v>
      </c>
      <c r="P2038">
        <f t="shared" si="189"/>
        <v>46.580778301886795</v>
      </c>
      <c r="Q2038" t="str">
        <f t="shared" si="192"/>
        <v>technology</v>
      </c>
      <c r="R2038" t="str">
        <f t="shared" si="193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94"/>
        <v>3.0047639999999998</v>
      </c>
      <c r="P2039">
        <f t="shared" si="189"/>
        <v>70.041118881118877</v>
      </c>
      <c r="Q2039" t="str">
        <f t="shared" si="192"/>
        <v>technology</v>
      </c>
      <c r="R2039" t="str">
        <f t="shared" si="193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94"/>
        <v>4.2051249999999998</v>
      </c>
      <c r="P2040">
        <f t="shared" si="189"/>
        <v>164.90686274509804</v>
      </c>
      <c r="Q2040" t="str">
        <f t="shared" si="192"/>
        <v>technology</v>
      </c>
      <c r="R2040" t="str">
        <f t="shared" si="193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94"/>
        <v>1.362168</v>
      </c>
      <c r="P2041">
        <f t="shared" si="189"/>
        <v>449.26385224274406</v>
      </c>
      <c r="Q2041" t="str">
        <f t="shared" si="192"/>
        <v>technology</v>
      </c>
      <c r="R2041" t="str">
        <f t="shared" si="193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94"/>
        <v>2.4817133333333334</v>
      </c>
      <c r="P2042">
        <f t="shared" si="189"/>
        <v>27.472841328413285</v>
      </c>
      <c r="Q2042" t="str">
        <f t="shared" si="192"/>
        <v>technology</v>
      </c>
      <c r="R2042" t="str">
        <f t="shared" si="193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94"/>
        <v>1.8186315789473684</v>
      </c>
      <c r="P2043">
        <f t="shared" si="189"/>
        <v>143.97499999999999</v>
      </c>
      <c r="Q2043" t="str">
        <f t="shared" si="192"/>
        <v>technology</v>
      </c>
      <c r="R2043" t="str">
        <f t="shared" si="193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94"/>
        <v>1.2353000000000001</v>
      </c>
      <c r="P2044">
        <f t="shared" si="189"/>
        <v>88.23571428571428</v>
      </c>
      <c r="Q2044" t="str">
        <f t="shared" si="192"/>
        <v>technology</v>
      </c>
      <c r="R2044" t="str">
        <f t="shared" si="193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94"/>
        <v>5.0620938628158845</v>
      </c>
      <c r="P2045">
        <f t="shared" si="189"/>
        <v>36.326424870466319</v>
      </c>
      <c r="Q2045" t="str">
        <f t="shared" si="192"/>
        <v>technology</v>
      </c>
      <c r="R2045" t="str">
        <f t="shared" si="193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94"/>
        <v>1.0821333333333334</v>
      </c>
      <c r="P2046">
        <f t="shared" si="189"/>
        <v>90.177777777777777</v>
      </c>
      <c r="Q2046" t="str">
        <f t="shared" si="192"/>
        <v>technology</v>
      </c>
      <c r="R2046" t="str">
        <f t="shared" si="193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94"/>
        <v>8.1918387755102042</v>
      </c>
      <c r="P2047">
        <f t="shared" si="189"/>
        <v>152.62361216730039</v>
      </c>
      <c r="Q2047" t="str">
        <f t="shared" si="192"/>
        <v>technology</v>
      </c>
      <c r="R2047" t="str">
        <f t="shared" si="193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94"/>
        <v>1.2110000000000001</v>
      </c>
      <c r="P2048">
        <f t="shared" si="189"/>
        <v>55.806451612903224</v>
      </c>
      <c r="Q2048" t="str">
        <f t="shared" si="192"/>
        <v>technology</v>
      </c>
      <c r="R2048" t="str">
        <f t="shared" si="193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94"/>
        <v>1.0299897959183673</v>
      </c>
      <c r="P2049">
        <f t="shared" si="189"/>
        <v>227.85327313769753</v>
      </c>
      <c r="Q2049" t="str">
        <f t="shared" si="192"/>
        <v>technology</v>
      </c>
      <c r="R2049" t="str">
        <f t="shared" si="193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94"/>
        <v>1.4833229411764706</v>
      </c>
      <c r="P2050">
        <f t="shared" si="189"/>
        <v>91.82989803350327</v>
      </c>
      <c r="Q2050" t="str">
        <f t="shared" si="192"/>
        <v>technology</v>
      </c>
      <c r="R2050" t="str">
        <f t="shared" si="193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4"/>
        <v>1.2019070000000001</v>
      </c>
      <c r="P2051">
        <f t="shared" ref="P2051:P2114" si="195">IF(L2051 &gt; 0, E2051/L2051, 0)</f>
        <v>80.991037735849048</v>
      </c>
      <c r="Q2051" t="str">
        <f t="shared" si="192"/>
        <v>technology</v>
      </c>
      <c r="R2051" t="str">
        <f t="shared" si="193"/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4"/>
        <v>4.7327000000000004</v>
      </c>
      <c r="P2052">
        <f t="shared" si="195"/>
        <v>278.39411764705881</v>
      </c>
      <c r="Q2052" t="str">
        <f t="shared" si="192"/>
        <v>technology</v>
      </c>
      <c r="R2052" t="str">
        <f t="shared" si="193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4"/>
        <v>1.303625</v>
      </c>
      <c r="P2053">
        <f t="shared" si="195"/>
        <v>43.095041322314053</v>
      </c>
      <c r="Q2053" t="str">
        <f t="shared" si="192"/>
        <v>technology</v>
      </c>
      <c r="R2053" t="str">
        <f t="shared" si="193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4"/>
        <v>3.5304799999999998</v>
      </c>
      <c r="P2054">
        <f t="shared" si="195"/>
        <v>326.29205175600737</v>
      </c>
      <c r="Q2054" t="str">
        <f t="shared" si="192"/>
        <v>technology</v>
      </c>
      <c r="R2054" t="str">
        <f t="shared" si="193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4"/>
        <v>1.0102</v>
      </c>
      <c r="P2055">
        <f t="shared" si="195"/>
        <v>41.743801652892564</v>
      </c>
      <c r="Q2055" t="str">
        <f t="shared" si="192"/>
        <v>technology</v>
      </c>
      <c r="R2055" t="str">
        <f t="shared" si="193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4"/>
        <v>1.1359142857142857</v>
      </c>
      <c r="P2056">
        <f t="shared" si="195"/>
        <v>64.020933977455712</v>
      </c>
      <c r="Q2056" t="str">
        <f t="shared" ref="Q2056:Q2119" si="198">LEFT(N2056, SEARCH("/",N2056,1)-1)</f>
        <v>technology</v>
      </c>
      <c r="R2056" t="str">
        <f t="shared" ref="R2056:R2119" si="199">RIGHT(N2056,  LEN(N2056) - SEARCH("/",N2056,1) )</f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4"/>
        <v>1.6741666666666666</v>
      </c>
      <c r="P2057">
        <f t="shared" si="195"/>
        <v>99.455445544554451</v>
      </c>
      <c r="Q2057" t="str">
        <f t="shared" si="198"/>
        <v>technology</v>
      </c>
      <c r="R2057" t="str">
        <f t="shared" si="199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4"/>
        <v>1.5345200000000001</v>
      </c>
      <c r="P2058">
        <f t="shared" si="195"/>
        <v>138.49458483754512</v>
      </c>
      <c r="Q2058" t="str">
        <f t="shared" si="198"/>
        <v>technology</v>
      </c>
      <c r="R2058" t="str">
        <f t="shared" si="199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4"/>
        <v>2.022322</v>
      </c>
      <c r="P2059">
        <f t="shared" si="195"/>
        <v>45.547792792792798</v>
      </c>
      <c r="Q2059" t="str">
        <f t="shared" si="198"/>
        <v>technology</v>
      </c>
      <c r="R2059" t="str">
        <f t="shared" si="199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4"/>
        <v>1.6828125</v>
      </c>
      <c r="P2060">
        <f t="shared" si="195"/>
        <v>10.507317073170732</v>
      </c>
      <c r="Q2060" t="str">
        <f t="shared" si="198"/>
        <v>technology</v>
      </c>
      <c r="R2060" t="str">
        <f t="shared" si="199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4"/>
        <v>1.4345666666666668</v>
      </c>
      <c r="P2061">
        <f t="shared" si="195"/>
        <v>114.76533333333333</v>
      </c>
      <c r="Q2061" t="str">
        <f t="shared" si="198"/>
        <v>technology</v>
      </c>
      <c r="R2061" t="str">
        <f t="shared" si="199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4"/>
        <v>1.964</v>
      </c>
      <c r="P2062">
        <f t="shared" si="195"/>
        <v>35.997067448680355</v>
      </c>
      <c r="Q2062" t="str">
        <f t="shared" si="198"/>
        <v>technology</v>
      </c>
      <c r="R2062" t="str">
        <f t="shared" si="199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4"/>
        <v>1.0791999999999999</v>
      </c>
      <c r="P2063">
        <f t="shared" si="195"/>
        <v>154.17142857142858</v>
      </c>
      <c r="Q2063" t="str">
        <f t="shared" si="198"/>
        <v>technology</v>
      </c>
      <c r="R2063" t="str">
        <f t="shared" si="199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4"/>
        <v>1.14977</v>
      </c>
      <c r="P2064">
        <f t="shared" si="195"/>
        <v>566.38916256157631</v>
      </c>
      <c r="Q2064" t="str">
        <f t="shared" si="198"/>
        <v>technology</v>
      </c>
      <c r="R2064" t="str">
        <f t="shared" si="199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4"/>
        <v>1.4804999999999999</v>
      </c>
      <c r="P2065">
        <f t="shared" si="195"/>
        <v>120.85714285714286</v>
      </c>
      <c r="Q2065" t="str">
        <f t="shared" si="198"/>
        <v>technology</v>
      </c>
      <c r="R2065" t="str">
        <f t="shared" si="199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4"/>
        <v>1.9116676082790633</v>
      </c>
      <c r="P2066">
        <f t="shared" si="195"/>
        <v>86.163845492085343</v>
      </c>
      <c r="Q2066" t="str">
        <f t="shared" si="198"/>
        <v>technology</v>
      </c>
      <c r="R2066" t="str">
        <f t="shared" si="199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4"/>
        <v>1.99215125</v>
      </c>
      <c r="P2067">
        <f t="shared" si="195"/>
        <v>51.212114395886893</v>
      </c>
      <c r="Q2067" t="str">
        <f t="shared" si="198"/>
        <v>technology</v>
      </c>
      <c r="R2067" t="str">
        <f t="shared" si="199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4"/>
        <v>2.1859999999999999</v>
      </c>
      <c r="P2068">
        <f t="shared" si="195"/>
        <v>67.261538461538464</v>
      </c>
      <c r="Q2068" t="str">
        <f t="shared" si="198"/>
        <v>technology</v>
      </c>
      <c r="R2068" t="str">
        <f t="shared" si="199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4"/>
        <v>1.2686868686868686</v>
      </c>
      <c r="P2069">
        <f t="shared" si="195"/>
        <v>62.8</v>
      </c>
      <c r="Q2069" t="str">
        <f t="shared" si="198"/>
        <v>technology</v>
      </c>
      <c r="R2069" t="str">
        <f t="shared" si="199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ref="O2070:O2133" si="200">E2070/D2070</f>
        <v>1.0522388</v>
      </c>
      <c r="P2070">
        <f t="shared" si="195"/>
        <v>346.13118421052633</v>
      </c>
      <c r="Q2070" t="str">
        <f t="shared" si="198"/>
        <v>technology</v>
      </c>
      <c r="R2070" t="str">
        <f t="shared" si="199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00"/>
        <v>1.2840666000000001</v>
      </c>
      <c r="P2071">
        <f t="shared" si="195"/>
        <v>244.11912547528519</v>
      </c>
      <c r="Q2071" t="str">
        <f t="shared" si="198"/>
        <v>technology</v>
      </c>
      <c r="R2071" t="str">
        <f t="shared" si="199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00"/>
        <v>3.1732719999999999</v>
      </c>
      <c r="P2072">
        <f t="shared" si="195"/>
        <v>259.25424836601309</v>
      </c>
      <c r="Q2072" t="str">
        <f t="shared" si="198"/>
        <v>technology</v>
      </c>
      <c r="R2072" t="str">
        <f t="shared" si="199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00"/>
        <v>2.8073000000000001</v>
      </c>
      <c r="P2073">
        <f t="shared" si="195"/>
        <v>201.96402877697841</v>
      </c>
      <c r="Q2073" t="str">
        <f t="shared" si="198"/>
        <v>technology</v>
      </c>
      <c r="R2073" t="str">
        <f t="shared" si="199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00"/>
        <v>1.1073146853146854</v>
      </c>
      <c r="P2074">
        <f t="shared" si="195"/>
        <v>226.20857142857142</v>
      </c>
      <c r="Q2074" t="str">
        <f t="shared" si="198"/>
        <v>technology</v>
      </c>
      <c r="R2074" t="str">
        <f t="shared" si="199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00"/>
        <v>1.5260429999999998</v>
      </c>
      <c r="P2075">
        <f t="shared" si="195"/>
        <v>324.69</v>
      </c>
      <c r="Q2075" t="str">
        <f t="shared" si="198"/>
        <v>technology</v>
      </c>
      <c r="R2075" t="str">
        <f t="shared" si="199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00"/>
        <v>1.0249999999999999</v>
      </c>
      <c r="P2076">
        <f t="shared" si="195"/>
        <v>205</v>
      </c>
      <c r="Q2076" t="str">
        <f t="shared" si="198"/>
        <v>technology</v>
      </c>
      <c r="R2076" t="str">
        <f t="shared" si="199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00"/>
        <v>16.783738373837384</v>
      </c>
      <c r="P2077">
        <f t="shared" si="195"/>
        <v>20.465926829268295</v>
      </c>
      <c r="Q2077" t="str">
        <f t="shared" si="198"/>
        <v>technology</v>
      </c>
      <c r="R2077" t="str">
        <f t="shared" si="199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00"/>
        <v>5.4334915642458101</v>
      </c>
      <c r="P2078">
        <f t="shared" si="195"/>
        <v>116.35303146309367</v>
      </c>
      <c r="Q2078" t="str">
        <f t="shared" si="198"/>
        <v>technology</v>
      </c>
      <c r="R2078" t="str">
        <f t="shared" si="199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00"/>
        <v>1.1550800000000001</v>
      </c>
      <c r="P2079">
        <f t="shared" si="195"/>
        <v>307.20212765957444</v>
      </c>
      <c r="Q2079" t="str">
        <f t="shared" si="198"/>
        <v>technology</v>
      </c>
      <c r="R2079" t="str">
        <f t="shared" si="199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00"/>
        <v>1.3120499999999999</v>
      </c>
      <c r="P2080">
        <f t="shared" si="195"/>
        <v>546.6875</v>
      </c>
      <c r="Q2080" t="str">
        <f t="shared" si="198"/>
        <v>technology</v>
      </c>
      <c r="R2080" t="str">
        <f t="shared" si="199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00"/>
        <v>2.8816999999999999</v>
      </c>
      <c r="P2081">
        <f t="shared" si="195"/>
        <v>47.474464579901152</v>
      </c>
      <c r="Q2081" t="str">
        <f t="shared" si="198"/>
        <v>technology</v>
      </c>
      <c r="R2081" t="str">
        <f t="shared" si="199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00"/>
        <v>5.0780000000000003</v>
      </c>
      <c r="P2082">
        <f t="shared" si="195"/>
        <v>101.56</v>
      </c>
      <c r="Q2082" t="str">
        <f t="shared" si="198"/>
        <v>technology</v>
      </c>
      <c r="R2082" t="str">
        <f t="shared" si="199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00"/>
        <v>1.1457142857142857</v>
      </c>
      <c r="P2083">
        <f t="shared" si="195"/>
        <v>72.909090909090907</v>
      </c>
      <c r="Q2083" t="str">
        <f t="shared" si="198"/>
        <v>music</v>
      </c>
      <c r="R2083" t="str">
        <f t="shared" si="199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00"/>
        <v>1.1073333333333333</v>
      </c>
      <c r="P2084">
        <f t="shared" si="195"/>
        <v>43.710526315789473</v>
      </c>
      <c r="Q2084" t="str">
        <f t="shared" si="198"/>
        <v>music</v>
      </c>
      <c r="R2084" t="str">
        <f t="shared" si="199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00"/>
        <v>1.1333333333333333</v>
      </c>
      <c r="P2085">
        <f t="shared" si="195"/>
        <v>34</v>
      </c>
      <c r="Q2085" t="str">
        <f t="shared" si="198"/>
        <v>music</v>
      </c>
      <c r="R2085" t="str">
        <f t="shared" si="199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00"/>
        <v>1.0833333333333333</v>
      </c>
      <c r="P2086">
        <f t="shared" si="195"/>
        <v>70.652173913043484</v>
      </c>
      <c r="Q2086" t="str">
        <f t="shared" si="198"/>
        <v>music</v>
      </c>
      <c r="R2086" t="str">
        <f t="shared" si="199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00"/>
        <v>1.2353333333333334</v>
      </c>
      <c r="P2087">
        <f t="shared" si="195"/>
        <v>89.301204819277103</v>
      </c>
      <c r="Q2087" t="str">
        <f t="shared" si="198"/>
        <v>music</v>
      </c>
      <c r="R2087" t="str">
        <f t="shared" si="199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00"/>
        <v>1.0069999999999999</v>
      </c>
      <c r="P2088">
        <f t="shared" si="195"/>
        <v>115.08571428571429</v>
      </c>
      <c r="Q2088" t="str">
        <f t="shared" si="198"/>
        <v>music</v>
      </c>
      <c r="R2088" t="str">
        <f t="shared" si="199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00"/>
        <v>1.0353333333333334</v>
      </c>
      <c r="P2089">
        <f t="shared" si="195"/>
        <v>62.12</v>
      </c>
      <c r="Q2089" t="str">
        <f t="shared" si="198"/>
        <v>music</v>
      </c>
      <c r="R2089" t="str">
        <f t="shared" si="199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00"/>
        <v>1.1551066666666667</v>
      </c>
      <c r="P2090">
        <f t="shared" si="195"/>
        <v>46.204266666666669</v>
      </c>
      <c r="Q2090" t="str">
        <f t="shared" si="198"/>
        <v>music</v>
      </c>
      <c r="R2090" t="str">
        <f t="shared" si="199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00"/>
        <v>1.2040040000000001</v>
      </c>
      <c r="P2091">
        <f t="shared" si="195"/>
        <v>48.54854838709678</v>
      </c>
      <c r="Q2091" t="str">
        <f t="shared" si="198"/>
        <v>music</v>
      </c>
      <c r="R2091" t="str">
        <f t="shared" si="199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00"/>
        <v>1.1504037499999999</v>
      </c>
      <c r="P2092">
        <f t="shared" si="195"/>
        <v>57.520187499999999</v>
      </c>
      <c r="Q2092" t="str">
        <f t="shared" si="198"/>
        <v>music</v>
      </c>
      <c r="R2092" t="str">
        <f t="shared" si="199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00"/>
        <v>1.2046777777777777</v>
      </c>
      <c r="P2093">
        <f t="shared" si="195"/>
        <v>88.147154471544724</v>
      </c>
      <c r="Q2093" t="str">
        <f t="shared" si="198"/>
        <v>music</v>
      </c>
      <c r="R2093" t="str">
        <f t="shared" si="199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00"/>
        <v>1.0128333333333333</v>
      </c>
      <c r="P2094">
        <f t="shared" si="195"/>
        <v>110.49090909090908</v>
      </c>
      <c r="Q2094" t="str">
        <f t="shared" si="198"/>
        <v>music</v>
      </c>
      <c r="R2094" t="str">
        <f t="shared" si="199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00"/>
        <v>1.0246666666666666</v>
      </c>
      <c r="P2095">
        <f t="shared" si="195"/>
        <v>66.826086956521735</v>
      </c>
      <c r="Q2095" t="str">
        <f t="shared" si="198"/>
        <v>music</v>
      </c>
      <c r="R2095" t="str">
        <f t="shared" si="199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00"/>
        <v>1.2054285714285715</v>
      </c>
      <c r="P2096">
        <f t="shared" si="195"/>
        <v>58.597222222222221</v>
      </c>
      <c r="Q2096" t="str">
        <f t="shared" si="198"/>
        <v>music</v>
      </c>
      <c r="R2096" t="str">
        <f t="shared" si="199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00"/>
        <v>1</v>
      </c>
      <c r="P2097">
        <f t="shared" si="195"/>
        <v>113.63636363636364</v>
      </c>
      <c r="Q2097" t="str">
        <f t="shared" si="198"/>
        <v>music</v>
      </c>
      <c r="R2097" t="str">
        <f t="shared" si="199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00"/>
        <v>1.0166666666666666</v>
      </c>
      <c r="P2098">
        <f t="shared" si="195"/>
        <v>43.571428571428569</v>
      </c>
      <c r="Q2098" t="str">
        <f t="shared" si="198"/>
        <v>music</v>
      </c>
      <c r="R2098" t="str">
        <f t="shared" si="199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00"/>
        <v>1</v>
      </c>
      <c r="P2099">
        <f t="shared" si="195"/>
        <v>78.94736842105263</v>
      </c>
      <c r="Q2099" t="str">
        <f t="shared" si="198"/>
        <v>music</v>
      </c>
      <c r="R2099" t="str">
        <f t="shared" si="199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00"/>
        <v>1.0033333333333334</v>
      </c>
      <c r="P2100">
        <f t="shared" si="195"/>
        <v>188.125</v>
      </c>
      <c r="Q2100" t="str">
        <f t="shared" si="198"/>
        <v>music</v>
      </c>
      <c r="R2100" t="str">
        <f t="shared" si="199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00"/>
        <v>1.3236666666666668</v>
      </c>
      <c r="P2101">
        <f t="shared" si="195"/>
        <v>63.031746031746032</v>
      </c>
      <c r="Q2101" t="str">
        <f t="shared" si="198"/>
        <v>music</v>
      </c>
      <c r="R2101" t="str">
        <f t="shared" si="199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00"/>
        <v>1.3666666666666667</v>
      </c>
      <c r="P2102">
        <f t="shared" si="195"/>
        <v>30.37037037037037</v>
      </c>
      <c r="Q2102" t="str">
        <f t="shared" si="198"/>
        <v>music</v>
      </c>
      <c r="R2102" t="str">
        <f t="shared" si="199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00"/>
        <v>1.1325000000000001</v>
      </c>
      <c r="P2103">
        <f t="shared" si="195"/>
        <v>51.477272727272727</v>
      </c>
      <c r="Q2103" t="str">
        <f t="shared" si="198"/>
        <v>music</v>
      </c>
      <c r="R2103" t="str">
        <f t="shared" si="199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00"/>
        <v>1.36</v>
      </c>
      <c r="P2104">
        <f t="shared" si="195"/>
        <v>35.789473684210527</v>
      </c>
      <c r="Q2104" t="str">
        <f t="shared" si="198"/>
        <v>music</v>
      </c>
      <c r="R2104" t="str">
        <f t="shared" si="199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00"/>
        <v>1.4612318374694613</v>
      </c>
      <c r="P2105">
        <f t="shared" si="195"/>
        <v>98.817391304347822</v>
      </c>
      <c r="Q2105" t="str">
        <f t="shared" si="198"/>
        <v>music</v>
      </c>
      <c r="R2105" t="str">
        <f t="shared" si="199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00"/>
        <v>1.2949999999999999</v>
      </c>
      <c r="P2106">
        <f t="shared" si="195"/>
        <v>28</v>
      </c>
      <c r="Q2106" t="str">
        <f t="shared" si="198"/>
        <v>music</v>
      </c>
      <c r="R2106" t="str">
        <f t="shared" si="199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00"/>
        <v>2.54</v>
      </c>
      <c r="P2107">
        <f t="shared" si="195"/>
        <v>51.313131313131315</v>
      </c>
      <c r="Q2107" t="str">
        <f t="shared" si="198"/>
        <v>music</v>
      </c>
      <c r="R2107" t="str">
        <f t="shared" si="199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00"/>
        <v>1.0704545454545455</v>
      </c>
      <c r="P2108">
        <f t="shared" si="195"/>
        <v>53.522727272727273</v>
      </c>
      <c r="Q2108" t="str">
        <f t="shared" si="198"/>
        <v>music</v>
      </c>
      <c r="R2108" t="str">
        <f t="shared" si="199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00"/>
        <v>1.0773299999999999</v>
      </c>
      <c r="P2109">
        <f t="shared" si="195"/>
        <v>37.149310344827583</v>
      </c>
      <c r="Q2109" t="str">
        <f t="shared" si="198"/>
        <v>music</v>
      </c>
      <c r="R2109" t="str">
        <f t="shared" si="199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00"/>
        <v>1.0731250000000001</v>
      </c>
      <c r="P2110">
        <f t="shared" si="195"/>
        <v>89.895287958115176</v>
      </c>
      <c r="Q2110" t="str">
        <f t="shared" si="198"/>
        <v>music</v>
      </c>
      <c r="R2110" t="str">
        <f t="shared" si="199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00"/>
        <v>1.06525</v>
      </c>
      <c r="P2111">
        <f t="shared" si="195"/>
        <v>106.52500000000001</v>
      </c>
      <c r="Q2111" t="str">
        <f t="shared" si="198"/>
        <v>music</v>
      </c>
      <c r="R2111" t="str">
        <f t="shared" si="199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00"/>
        <v>1.0035000000000001</v>
      </c>
      <c r="P2112">
        <f t="shared" si="195"/>
        <v>52.815789473684212</v>
      </c>
      <c r="Q2112" t="str">
        <f t="shared" si="198"/>
        <v>music</v>
      </c>
      <c r="R2112" t="str">
        <f t="shared" si="199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00"/>
        <v>1.0649999999999999</v>
      </c>
      <c r="P2113">
        <f t="shared" si="195"/>
        <v>54.615384615384613</v>
      </c>
      <c r="Q2113" t="str">
        <f t="shared" si="198"/>
        <v>music</v>
      </c>
      <c r="R2113" t="str">
        <f t="shared" si="199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00"/>
        <v>1</v>
      </c>
      <c r="P2114">
        <f t="shared" si="195"/>
        <v>27.272727272727273</v>
      </c>
      <c r="Q2114" t="str">
        <f t="shared" si="198"/>
        <v>music</v>
      </c>
      <c r="R2114" t="str">
        <f t="shared" si="199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200"/>
        <v>1.0485714285714285</v>
      </c>
      <c r="P2115">
        <f t="shared" ref="P2115:P2178" si="201">IF(L2115 &gt; 0, E2115/L2115, 0)</f>
        <v>68.598130841121488</v>
      </c>
      <c r="Q2115" t="str">
        <f t="shared" si="198"/>
        <v>music</v>
      </c>
      <c r="R2115" t="str">
        <f t="shared" si="199"/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0"/>
        <v>1.0469999999999999</v>
      </c>
      <c r="P2116">
        <f t="shared" si="201"/>
        <v>35.612244897959187</v>
      </c>
      <c r="Q2116" t="str">
        <f t="shared" si="198"/>
        <v>music</v>
      </c>
      <c r="R2116" t="str">
        <f t="shared" si="199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0"/>
        <v>2.2566666666666668</v>
      </c>
      <c r="P2117">
        <f t="shared" si="201"/>
        <v>94.027777777777771</v>
      </c>
      <c r="Q2117" t="str">
        <f t="shared" si="198"/>
        <v>music</v>
      </c>
      <c r="R2117" t="str">
        <f t="shared" si="199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0"/>
        <v>1.0090416666666666</v>
      </c>
      <c r="P2118">
        <f t="shared" si="201"/>
        <v>526.45652173913038</v>
      </c>
      <c r="Q2118" t="str">
        <f t="shared" si="198"/>
        <v>music</v>
      </c>
      <c r="R2118" t="str">
        <f t="shared" si="199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0"/>
        <v>1.4775</v>
      </c>
      <c r="P2119">
        <f t="shared" si="201"/>
        <v>50.657142857142858</v>
      </c>
      <c r="Q2119" t="str">
        <f t="shared" si="198"/>
        <v>music</v>
      </c>
      <c r="R2119" t="str">
        <f t="shared" si="199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0"/>
        <v>1.3461099999999999</v>
      </c>
      <c r="P2120">
        <f t="shared" si="201"/>
        <v>79.182941176470578</v>
      </c>
      <c r="Q2120" t="str">
        <f t="shared" ref="Q2120:Q2183" si="204">LEFT(N2120, SEARCH("/",N2120,1)-1)</f>
        <v>music</v>
      </c>
      <c r="R2120" t="str">
        <f t="shared" ref="R2120:R2183" si="205">RIGHT(N2120,  LEN(N2120) - SEARCH("/",N2120,1) )</f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0"/>
        <v>1.0075000000000001</v>
      </c>
      <c r="P2121">
        <f t="shared" si="201"/>
        <v>91.590909090909093</v>
      </c>
      <c r="Q2121" t="str">
        <f t="shared" si="204"/>
        <v>music</v>
      </c>
      <c r="R2121" t="str">
        <f t="shared" si="205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0"/>
        <v>1.00880375</v>
      </c>
      <c r="P2122">
        <f t="shared" si="201"/>
        <v>116.96275362318841</v>
      </c>
      <c r="Q2122" t="str">
        <f t="shared" si="204"/>
        <v>music</v>
      </c>
      <c r="R2122" t="str">
        <f t="shared" si="205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0"/>
        <v>5.6800000000000002E-3</v>
      </c>
      <c r="P2123">
        <f t="shared" si="201"/>
        <v>28.4</v>
      </c>
      <c r="Q2123" t="str">
        <f t="shared" si="204"/>
        <v>games</v>
      </c>
      <c r="R2123" t="str">
        <f t="shared" si="205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0"/>
        <v>3.875E-3</v>
      </c>
      <c r="P2124">
        <f t="shared" si="201"/>
        <v>103.33333333333333</v>
      </c>
      <c r="Q2124" t="str">
        <f t="shared" si="204"/>
        <v>games</v>
      </c>
      <c r="R2124" t="str">
        <f t="shared" si="205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0"/>
        <v>0.1</v>
      </c>
      <c r="P2125">
        <f t="shared" si="201"/>
        <v>10</v>
      </c>
      <c r="Q2125" t="str">
        <f t="shared" si="204"/>
        <v>games</v>
      </c>
      <c r="R2125" t="str">
        <f t="shared" si="205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0"/>
        <v>0.10454545454545454</v>
      </c>
      <c r="P2126">
        <f t="shared" si="201"/>
        <v>23</v>
      </c>
      <c r="Q2126" t="str">
        <f t="shared" si="204"/>
        <v>games</v>
      </c>
      <c r="R2126" t="str">
        <f t="shared" si="205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0"/>
        <v>1.4200000000000001E-2</v>
      </c>
      <c r="P2127">
        <f t="shared" si="201"/>
        <v>31.555555555555557</v>
      </c>
      <c r="Q2127" t="str">
        <f t="shared" si="204"/>
        <v>games</v>
      </c>
      <c r="R2127" t="str">
        <f t="shared" si="205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0"/>
        <v>5.0000000000000001E-4</v>
      </c>
      <c r="P2128">
        <f t="shared" si="201"/>
        <v>5</v>
      </c>
      <c r="Q2128" t="str">
        <f t="shared" si="204"/>
        <v>games</v>
      </c>
      <c r="R2128" t="str">
        <f t="shared" si="205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0"/>
        <v>0.28842857142857142</v>
      </c>
      <c r="P2129">
        <f t="shared" si="201"/>
        <v>34.220338983050844</v>
      </c>
      <c r="Q2129" t="str">
        <f t="shared" si="204"/>
        <v>games</v>
      </c>
      <c r="R2129" t="str">
        <f t="shared" si="205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0"/>
        <v>1.6666666666666668E-3</v>
      </c>
      <c r="P2130">
        <f t="shared" si="201"/>
        <v>25</v>
      </c>
      <c r="Q2130" t="str">
        <f t="shared" si="204"/>
        <v>games</v>
      </c>
      <c r="R2130" t="str">
        <f t="shared" si="205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0"/>
        <v>0.11799999999999999</v>
      </c>
      <c r="P2131">
        <f t="shared" si="201"/>
        <v>19.666666666666668</v>
      </c>
      <c r="Q2131" t="str">
        <f t="shared" si="204"/>
        <v>games</v>
      </c>
      <c r="R2131" t="str">
        <f t="shared" si="205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0"/>
        <v>2.0238095238095236E-3</v>
      </c>
      <c r="P2132">
        <f t="shared" si="201"/>
        <v>21.25</v>
      </c>
      <c r="Q2132" t="str">
        <f t="shared" si="204"/>
        <v>games</v>
      </c>
      <c r="R2132" t="str">
        <f t="shared" si="205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0"/>
        <v>0.05</v>
      </c>
      <c r="P2133">
        <f t="shared" si="201"/>
        <v>8.3333333333333339</v>
      </c>
      <c r="Q2133" t="str">
        <f t="shared" si="204"/>
        <v>games</v>
      </c>
      <c r="R2133" t="str">
        <f t="shared" si="205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ref="O2134:O2197" si="206">E2134/D2134</f>
        <v>2.1129899999999997E-2</v>
      </c>
      <c r="P2134">
        <f t="shared" si="201"/>
        <v>21.34333333333333</v>
      </c>
      <c r="Q2134" t="str">
        <f t="shared" si="204"/>
        <v>games</v>
      </c>
      <c r="R2134" t="str">
        <f t="shared" si="205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6"/>
        <v>1.6E-2</v>
      </c>
      <c r="P2135">
        <f t="shared" si="201"/>
        <v>5.333333333333333</v>
      </c>
      <c r="Q2135" t="str">
        <f t="shared" si="204"/>
        <v>games</v>
      </c>
      <c r="R2135" t="str">
        <f t="shared" si="205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6"/>
        <v>1.7333333333333333E-2</v>
      </c>
      <c r="P2136">
        <f t="shared" si="201"/>
        <v>34.666666666666664</v>
      </c>
      <c r="Q2136" t="str">
        <f t="shared" si="204"/>
        <v>games</v>
      </c>
      <c r="R2136" t="str">
        <f t="shared" si="205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6"/>
        <v>9.5600000000000004E-2</v>
      </c>
      <c r="P2137">
        <f t="shared" si="201"/>
        <v>21.727272727272727</v>
      </c>
      <c r="Q2137" t="str">
        <f t="shared" si="204"/>
        <v>games</v>
      </c>
      <c r="R2137" t="str">
        <f t="shared" si="205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6"/>
        <v>5.9612499999999998E-4</v>
      </c>
      <c r="P2138">
        <f t="shared" si="201"/>
        <v>11.922499999999999</v>
      </c>
      <c r="Q2138" t="str">
        <f t="shared" si="204"/>
        <v>games</v>
      </c>
      <c r="R2138" t="str">
        <f t="shared" si="205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6"/>
        <v>0.28405999999999998</v>
      </c>
      <c r="P2139">
        <f t="shared" si="201"/>
        <v>26.59737827715356</v>
      </c>
      <c r="Q2139" t="str">
        <f t="shared" si="204"/>
        <v>games</v>
      </c>
      <c r="R2139" t="str">
        <f t="shared" si="205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6"/>
        <v>0.128</v>
      </c>
      <c r="P2140">
        <f t="shared" si="201"/>
        <v>10.666666666666666</v>
      </c>
      <c r="Q2140" t="str">
        <f t="shared" si="204"/>
        <v>games</v>
      </c>
      <c r="R2140" t="str">
        <f t="shared" si="205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6"/>
        <v>5.4199999999999998E-2</v>
      </c>
      <c r="P2141">
        <f t="shared" si="201"/>
        <v>29.035714285714285</v>
      </c>
      <c r="Q2141" t="str">
        <f t="shared" si="204"/>
        <v>games</v>
      </c>
      <c r="R2141" t="str">
        <f t="shared" si="205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6"/>
        <v>1.1199999999999999E-3</v>
      </c>
      <c r="P2142">
        <f t="shared" si="201"/>
        <v>50.909090909090907</v>
      </c>
      <c r="Q2142" t="str">
        <f t="shared" si="204"/>
        <v>games</v>
      </c>
      <c r="R2142" t="str">
        <f t="shared" si="205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6"/>
        <v>0</v>
      </c>
      <c r="P2143">
        <f t="shared" si="201"/>
        <v>0</v>
      </c>
      <c r="Q2143" t="str">
        <f t="shared" si="204"/>
        <v>games</v>
      </c>
      <c r="R2143" t="str">
        <f t="shared" si="205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6"/>
        <v>5.7238095238095241E-2</v>
      </c>
      <c r="P2144">
        <f t="shared" si="201"/>
        <v>50.083333333333336</v>
      </c>
      <c r="Q2144" t="str">
        <f t="shared" si="204"/>
        <v>games</v>
      </c>
      <c r="R2144" t="str">
        <f t="shared" si="205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6"/>
        <v>0.1125</v>
      </c>
      <c r="P2145">
        <f t="shared" si="201"/>
        <v>45</v>
      </c>
      <c r="Q2145" t="str">
        <f t="shared" si="204"/>
        <v>games</v>
      </c>
      <c r="R2145" t="str">
        <f t="shared" si="205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6"/>
        <v>1.7098591549295775E-2</v>
      </c>
      <c r="P2146">
        <f t="shared" si="201"/>
        <v>25.291666666666668</v>
      </c>
      <c r="Q2146" t="str">
        <f t="shared" si="204"/>
        <v>games</v>
      </c>
      <c r="R2146" t="str">
        <f t="shared" si="205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6"/>
        <v>0.30433333333333334</v>
      </c>
      <c r="P2147">
        <f t="shared" si="201"/>
        <v>51.292134831460672</v>
      </c>
      <c r="Q2147" t="str">
        <f t="shared" si="204"/>
        <v>games</v>
      </c>
      <c r="R2147" t="str">
        <f t="shared" si="205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6"/>
        <v>2.0000000000000001E-4</v>
      </c>
      <c r="P2148">
        <f t="shared" si="201"/>
        <v>1</v>
      </c>
      <c r="Q2148" t="str">
        <f t="shared" si="204"/>
        <v>games</v>
      </c>
      <c r="R2148" t="str">
        <f t="shared" si="205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6"/>
        <v>6.9641025641025639E-3</v>
      </c>
      <c r="P2149">
        <f t="shared" si="201"/>
        <v>49.381818181818183</v>
      </c>
      <c r="Q2149" t="str">
        <f t="shared" si="204"/>
        <v>games</v>
      </c>
      <c r="R2149" t="str">
        <f t="shared" si="205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6"/>
        <v>0.02</v>
      </c>
      <c r="P2150">
        <f t="shared" si="201"/>
        <v>1</v>
      </c>
      <c r="Q2150" t="str">
        <f t="shared" si="204"/>
        <v>games</v>
      </c>
      <c r="R2150" t="str">
        <f t="shared" si="205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6"/>
        <v>0</v>
      </c>
      <c r="P2151">
        <f t="shared" si="201"/>
        <v>0</v>
      </c>
      <c r="Q2151" t="str">
        <f t="shared" si="204"/>
        <v>games</v>
      </c>
      <c r="R2151" t="str">
        <f t="shared" si="205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6"/>
        <v>8.0999999999999996E-3</v>
      </c>
      <c r="P2152">
        <f t="shared" si="201"/>
        <v>101.25</v>
      </c>
      <c r="Q2152" t="str">
        <f t="shared" si="204"/>
        <v>games</v>
      </c>
      <c r="R2152" t="str">
        <f t="shared" si="205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6"/>
        <v>2.6222222222222224E-3</v>
      </c>
      <c r="P2153">
        <f t="shared" si="201"/>
        <v>19.666666666666668</v>
      </c>
      <c r="Q2153" t="str">
        <f t="shared" si="204"/>
        <v>games</v>
      </c>
      <c r="R2153" t="str">
        <f t="shared" si="205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6"/>
        <v>1.6666666666666668E-3</v>
      </c>
      <c r="P2154">
        <f t="shared" si="201"/>
        <v>12.5</v>
      </c>
      <c r="Q2154" t="str">
        <f t="shared" si="204"/>
        <v>games</v>
      </c>
      <c r="R2154" t="str">
        <f t="shared" si="205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6"/>
        <v>9.1244548809124457E-5</v>
      </c>
      <c r="P2155">
        <f t="shared" si="201"/>
        <v>8.5</v>
      </c>
      <c r="Q2155" t="str">
        <f t="shared" si="204"/>
        <v>games</v>
      </c>
      <c r="R2155" t="str">
        <f t="shared" si="205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6"/>
        <v>8.0000000000000002E-3</v>
      </c>
      <c r="P2156">
        <f t="shared" si="201"/>
        <v>1</v>
      </c>
      <c r="Q2156" t="str">
        <f t="shared" si="204"/>
        <v>games</v>
      </c>
      <c r="R2156" t="str">
        <f t="shared" si="205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6"/>
        <v>2.3E-2</v>
      </c>
      <c r="P2157">
        <f t="shared" si="201"/>
        <v>23</v>
      </c>
      <c r="Q2157" t="str">
        <f t="shared" si="204"/>
        <v>games</v>
      </c>
      <c r="R2157" t="str">
        <f t="shared" si="205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6"/>
        <v>2.6660714285714284E-2</v>
      </c>
      <c r="P2158">
        <f t="shared" si="201"/>
        <v>17.987951807228917</v>
      </c>
      <c r="Q2158" t="str">
        <f t="shared" si="204"/>
        <v>games</v>
      </c>
      <c r="R2158" t="str">
        <f t="shared" si="205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6"/>
        <v>0.28192</v>
      </c>
      <c r="P2159">
        <f t="shared" si="201"/>
        <v>370.94736842105266</v>
      </c>
      <c r="Q2159" t="str">
        <f t="shared" si="204"/>
        <v>games</v>
      </c>
      <c r="R2159" t="str">
        <f t="shared" si="205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6"/>
        <v>6.5900366666666668E-2</v>
      </c>
      <c r="P2160">
        <f t="shared" si="201"/>
        <v>63.569485530546629</v>
      </c>
      <c r="Q2160" t="str">
        <f t="shared" si="204"/>
        <v>games</v>
      </c>
      <c r="R2160" t="str">
        <f t="shared" si="205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6"/>
        <v>7.2222222222222219E-3</v>
      </c>
      <c r="P2161">
        <f t="shared" si="201"/>
        <v>13</v>
      </c>
      <c r="Q2161" t="str">
        <f t="shared" si="204"/>
        <v>games</v>
      </c>
      <c r="R2161" t="str">
        <f t="shared" si="205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6"/>
        <v>8.5000000000000006E-3</v>
      </c>
      <c r="P2162">
        <f t="shared" si="201"/>
        <v>5.3125</v>
      </c>
      <c r="Q2162" t="str">
        <f t="shared" si="204"/>
        <v>games</v>
      </c>
      <c r="R2162" t="str">
        <f t="shared" si="205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6"/>
        <v>1.1575</v>
      </c>
      <c r="P2163">
        <f t="shared" si="201"/>
        <v>35.615384615384613</v>
      </c>
      <c r="Q2163" t="str">
        <f t="shared" si="204"/>
        <v>music</v>
      </c>
      <c r="R2163" t="str">
        <f t="shared" si="205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6"/>
        <v>1.1226666666666667</v>
      </c>
      <c r="P2164">
        <f t="shared" si="201"/>
        <v>87.103448275862064</v>
      </c>
      <c r="Q2164" t="str">
        <f t="shared" si="204"/>
        <v>music</v>
      </c>
      <c r="R2164" t="str">
        <f t="shared" si="205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6"/>
        <v>1.3220000000000001</v>
      </c>
      <c r="P2165">
        <f t="shared" si="201"/>
        <v>75.11363636363636</v>
      </c>
      <c r="Q2165" t="str">
        <f t="shared" si="204"/>
        <v>music</v>
      </c>
      <c r="R2165" t="str">
        <f t="shared" si="205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6"/>
        <v>1.0263636363636364</v>
      </c>
      <c r="P2166">
        <f t="shared" si="201"/>
        <v>68.01204819277109</v>
      </c>
      <c r="Q2166" t="str">
        <f t="shared" si="204"/>
        <v>music</v>
      </c>
      <c r="R2166" t="str">
        <f t="shared" si="205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6"/>
        <v>1.3864000000000001</v>
      </c>
      <c r="P2167">
        <f t="shared" si="201"/>
        <v>29.623931623931625</v>
      </c>
      <c r="Q2167" t="str">
        <f t="shared" si="204"/>
        <v>music</v>
      </c>
      <c r="R2167" t="str">
        <f t="shared" si="205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6"/>
        <v>1.466</v>
      </c>
      <c r="P2168">
        <f t="shared" si="201"/>
        <v>91.625</v>
      </c>
      <c r="Q2168" t="str">
        <f t="shared" si="204"/>
        <v>music</v>
      </c>
      <c r="R2168" t="str">
        <f t="shared" si="205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6"/>
        <v>1.2</v>
      </c>
      <c r="P2169">
        <f t="shared" si="201"/>
        <v>22.5</v>
      </c>
      <c r="Q2169" t="str">
        <f t="shared" si="204"/>
        <v>music</v>
      </c>
      <c r="R2169" t="str">
        <f t="shared" si="205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6"/>
        <v>1.215816111111111</v>
      </c>
      <c r="P2170">
        <f t="shared" si="201"/>
        <v>64.366735294117646</v>
      </c>
      <c r="Q2170" t="str">
        <f t="shared" si="204"/>
        <v>music</v>
      </c>
      <c r="R2170" t="str">
        <f t="shared" si="205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6"/>
        <v>1</v>
      </c>
      <c r="P2171">
        <f t="shared" si="201"/>
        <v>21.857142857142858</v>
      </c>
      <c r="Q2171" t="str">
        <f t="shared" si="204"/>
        <v>music</v>
      </c>
      <c r="R2171" t="str">
        <f t="shared" si="205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6"/>
        <v>1.8085714285714285</v>
      </c>
      <c r="P2172">
        <f t="shared" si="201"/>
        <v>33.315789473684212</v>
      </c>
      <c r="Q2172" t="str">
        <f t="shared" si="204"/>
        <v>music</v>
      </c>
      <c r="R2172" t="str">
        <f t="shared" si="205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6"/>
        <v>1.0607500000000001</v>
      </c>
      <c r="P2173">
        <f t="shared" si="201"/>
        <v>90.276595744680847</v>
      </c>
      <c r="Q2173" t="str">
        <f t="shared" si="204"/>
        <v>music</v>
      </c>
      <c r="R2173" t="str">
        <f t="shared" si="205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6"/>
        <v>1</v>
      </c>
      <c r="P2174">
        <f t="shared" si="201"/>
        <v>76.92307692307692</v>
      </c>
      <c r="Q2174" t="str">
        <f t="shared" si="204"/>
        <v>music</v>
      </c>
      <c r="R2174" t="str">
        <f t="shared" si="205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6"/>
        <v>1.2692857142857144</v>
      </c>
      <c r="P2175">
        <f t="shared" si="201"/>
        <v>59.233333333333334</v>
      </c>
      <c r="Q2175" t="str">
        <f t="shared" si="204"/>
        <v>music</v>
      </c>
      <c r="R2175" t="str">
        <f t="shared" si="205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6"/>
        <v>1.0297499999999999</v>
      </c>
      <c r="P2176">
        <f t="shared" si="201"/>
        <v>65.38095238095238</v>
      </c>
      <c r="Q2176" t="str">
        <f t="shared" si="204"/>
        <v>music</v>
      </c>
      <c r="R2176" t="str">
        <f t="shared" si="205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6"/>
        <v>2.5</v>
      </c>
      <c r="P2177">
        <f t="shared" si="201"/>
        <v>67.307692307692307</v>
      </c>
      <c r="Q2177" t="str">
        <f t="shared" si="204"/>
        <v>music</v>
      </c>
      <c r="R2177" t="str">
        <f t="shared" si="205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6"/>
        <v>1.2602</v>
      </c>
      <c r="P2178">
        <f t="shared" si="201"/>
        <v>88.74647887323944</v>
      </c>
      <c r="Q2178" t="str">
        <f t="shared" si="204"/>
        <v>music</v>
      </c>
      <c r="R2178" t="str">
        <f t="shared" si="205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6"/>
        <v>1.0012000000000001</v>
      </c>
      <c r="P2179">
        <f t="shared" ref="P2179:P2242" si="207">IF(L2179 &gt; 0, E2179/L2179, 0)</f>
        <v>65.868421052631575</v>
      </c>
      <c r="Q2179" t="str">
        <f t="shared" si="204"/>
        <v>music</v>
      </c>
      <c r="R2179" t="str">
        <f t="shared" si="205"/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6"/>
        <v>1.3864000000000001</v>
      </c>
      <c r="P2180">
        <f t="shared" si="207"/>
        <v>40.349243306169967</v>
      </c>
      <c r="Q2180" t="str">
        <f t="shared" si="204"/>
        <v>music</v>
      </c>
      <c r="R2180" t="str">
        <f t="shared" si="205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6"/>
        <v>1.6140000000000001</v>
      </c>
      <c r="P2181">
        <f t="shared" si="207"/>
        <v>76.857142857142861</v>
      </c>
      <c r="Q2181" t="str">
        <f t="shared" si="204"/>
        <v>music</v>
      </c>
      <c r="R2181" t="str">
        <f t="shared" si="205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6"/>
        <v>1.071842</v>
      </c>
      <c r="P2182">
        <f t="shared" si="207"/>
        <v>68.707820512820518</v>
      </c>
      <c r="Q2182" t="str">
        <f t="shared" si="204"/>
        <v>music</v>
      </c>
      <c r="R2182" t="str">
        <f t="shared" si="205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6"/>
        <v>1.5309999999999999</v>
      </c>
      <c r="P2183">
        <f t="shared" si="207"/>
        <v>57.773584905660378</v>
      </c>
      <c r="Q2183" t="str">
        <f t="shared" si="204"/>
        <v>games</v>
      </c>
      <c r="R2183" t="str">
        <f t="shared" si="205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6"/>
        <v>5.2416666666666663</v>
      </c>
      <c r="P2184">
        <f t="shared" si="207"/>
        <v>44.171348314606739</v>
      </c>
      <c r="Q2184" t="str">
        <f t="shared" ref="Q2184:Q2247" si="210">LEFT(N2184, SEARCH("/",N2184,1)-1)</f>
        <v>games</v>
      </c>
      <c r="R2184" t="str">
        <f t="shared" ref="R2184:R2247" si="211">RIGHT(N2184,  LEN(N2184) - SEARCH("/",N2184,1) )</f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6"/>
        <v>4.8927777777777779</v>
      </c>
      <c r="P2185">
        <f t="shared" si="207"/>
        <v>31.566308243727597</v>
      </c>
      <c r="Q2185" t="str">
        <f t="shared" si="210"/>
        <v>games</v>
      </c>
      <c r="R2185" t="str">
        <f t="shared" si="211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6"/>
        <v>2.8473999999999999</v>
      </c>
      <c r="P2186">
        <f t="shared" si="207"/>
        <v>107.04511278195488</v>
      </c>
      <c r="Q2186" t="str">
        <f t="shared" si="210"/>
        <v>games</v>
      </c>
      <c r="R2186" t="str">
        <f t="shared" si="211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6"/>
        <v>18.569700000000001</v>
      </c>
      <c r="P2187">
        <f t="shared" si="207"/>
        <v>149.03451043338683</v>
      </c>
      <c r="Q2187" t="str">
        <f t="shared" si="210"/>
        <v>games</v>
      </c>
      <c r="R2187" t="str">
        <f t="shared" si="211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6"/>
        <v>1.0967499999999999</v>
      </c>
      <c r="P2188">
        <f t="shared" si="207"/>
        <v>55.956632653061227</v>
      </c>
      <c r="Q2188" t="str">
        <f t="shared" si="210"/>
        <v>games</v>
      </c>
      <c r="R2188" t="str">
        <f t="shared" si="211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6"/>
        <v>10.146425000000001</v>
      </c>
      <c r="P2189">
        <f t="shared" si="207"/>
        <v>56.970381807973048</v>
      </c>
      <c r="Q2189" t="str">
        <f t="shared" si="210"/>
        <v>games</v>
      </c>
      <c r="R2189" t="str">
        <f t="shared" si="211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6"/>
        <v>4.1217692027666546</v>
      </c>
      <c r="P2190">
        <f t="shared" si="207"/>
        <v>44.056420233463037</v>
      </c>
      <c r="Q2190" t="str">
        <f t="shared" si="210"/>
        <v>games</v>
      </c>
      <c r="R2190" t="str">
        <f t="shared" si="211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6"/>
        <v>5.0324999999999998</v>
      </c>
      <c r="P2191">
        <f t="shared" si="207"/>
        <v>68.625</v>
      </c>
      <c r="Q2191" t="str">
        <f t="shared" si="210"/>
        <v>games</v>
      </c>
      <c r="R2191" t="str">
        <f t="shared" si="211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6"/>
        <v>1.8461052631578947</v>
      </c>
      <c r="P2192">
        <f t="shared" si="207"/>
        <v>65.318435754189949</v>
      </c>
      <c r="Q2192" t="str">
        <f t="shared" si="210"/>
        <v>games</v>
      </c>
      <c r="R2192" t="str">
        <f t="shared" si="211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6"/>
        <v>1.1973333333333334</v>
      </c>
      <c r="P2193">
        <f t="shared" si="207"/>
        <v>35.92</v>
      </c>
      <c r="Q2193" t="str">
        <f t="shared" si="210"/>
        <v>games</v>
      </c>
      <c r="R2193" t="str">
        <f t="shared" si="211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6"/>
        <v>10.812401666666668</v>
      </c>
      <c r="P2194">
        <f t="shared" si="207"/>
        <v>40.070667078443485</v>
      </c>
      <c r="Q2194" t="str">
        <f t="shared" si="210"/>
        <v>games</v>
      </c>
      <c r="R2194" t="str">
        <f t="shared" si="211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6"/>
        <v>4.5237333333333334</v>
      </c>
      <c r="P2195">
        <f t="shared" si="207"/>
        <v>75.647714604236342</v>
      </c>
      <c r="Q2195" t="str">
        <f t="shared" si="210"/>
        <v>games</v>
      </c>
      <c r="R2195" t="str">
        <f t="shared" si="211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6"/>
        <v>5.3737000000000004</v>
      </c>
      <c r="P2196">
        <f t="shared" si="207"/>
        <v>61.203872437357631</v>
      </c>
      <c r="Q2196" t="str">
        <f t="shared" si="210"/>
        <v>games</v>
      </c>
      <c r="R2196" t="str">
        <f t="shared" si="211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6"/>
        <v>1.2032608695652174</v>
      </c>
      <c r="P2197">
        <f t="shared" si="207"/>
        <v>48.130434782608695</v>
      </c>
      <c r="Q2197" t="str">
        <f t="shared" si="210"/>
        <v>games</v>
      </c>
      <c r="R2197" t="str">
        <f t="shared" si="211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ref="O2198:O2261" si="212">E2198/D2198</f>
        <v>1.1383571428571428</v>
      </c>
      <c r="P2198">
        <f t="shared" si="207"/>
        <v>68.106837606837601</v>
      </c>
      <c r="Q2198" t="str">
        <f t="shared" si="210"/>
        <v>games</v>
      </c>
      <c r="R2198" t="str">
        <f t="shared" si="211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12"/>
        <v>9.5103109999999997</v>
      </c>
      <c r="P2199">
        <f t="shared" si="207"/>
        <v>65.891300230946882</v>
      </c>
      <c r="Q2199" t="str">
        <f t="shared" si="210"/>
        <v>games</v>
      </c>
      <c r="R2199" t="str">
        <f t="shared" si="211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12"/>
        <v>1.3289249999999999</v>
      </c>
      <c r="P2200">
        <f t="shared" si="207"/>
        <v>81.654377880184327</v>
      </c>
      <c r="Q2200" t="str">
        <f t="shared" si="210"/>
        <v>games</v>
      </c>
      <c r="R2200" t="str">
        <f t="shared" si="211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12"/>
        <v>1.4697777777777778</v>
      </c>
      <c r="P2201">
        <f t="shared" si="207"/>
        <v>52.701195219123505</v>
      </c>
      <c r="Q2201" t="str">
        <f t="shared" si="210"/>
        <v>games</v>
      </c>
      <c r="R2201" t="str">
        <f t="shared" si="211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12"/>
        <v>5.4215</v>
      </c>
      <c r="P2202">
        <f t="shared" si="207"/>
        <v>41.228136882129277</v>
      </c>
      <c r="Q2202" t="str">
        <f t="shared" si="210"/>
        <v>games</v>
      </c>
      <c r="R2202" t="str">
        <f t="shared" si="211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12"/>
        <v>3.8271818181818182</v>
      </c>
      <c r="P2203">
        <f t="shared" si="207"/>
        <v>15.035357142857142</v>
      </c>
      <c r="Q2203" t="str">
        <f t="shared" si="210"/>
        <v>music</v>
      </c>
      <c r="R2203" t="str">
        <f t="shared" si="211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12"/>
        <v>7.0418124999999998</v>
      </c>
      <c r="P2204">
        <f t="shared" si="207"/>
        <v>39.066920943134534</v>
      </c>
      <c r="Q2204" t="str">
        <f t="shared" si="210"/>
        <v>music</v>
      </c>
      <c r="R2204" t="str">
        <f t="shared" si="211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12"/>
        <v>1.0954999999999999</v>
      </c>
      <c r="P2205">
        <f t="shared" si="207"/>
        <v>43.82</v>
      </c>
      <c r="Q2205" t="str">
        <f t="shared" si="210"/>
        <v>music</v>
      </c>
      <c r="R2205" t="str">
        <f t="shared" si="211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12"/>
        <v>1.3286666666666667</v>
      </c>
      <c r="P2206">
        <f t="shared" si="207"/>
        <v>27.301369863013697</v>
      </c>
      <c r="Q2206" t="str">
        <f t="shared" si="210"/>
        <v>music</v>
      </c>
      <c r="R2206" t="str">
        <f t="shared" si="211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12"/>
        <v>1.52</v>
      </c>
      <c r="P2207">
        <f t="shared" si="207"/>
        <v>42.222222222222221</v>
      </c>
      <c r="Q2207" t="str">
        <f t="shared" si="210"/>
        <v>music</v>
      </c>
      <c r="R2207" t="str">
        <f t="shared" si="211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12"/>
        <v>1.0272727272727273</v>
      </c>
      <c r="P2208">
        <f t="shared" si="207"/>
        <v>33.235294117647058</v>
      </c>
      <c r="Q2208" t="str">
        <f t="shared" si="210"/>
        <v>music</v>
      </c>
      <c r="R2208" t="str">
        <f t="shared" si="211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12"/>
        <v>1</v>
      </c>
      <c r="P2209">
        <f t="shared" si="207"/>
        <v>285.71428571428572</v>
      </c>
      <c r="Q2209" t="str">
        <f t="shared" si="210"/>
        <v>music</v>
      </c>
      <c r="R2209" t="str">
        <f t="shared" si="211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12"/>
        <v>1.016</v>
      </c>
      <c r="P2210">
        <f t="shared" si="207"/>
        <v>42.333333333333336</v>
      </c>
      <c r="Q2210" t="str">
        <f t="shared" si="210"/>
        <v>music</v>
      </c>
      <c r="R2210" t="str">
        <f t="shared" si="211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12"/>
        <v>1.508</v>
      </c>
      <c r="P2211">
        <f t="shared" si="207"/>
        <v>50.266666666666666</v>
      </c>
      <c r="Q2211" t="str">
        <f t="shared" si="210"/>
        <v>music</v>
      </c>
      <c r="R2211" t="str">
        <f t="shared" si="211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12"/>
        <v>1.11425</v>
      </c>
      <c r="P2212">
        <f t="shared" si="207"/>
        <v>61.902777777777779</v>
      </c>
      <c r="Q2212" t="str">
        <f t="shared" si="210"/>
        <v>music</v>
      </c>
      <c r="R2212" t="str">
        <f t="shared" si="211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12"/>
        <v>1.956</v>
      </c>
      <c r="P2213">
        <f t="shared" si="207"/>
        <v>40.75</v>
      </c>
      <c r="Q2213" t="str">
        <f t="shared" si="210"/>
        <v>music</v>
      </c>
      <c r="R2213" t="str">
        <f t="shared" si="211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12"/>
        <v>1.1438333333333333</v>
      </c>
      <c r="P2214">
        <f t="shared" si="207"/>
        <v>55.796747967479675</v>
      </c>
      <c r="Q2214" t="str">
        <f t="shared" si="210"/>
        <v>music</v>
      </c>
      <c r="R2214" t="str">
        <f t="shared" si="211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12"/>
        <v>2</v>
      </c>
      <c r="P2215">
        <f t="shared" si="207"/>
        <v>10</v>
      </c>
      <c r="Q2215" t="str">
        <f t="shared" si="210"/>
        <v>music</v>
      </c>
      <c r="R2215" t="str">
        <f t="shared" si="211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12"/>
        <v>2.9250166666666666</v>
      </c>
      <c r="P2216">
        <f t="shared" si="207"/>
        <v>73.125416666666666</v>
      </c>
      <c r="Q2216" t="str">
        <f t="shared" si="210"/>
        <v>music</v>
      </c>
      <c r="R2216" t="str">
        <f t="shared" si="211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12"/>
        <v>1.5636363636363637</v>
      </c>
      <c r="P2217">
        <f t="shared" si="207"/>
        <v>26.060606060606062</v>
      </c>
      <c r="Q2217" t="str">
        <f t="shared" si="210"/>
        <v>music</v>
      </c>
      <c r="R2217" t="str">
        <f t="shared" si="211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12"/>
        <v>1.0566666666666666</v>
      </c>
      <c r="P2218">
        <f t="shared" si="207"/>
        <v>22.642857142857142</v>
      </c>
      <c r="Q2218" t="str">
        <f t="shared" si="210"/>
        <v>music</v>
      </c>
      <c r="R2218" t="str">
        <f t="shared" si="211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12"/>
        <v>1.0119047619047619</v>
      </c>
      <c r="P2219">
        <f t="shared" si="207"/>
        <v>47.222222222222221</v>
      </c>
      <c r="Q2219" t="str">
        <f t="shared" si="210"/>
        <v>music</v>
      </c>
      <c r="R2219" t="str">
        <f t="shared" si="211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12"/>
        <v>1.2283299999999999</v>
      </c>
      <c r="P2220">
        <f t="shared" si="207"/>
        <v>32.324473684210524</v>
      </c>
      <c r="Q2220" t="str">
        <f t="shared" si="210"/>
        <v>music</v>
      </c>
      <c r="R2220" t="str">
        <f t="shared" si="211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12"/>
        <v>1.0149999999999999</v>
      </c>
      <c r="P2221">
        <f t="shared" si="207"/>
        <v>53.421052631578945</v>
      </c>
      <c r="Q2221" t="str">
        <f t="shared" si="210"/>
        <v>music</v>
      </c>
      <c r="R2221" t="str">
        <f t="shared" si="211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12"/>
        <v>1.0114285714285713</v>
      </c>
      <c r="P2222">
        <f t="shared" si="207"/>
        <v>51.304347826086953</v>
      </c>
      <c r="Q2222" t="str">
        <f t="shared" si="210"/>
        <v>music</v>
      </c>
      <c r="R2222" t="str">
        <f t="shared" si="211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12"/>
        <v>1.0811999999999999</v>
      </c>
      <c r="P2223">
        <f t="shared" si="207"/>
        <v>37.197247706422019</v>
      </c>
      <c r="Q2223" t="str">
        <f t="shared" si="210"/>
        <v>games</v>
      </c>
      <c r="R2223" t="str">
        <f t="shared" si="211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12"/>
        <v>1.6259999999999999</v>
      </c>
      <c r="P2224">
        <f t="shared" si="207"/>
        <v>27.1</v>
      </c>
      <c r="Q2224" t="str">
        <f t="shared" si="210"/>
        <v>games</v>
      </c>
      <c r="R2224" t="str">
        <f t="shared" si="211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12"/>
        <v>1.0580000000000001</v>
      </c>
      <c r="P2225">
        <f t="shared" si="207"/>
        <v>206.31</v>
      </c>
      <c r="Q2225" t="str">
        <f t="shared" si="210"/>
        <v>games</v>
      </c>
      <c r="R2225" t="str">
        <f t="shared" si="211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12"/>
        <v>2.4315000000000002</v>
      </c>
      <c r="P2226">
        <f t="shared" si="207"/>
        <v>82.145270270270274</v>
      </c>
      <c r="Q2226" t="str">
        <f t="shared" si="210"/>
        <v>games</v>
      </c>
      <c r="R2226" t="str">
        <f t="shared" si="211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12"/>
        <v>9.4483338095238096</v>
      </c>
      <c r="P2227">
        <f t="shared" si="207"/>
        <v>164.79651993355483</v>
      </c>
      <c r="Q2227" t="str">
        <f t="shared" si="210"/>
        <v>games</v>
      </c>
      <c r="R2227" t="str">
        <f t="shared" si="211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12"/>
        <v>1.0846283333333333</v>
      </c>
      <c r="P2228">
        <f t="shared" si="207"/>
        <v>60.820280373831778</v>
      </c>
      <c r="Q2228" t="str">
        <f t="shared" si="210"/>
        <v>games</v>
      </c>
      <c r="R2228" t="str">
        <f t="shared" si="211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12"/>
        <v>1.5737692307692308</v>
      </c>
      <c r="P2229">
        <f t="shared" si="207"/>
        <v>67.970099667774093</v>
      </c>
      <c r="Q2229" t="str">
        <f t="shared" si="210"/>
        <v>games</v>
      </c>
      <c r="R2229" t="str">
        <f t="shared" si="211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12"/>
        <v>11.744899999999999</v>
      </c>
      <c r="P2230">
        <f t="shared" si="207"/>
        <v>81.561805555555551</v>
      </c>
      <c r="Q2230" t="str">
        <f t="shared" si="210"/>
        <v>games</v>
      </c>
      <c r="R2230" t="str">
        <f t="shared" si="211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12"/>
        <v>1.7104755366949576</v>
      </c>
      <c r="P2231">
        <f t="shared" si="207"/>
        <v>25.42547309833024</v>
      </c>
      <c r="Q2231" t="str">
        <f t="shared" si="210"/>
        <v>games</v>
      </c>
      <c r="R2231" t="str">
        <f t="shared" si="211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12"/>
        <v>1.2595294117647058</v>
      </c>
      <c r="P2232">
        <f t="shared" si="207"/>
        <v>21.497991967871485</v>
      </c>
      <c r="Q2232" t="str">
        <f t="shared" si="210"/>
        <v>games</v>
      </c>
      <c r="R2232" t="str">
        <f t="shared" si="211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12"/>
        <v>12.121296000000001</v>
      </c>
      <c r="P2233">
        <f t="shared" si="207"/>
        <v>27.226630727762803</v>
      </c>
      <c r="Q2233" t="str">
        <f t="shared" si="210"/>
        <v>games</v>
      </c>
      <c r="R2233" t="str">
        <f t="shared" si="211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12"/>
        <v>4.9580000000000002</v>
      </c>
      <c r="P2234">
        <f t="shared" si="207"/>
        <v>25.091093117408906</v>
      </c>
      <c r="Q2234" t="str">
        <f t="shared" si="210"/>
        <v>games</v>
      </c>
      <c r="R2234" t="str">
        <f t="shared" si="211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12"/>
        <v>3.3203999999999998</v>
      </c>
      <c r="P2235">
        <f t="shared" si="207"/>
        <v>21.230179028132991</v>
      </c>
      <c r="Q2235" t="str">
        <f t="shared" si="210"/>
        <v>games</v>
      </c>
      <c r="R2235" t="str">
        <f t="shared" si="211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12"/>
        <v>11.65</v>
      </c>
      <c r="P2236">
        <f t="shared" si="207"/>
        <v>41.607142857142854</v>
      </c>
      <c r="Q2236" t="str">
        <f t="shared" si="210"/>
        <v>games</v>
      </c>
      <c r="R2236" t="str">
        <f t="shared" si="211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12"/>
        <v>1.5331538461538461</v>
      </c>
      <c r="P2237">
        <f t="shared" si="207"/>
        <v>135.58503401360545</v>
      </c>
      <c r="Q2237" t="str">
        <f t="shared" si="210"/>
        <v>games</v>
      </c>
      <c r="R2237" t="str">
        <f t="shared" si="211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12"/>
        <v>5.3710714285714287</v>
      </c>
      <c r="P2238">
        <f t="shared" si="207"/>
        <v>22.116176470588236</v>
      </c>
      <c r="Q2238" t="str">
        <f t="shared" si="210"/>
        <v>games</v>
      </c>
      <c r="R2238" t="str">
        <f t="shared" si="211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12"/>
        <v>3.5292777777777777</v>
      </c>
      <c r="P2239">
        <f t="shared" si="207"/>
        <v>64.625635808748726</v>
      </c>
      <c r="Q2239" t="str">
        <f t="shared" si="210"/>
        <v>games</v>
      </c>
      <c r="R2239" t="str">
        <f t="shared" si="211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12"/>
        <v>1.3740000000000001</v>
      </c>
      <c r="P2240">
        <f t="shared" si="207"/>
        <v>69.569620253164558</v>
      </c>
      <c r="Q2240" t="str">
        <f t="shared" si="210"/>
        <v>games</v>
      </c>
      <c r="R2240" t="str">
        <f t="shared" si="211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12"/>
        <v>1.2802667999999999</v>
      </c>
      <c r="P2241">
        <f t="shared" si="207"/>
        <v>75.133028169014082</v>
      </c>
      <c r="Q2241" t="str">
        <f t="shared" si="210"/>
        <v>games</v>
      </c>
      <c r="R2241" t="str">
        <f t="shared" si="211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12"/>
        <v>2.7067999999999999</v>
      </c>
      <c r="P2242">
        <f t="shared" si="207"/>
        <v>140.97916666666666</v>
      </c>
      <c r="Q2242" t="str">
        <f t="shared" si="210"/>
        <v>games</v>
      </c>
      <c r="R2242" t="str">
        <f t="shared" si="211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2"/>
        <v>8.0640000000000001</v>
      </c>
      <c r="P2243">
        <f t="shared" ref="P2243:P2306" si="213">IF(L2243 &gt; 0, E2243/L2243, 0)</f>
        <v>49.472392638036808</v>
      </c>
      <c r="Q2243" t="str">
        <f t="shared" si="210"/>
        <v>games</v>
      </c>
      <c r="R2243" t="str">
        <f t="shared" si="211"/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2"/>
        <v>13.600976000000001</v>
      </c>
      <c r="P2244">
        <f t="shared" si="213"/>
        <v>53.865251485148519</v>
      </c>
      <c r="Q2244" t="str">
        <f t="shared" si="210"/>
        <v>games</v>
      </c>
      <c r="R2244" t="str">
        <f t="shared" si="211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2"/>
        <v>9302.5</v>
      </c>
      <c r="P2245">
        <f t="shared" si="213"/>
        <v>4.5712530712530715</v>
      </c>
      <c r="Q2245" t="str">
        <f t="shared" si="210"/>
        <v>games</v>
      </c>
      <c r="R2245" t="str">
        <f t="shared" si="211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2"/>
        <v>3.7702</v>
      </c>
      <c r="P2246">
        <f t="shared" si="213"/>
        <v>65.00344827586207</v>
      </c>
      <c r="Q2246" t="str">
        <f t="shared" si="210"/>
        <v>games</v>
      </c>
      <c r="R2246" t="str">
        <f t="shared" si="211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2"/>
        <v>26.47025</v>
      </c>
      <c r="P2247">
        <f t="shared" si="213"/>
        <v>53.475252525252522</v>
      </c>
      <c r="Q2247" t="str">
        <f t="shared" si="210"/>
        <v>games</v>
      </c>
      <c r="R2247" t="str">
        <f t="shared" si="211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2"/>
        <v>1.0012000000000001</v>
      </c>
      <c r="P2248">
        <f t="shared" si="213"/>
        <v>43.912280701754383</v>
      </c>
      <c r="Q2248" t="str">
        <f t="shared" ref="Q2248:Q2311" si="216">LEFT(N2248, SEARCH("/",N2248,1)-1)</f>
        <v>games</v>
      </c>
      <c r="R2248" t="str">
        <f t="shared" ref="R2248:R2311" si="217">RIGHT(N2248,  LEN(N2248) - SEARCH("/",N2248,1) )</f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2"/>
        <v>1.0445405405405406</v>
      </c>
      <c r="P2249">
        <f t="shared" si="213"/>
        <v>50.852631578947367</v>
      </c>
      <c r="Q2249" t="str">
        <f t="shared" si="216"/>
        <v>games</v>
      </c>
      <c r="R2249" t="str">
        <f t="shared" si="217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2"/>
        <v>1.0721428571428571</v>
      </c>
      <c r="P2250">
        <f t="shared" si="213"/>
        <v>58.6328125</v>
      </c>
      <c r="Q2250" t="str">
        <f t="shared" si="216"/>
        <v>games</v>
      </c>
      <c r="R2250" t="str">
        <f t="shared" si="217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2"/>
        <v>1.6877142857142857</v>
      </c>
      <c r="P2251">
        <f t="shared" si="213"/>
        <v>32.81666666666667</v>
      </c>
      <c r="Q2251" t="str">
        <f t="shared" si="216"/>
        <v>games</v>
      </c>
      <c r="R2251" t="str">
        <f t="shared" si="217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2"/>
        <v>9.7511200000000002</v>
      </c>
      <c r="P2252">
        <f t="shared" si="213"/>
        <v>426.93169877408059</v>
      </c>
      <c r="Q2252" t="str">
        <f t="shared" si="216"/>
        <v>games</v>
      </c>
      <c r="R2252" t="str">
        <f t="shared" si="217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2"/>
        <v>1.3444929411764706</v>
      </c>
      <c r="P2253">
        <f t="shared" si="213"/>
        <v>23.808729166666669</v>
      </c>
      <c r="Q2253" t="str">
        <f t="shared" si="216"/>
        <v>games</v>
      </c>
      <c r="R2253" t="str">
        <f t="shared" si="217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2"/>
        <v>2.722777777777778</v>
      </c>
      <c r="P2254">
        <f t="shared" si="213"/>
        <v>98.413654618473899</v>
      </c>
      <c r="Q2254" t="str">
        <f t="shared" si="216"/>
        <v>games</v>
      </c>
      <c r="R2254" t="str">
        <f t="shared" si="217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2"/>
        <v>1.1268750000000001</v>
      </c>
      <c r="P2255">
        <f t="shared" si="213"/>
        <v>107.32142857142857</v>
      </c>
      <c r="Q2255" t="str">
        <f t="shared" si="216"/>
        <v>games</v>
      </c>
      <c r="R2255" t="str">
        <f t="shared" si="217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2"/>
        <v>4.5979999999999999</v>
      </c>
      <c r="P2256">
        <f t="shared" si="213"/>
        <v>11.67005076142132</v>
      </c>
      <c r="Q2256" t="str">
        <f t="shared" si="216"/>
        <v>games</v>
      </c>
      <c r="R2256" t="str">
        <f t="shared" si="217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2"/>
        <v>2.8665822784810127</v>
      </c>
      <c r="P2257">
        <f t="shared" si="213"/>
        <v>41.782287822878232</v>
      </c>
      <c r="Q2257" t="str">
        <f t="shared" si="216"/>
        <v>games</v>
      </c>
      <c r="R2257" t="str">
        <f t="shared" si="217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2"/>
        <v>2.2270833333333333</v>
      </c>
      <c r="P2258">
        <f t="shared" si="213"/>
        <v>21.38</v>
      </c>
      <c r="Q2258" t="str">
        <f t="shared" si="216"/>
        <v>games</v>
      </c>
      <c r="R2258" t="str">
        <f t="shared" si="217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2"/>
        <v>6.3613999999999997</v>
      </c>
      <c r="P2259">
        <f t="shared" si="213"/>
        <v>94.103550295857985</v>
      </c>
      <c r="Q2259" t="str">
        <f t="shared" si="216"/>
        <v>games</v>
      </c>
      <c r="R2259" t="str">
        <f t="shared" si="217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2"/>
        <v>1.4650000000000001</v>
      </c>
      <c r="P2260">
        <f t="shared" si="213"/>
        <v>15.721951219512196</v>
      </c>
      <c r="Q2260" t="str">
        <f t="shared" si="216"/>
        <v>games</v>
      </c>
      <c r="R2260" t="str">
        <f t="shared" si="217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2"/>
        <v>18.670999999999999</v>
      </c>
      <c r="P2261">
        <f t="shared" si="213"/>
        <v>90.635922330097088</v>
      </c>
      <c r="Q2261" t="str">
        <f t="shared" si="216"/>
        <v>games</v>
      </c>
      <c r="R2261" t="str">
        <f t="shared" si="217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ref="O2262:O2325" si="218">E2262/D2262</f>
        <v>3.2692000000000001</v>
      </c>
      <c r="P2262">
        <f t="shared" si="213"/>
        <v>97.297619047619051</v>
      </c>
      <c r="Q2262" t="str">
        <f t="shared" si="216"/>
        <v>games</v>
      </c>
      <c r="R2262" t="str">
        <f t="shared" si="217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8"/>
        <v>7.7949999999999999</v>
      </c>
      <c r="P2263">
        <f t="shared" si="213"/>
        <v>37.11904761904762</v>
      </c>
      <c r="Q2263" t="str">
        <f t="shared" si="216"/>
        <v>games</v>
      </c>
      <c r="R2263" t="str">
        <f t="shared" si="217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8"/>
        <v>1.5415151515151515</v>
      </c>
      <c r="P2264">
        <f t="shared" si="213"/>
        <v>28.104972375690608</v>
      </c>
      <c r="Q2264" t="str">
        <f t="shared" si="216"/>
        <v>games</v>
      </c>
      <c r="R2264" t="str">
        <f t="shared" si="217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8"/>
        <v>1.1554666666666666</v>
      </c>
      <c r="P2265">
        <f t="shared" si="213"/>
        <v>144.43333333333334</v>
      </c>
      <c r="Q2265" t="str">
        <f t="shared" si="216"/>
        <v>games</v>
      </c>
      <c r="R2265" t="str">
        <f t="shared" si="217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8"/>
        <v>1.8003333333333333</v>
      </c>
      <c r="P2266">
        <f t="shared" si="213"/>
        <v>24.274157303370785</v>
      </c>
      <c r="Q2266" t="str">
        <f t="shared" si="216"/>
        <v>games</v>
      </c>
      <c r="R2266" t="str">
        <f t="shared" si="217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8"/>
        <v>2.9849999999999999</v>
      </c>
      <c r="P2267">
        <f t="shared" si="213"/>
        <v>35.117647058823529</v>
      </c>
      <c r="Q2267" t="str">
        <f t="shared" si="216"/>
        <v>games</v>
      </c>
      <c r="R2267" t="str">
        <f t="shared" si="217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8"/>
        <v>3.2026666666666666</v>
      </c>
      <c r="P2268">
        <f t="shared" si="213"/>
        <v>24.762886597938145</v>
      </c>
      <c r="Q2268" t="str">
        <f t="shared" si="216"/>
        <v>games</v>
      </c>
      <c r="R2268" t="str">
        <f t="shared" si="217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8"/>
        <v>3.80525</v>
      </c>
      <c r="P2269">
        <f t="shared" si="213"/>
        <v>188.37871287128712</v>
      </c>
      <c r="Q2269" t="str">
        <f t="shared" si="216"/>
        <v>games</v>
      </c>
      <c r="R2269" t="str">
        <f t="shared" si="217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8"/>
        <v>1.026</v>
      </c>
      <c r="P2270">
        <f t="shared" si="213"/>
        <v>148.08247422680412</v>
      </c>
      <c r="Q2270" t="str">
        <f t="shared" si="216"/>
        <v>games</v>
      </c>
      <c r="R2270" t="str">
        <f t="shared" si="217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8"/>
        <v>18.016400000000001</v>
      </c>
      <c r="P2271">
        <f t="shared" si="213"/>
        <v>49.934589800443462</v>
      </c>
      <c r="Q2271" t="str">
        <f t="shared" si="216"/>
        <v>games</v>
      </c>
      <c r="R2271" t="str">
        <f t="shared" si="217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8"/>
        <v>7.2024800000000004</v>
      </c>
      <c r="P2272">
        <f t="shared" si="213"/>
        <v>107.82155688622754</v>
      </c>
      <c r="Q2272" t="str">
        <f t="shared" si="216"/>
        <v>games</v>
      </c>
      <c r="R2272" t="str">
        <f t="shared" si="217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8"/>
        <v>2.8309000000000002</v>
      </c>
      <c r="P2273">
        <f t="shared" si="213"/>
        <v>42.63403614457831</v>
      </c>
      <c r="Q2273" t="str">
        <f t="shared" si="216"/>
        <v>games</v>
      </c>
      <c r="R2273" t="str">
        <f t="shared" si="217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8"/>
        <v>13.566000000000001</v>
      </c>
      <c r="P2274">
        <f t="shared" si="213"/>
        <v>14.370762711864407</v>
      </c>
      <c r="Q2274" t="str">
        <f t="shared" si="216"/>
        <v>games</v>
      </c>
      <c r="R2274" t="str">
        <f t="shared" si="217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8"/>
        <v>2.2035999999999998</v>
      </c>
      <c r="P2275">
        <f t="shared" si="213"/>
        <v>37.476190476190474</v>
      </c>
      <c r="Q2275" t="str">
        <f t="shared" si="216"/>
        <v>games</v>
      </c>
      <c r="R2275" t="str">
        <f t="shared" si="217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8"/>
        <v>1.196</v>
      </c>
      <c r="P2276">
        <f t="shared" si="213"/>
        <v>30.202020202020201</v>
      </c>
      <c r="Q2276" t="str">
        <f t="shared" si="216"/>
        <v>games</v>
      </c>
      <c r="R2276" t="str">
        <f t="shared" si="217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8"/>
        <v>4.0776923076923079</v>
      </c>
      <c r="P2277">
        <f t="shared" si="213"/>
        <v>33.550632911392405</v>
      </c>
      <c r="Q2277" t="str">
        <f t="shared" si="216"/>
        <v>games</v>
      </c>
      <c r="R2277" t="str">
        <f t="shared" si="217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8"/>
        <v>1.0581826105905425</v>
      </c>
      <c r="P2278">
        <f t="shared" si="213"/>
        <v>64.74666666666667</v>
      </c>
      <c r="Q2278" t="str">
        <f t="shared" si="216"/>
        <v>games</v>
      </c>
      <c r="R2278" t="str">
        <f t="shared" si="217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8"/>
        <v>1.4108235294117648</v>
      </c>
      <c r="P2279">
        <f t="shared" si="213"/>
        <v>57.932367149758456</v>
      </c>
      <c r="Q2279" t="str">
        <f t="shared" si="216"/>
        <v>games</v>
      </c>
      <c r="R2279" t="str">
        <f t="shared" si="217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8"/>
        <v>2.7069999999999999</v>
      </c>
      <c r="P2280">
        <f t="shared" si="213"/>
        <v>53.078431372549019</v>
      </c>
      <c r="Q2280" t="str">
        <f t="shared" si="216"/>
        <v>games</v>
      </c>
      <c r="R2280" t="str">
        <f t="shared" si="217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8"/>
        <v>1.538</v>
      </c>
      <c r="P2281">
        <f t="shared" si="213"/>
        <v>48.0625</v>
      </c>
      <c r="Q2281" t="str">
        <f t="shared" si="216"/>
        <v>games</v>
      </c>
      <c r="R2281" t="str">
        <f t="shared" si="217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8"/>
        <v>4.0357653061224488</v>
      </c>
      <c r="P2282">
        <f t="shared" si="213"/>
        <v>82.396874999999994</v>
      </c>
      <c r="Q2282" t="str">
        <f t="shared" si="216"/>
        <v>games</v>
      </c>
      <c r="R2282" t="str">
        <f t="shared" si="217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8"/>
        <v>1.85</v>
      </c>
      <c r="P2283">
        <f t="shared" si="213"/>
        <v>50.454545454545453</v>
      </c>
      <c r="Q2283" t="str">
        <f t="shared" si="216"/>
        <v>music</v>
      </c>
      <c r="R2283" t="str">
        <f t="shared" si="217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8"/>
        <v>1.8533333333333333</v>
      </c>
      <c r="P2284">
        <f t="shared" si="213"/>
        <v>115.83333333333333</v>
      </c>
      <c r="Q2284" t="str">
        <f t="shared" si="216"/>
        <v>music</v>
      </c>
      <c r="R2284" t="str">
        <f t="shared" si="217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8"/>
        <v>1.0085533333333332</v>
      </c>
      <c r="P2285">
        <f t="shared" si="213"/>
        <v>63.03458333333333</v>
      </c>
      <c r="Q2285" t="str">
        <f t="shared" si="216"/>
        <v>music</v>
      </c>
      <c r="R2285" t="str">
        <f t="shared" si="217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8"/>
        <v>1.0622116666666668</v>
      </c>
      <c r="P2286">
        <f t="shared" si="213"/>
        <v>108.02152542372882</v>
      </c>
      <c r="Q2286" t="str">
        <f t="shared" si="216"/>
        <v>music</v>
      </c>
      <c r="R2286" t="str">
        <f t="shared" si="217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8"/>
        <v>1.2136666666666667</v>
      </c>
      <c r="P2287">
        <f t="shared" si="213"/>
        <v>46.088607594936711</v>
      </c>
      <c r="Q2287" t="str">
        <f t="shared" si="216"/>
        <v>music</v>
      </c>
      <c r="R2287" t="str">
        <f t="shared" si="217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8"/>
        <v>1.0006666666666666</v>
      </c>
      <c r="P2288">
        <f t="shared" si="213"/>
        <v>107.21428571428571</v>
      </c>
      <c r="Q2288" t="str">
        <f t="shared" si="216"/>
        <v>music</v>
      </c>
      <c r="R2288" t="str">
        <f t="shared" si="217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8"/>
        <v>1.1997755555555556</v>
      </c>
      <c r="P2289">
        <f t="shared" si="213"/>
        <v>50.9338679245283</v>
      </c>
      <c r="Q2289" t="str">
        <f t="shared" si="216"/>
        <v>music</v>
      </c>
      <c r="R2289" t="str">
        <f t="shared" si="217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8"/>
        <v>1.0009999999999999</v>
      </c>
      <c r="P2290">
        <f t="shared" si="213"/>
        <v>40.04</v>
      </c>
      <c r="Q2290" t="str">
        <f t="shared" si="216"/>
        <v>music</v>
      </c>
      <c r="R2290" t="str">
        <f t="shared" si="217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8"/>
        <v>1.0740000000000001</v>
      </c>
      <c r="P2291">
        <f t="shared" si="213"/>
        <v>64.44</v>
      </c>
      <c r="Q2291" t="str">
        <f t="shared" si="216"/>
        <v>music</v>
      </c>
      <c r="R2291" t="str">
        <f t="shared" si="217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8"/>
        <v>1.0406666666666666</v>
      </c>
      <c r="P2292">
        <f t="shared" si="213"/>
        <v>53.827586206896555</v>
      </c>
      <c r="Q2292" t="str">
        <f t="shared" si="216"/>
        <v>music</v>
      </c>
      <c r="R2292" t="str">
        <f t="shared" si="217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8"/>
        <v>1.728</v>
      </c>
      <c r="P2293">
        <f t="shared" si="213"/>
        <v>100.46511627906976</v>
      </c>
      <c r="Q2293" t="str">
        <f t="shared" si="216"/>
        <v>music</v>
      </c>
      <c r="R2293" t="str">
        <f t="shared" si="217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8"/>
        <v>1.072505</v>
      </c>
      <c r="P2294">
        <f t="shared" si="213"/>
        <v>46.630652173913049</v>
      </c>
      <c r="Q2294" t="str">
        <f t="shared" si="216"/>
        <v>music</v>
      </c>
      <c r="R2294" t="str">
        <f t="shared" si="217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8"/>
        <v>1.0823529411764705</v>
      </c>
      <c r="P2295">
        <f t="shared" si="213"/>
        <v>34.074074074074076</v>
      </c>
      <c r="Q2295" t="str">
        <f t="shared" si="216"/>
        <v>music</v>
      </c>
      <c r="R2295" t="str">
        <f t="shared" si="217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8"/>
        <v>1.4608079999999999</v>
      </c>
      <c r="P2296">
        <f t="shared" si="213"/>
        <v>65.214642857142863</v>
      </c>
      <c r="Q2296" t="str">
        <f t="shared" si="216"/>
        <v>music</v>
      </c>
      <c r="R2296" t="str">
        <f t="shared" si="217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8"/>
        <v>1.2524999999999999</v>
      </c>
      <c r="P2297">
        <f t="shared" si="213"/>
        <v>44.205882352941174</v>
      </c>
      <c r="Q2297" t="str">
        <f t="shared" si="216"/>
        <v>music</v>
      </c>
      <c r="R2297" t="str">
        <f t="shared" si="217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8"/>
        <v>1.4907142857142857</v>
      </c>
      <c r="P2298">
        <f t="shared" si="213"/>
        <v>71.965517241379317</v>
      </c>
      <c r="Q2298" t="str">
        <f t="shared" si="216"/>
        <v>music</v>
      </c>
      <c r="R2298" t="str">
        <f t="shared" si="217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8"/>
        <v>1.006</v>
      </c>
      <c r="P2299">
        <f t="shared" si="213"/>
        <v>52.94736842105263</v>
      </c>
      <c r="Q2299" t="str">
        <f t="shared" si="216"/>
        <v>music</v>
      </c>
      <c r="R2299" t="str">
        <f t="shared" si="217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8"/>
        <v>1.0507333333333333</v>
      </c>
      <c r="P2300">
        <f t="shared" si="213"/>
        <v>109.45138888888889</v>
      </c>
      <c r="Q2300" t="str">
        <f t="shared" si="216"/>
        <v>music</v>
      </c>
      <c r="R2300" t="str">
        <f t="shared" si="217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8"/>
        <v>3.5016666666666665</v>
      </c>
      <c r="P2301">
        <f t="shared" si="213"/>
        <v>75.035714285714292</v>
      </c>
      <c r="Q2301" t="str">
        <f t="shared" si="216"/>
        <v>music</v>
      </c>
      <c r="R2301" t="str">
        <f t="shared" si="217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8"/>
        <v>1.0125</v>
      </c>
      <c r="P2302">
        <f t="shared" si="213"/>
        <v>115.71428571428571</v>
      </c>
      <c r="Q2302" t="str">
        <f t="shared" si="216"/>
        <v>music</v>
      </c>
      <c r="R2302" t="str">
        <f t="shared" si="217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8"/>
        <v>1.336044</v>
      </c>
      <c r="P2303">
        <f t="shared" si="213"/>
        <v>31.659810426540286</v>
      </c>
      <c r="Q2303" t="str">
        <f t="shared" si="216"/>
        <v>music</v>
      </c>
      <c r="R2303" t="str">
        <f t="shared" si="217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8"/>
        <v>1.7065217391304348</v>
      </c>
      <c r="P2304">
        <f t="shared" si="213"/>
        <v>46.176470588235297</v>
      </c>
      <c r="Q2304" t="str">
        <f t="shared" si="216"/>
        <v>music</v>
      </c>
      <c r="R2304" t="str">
        <f t="shared" si="217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8"/>
        <v>1.0935829457364341</v>
      </c>
      <c r="P2305">
        <f t="shared" si="213"/>
        <v>68.481650485436887</v>
      </c>
      <c r="Q2305" t="str">
        <f t="shared" si="216"/>
        <v>music</v>
      </c>
      <c r="R2305" t="str">
        <f t="shared" si="217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8"/>
        <v>1.0070033333333335</v>
      </c>
      <c r="P2306">
        <f t="shared" si="213"/>
        <v>53.469203539823013</v>
      </c>
      <c r="Q2306" t="str">
        <f t="shared" si="216"/>
        <v>music</v>
      </c>
      <c r="R2306" t="str">
        <f t="shared" si="217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8"/>
        <v>1.0122777777777778</v>
      </c>
      <c r="P2307">
        <f t="shared" ref="P2307:P2370" si="219">IF(L2307 &gt; 0, E2307/L2307, 0)</f>
        <v>109.10778443113773</v>
      </c>
      <c r="Q2307" t="str">
        <f t="shared" si="216"/>
        <v>music</v>
      </c>
      <c r="R2307" t="str">
        <f t="shared" si="217"/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8"/>
        <v>1.0675857142857144</v>
      </c>
      <c r="P2308">
        <f t="shared" si="219"/>
        <v>51.185616438356163</v>
      </c>
      <c r="Q2308" t="str">
        <f t="shared" si="216"/>
        <v>music</v>
      </c>
      <c r="R2308" t="str">
        <f t="shared" si="217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8"/>
        <v>1.0665777537961894</v>
      </c>
      <c r="P2309">
        <f t="shared" si="219"/>
        <v>27.936800000000002</v>
      </c>
      <c r="Q2309" t="str">
        <f t="shared" si="216"/>
        <v>music</v>
      </c>
      <c r="R2309" t="str">
        <f t="shared" si="217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8"/>
        <v>1.0130622</v>
      </c>
      <c r="P2310">
        <f t="shared" si="219"/>
        <v>82.496921824104234</v>
      </c>
      <c r="Q2310" t="str">
        <f t="shared" si="216"/>
        <v>music</v>
      </c>
      <c r="R2310" t="str">
        <f t="shared" si="217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8"/>
        <v>1.0667450000000001</v>
      </c>
      <c r="P2311">
        <f t="shared" si="219"/>
        <v>59.817476635514019</v>
      </c>
      <c r="Q2311" t="str">
        <f t="shared" si="216"/>
        <v>music</v>
      </c>
      <c r="R2311" t="str">
        <f t="shared" si="217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8"/>
        <v>4.288397837837838</v>
      </c>
      <c r="P2312">
        <f t="shared" si="219"/>
        <v>64.816470588235291</v>
      </c>
      <c r="Q2312" t="str">
        <f t="shared" ref="Q2312:Q2375" si="222">LEFT(N2312, SEARCH("/",N2312,1)-1)</f>
        <v>music</v>
      </c>
      <c r="R2312" t="str">
        <f t="shared" ref="R2312:R2375" si="223">RIGHT(N2312,  LEN(N2312) - SEARCH("/",N2312,1) )</f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8"/>
        <v>1.0411111111111111</v>
      </c>
      <c r="P2313">
        <f t="shared" si="219"/>
        <v>90.09615384615384</v>
      </c>
      <c r="Q2313" t="str">
        <f t="shared" si="222"/>
        <v>music</v>
      </c>
      <c r="R2313" t="str">
        <f t="shared" si="223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8"/>
        <v>1.0786666666666667</v>
      </c>
      <c r="P2314">
        <f t="shared" si="219"/>
        <v>40.962025316455694</v>
      </c>
      <c r="Q2314" t="str">
        <f t="shared" si="222"/>
        <v>music</v>
      </c>
      <c r="R2314" t="str">
        <f t="shared" si="223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8"/>
        <v>1.7584040000000001</v>
      </c>
      <c r="P2315">
        <f t="shared" si="219"/>
        <v>56.000127388535034</v>
      </c>
      <c r="Q2315" t="str">
        <f t="shared" si="222"/>
        <v>music</v>
      </c>
      <c r="R2315" t="str">
        <f t="shared" si="223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8"/>
        <v>1.5697000000000001</v>
      </c>
      <c r="P2316">
        <f t="shared" si="219"/>
        <v>37.672800000000002</v>
      </c>
      <c r="Q2316" t="str">
        <f t="shared" si="222"/>
        <v>music</v>
      </c>
      <c r="R2316" t="str">
        <f t="shared" si="223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8"/>
        <v>1.026</v>
      </c>
      <c r="P2317">
        <f t="shared" si="219"/>
        <v>40.078125</v>
      </c>
      <c r="Q2317" t="str">
        <f t="shared" si="222"/>
        <v>music</v>
      </c>
      <c r="R2317" t="str">
        <f t="shared" si="223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8"/>
        <v>1.0404266666666666</v>
      </c>
      <c r="P2318">
        <f t="shared" si="219"/>
        <v>78.031999999999996</v>
      </c>
      <c r="Q2318" t="str">
        <f t="shared" si="222"/>
        <v>music</v>
      </c>
      <c r="R2318" t="str">
        <f t="shared" si="223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8"/>
        <v>1.04</v>
      </c>
      <c r="P2319">
        <f t="shared" si="219"/>
        <v>18.90909090909091</v>
      </c>
      <c r="Q2319" t="str">
        <f t="shared" si="222"/>
        <v>music</v>
      </c>
      <c r="R2319" t="str">
        <f t="shared" si="223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8"/>
        <v>1.2105999999999999</v>
      </c>
      <c r="P2320">
        <f t="shared" si="219"/>
        <v>37.134969325153371</v>
      </c>
      <c r="Q2320" t="str">
        <f t="shared" si="222"/>
        <v>music</v>
      </c>
      <c r="R2320" t="str">
        <f t="shared" si="223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8"/>
        <v>1.077</v>
      </c>
      <c r="P2321">
        <f t="shared" si="219"/>
        <v>41.961038961038959</v>
      </c>
      <c r="Q2321" t="str">
        <f t="shared" si="222"/>
        <v>music</v>
      </c>
      <c r="R2321" t="str">
        <f t="shared" si="223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8"/>
        <v>1.0866</v>
      </c>
      <c r="P2322">
        <f t="shared" si="219"/>
        <v>61.044943820224717</v>
      </c>
      <c r="Q2322" t="str">
        <f t="shared" si="222"/>
        <v>music</v>
      </c>
      <c r="R2322" t="str">
        <f t="shared" si="223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8"/>
        <v>0.39120962394619685</v>
      </c>
      <c r="P2323">
        <f t="shared" si="219"/>
        <v>64.53125</v>
      </c>
      <c r="Q2323" t="str">
        <f t="shared" si="222"/>
        <v>food</v>
      </c>
      <c r="R2323" t="str">
        <f t="shared" si="223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8"/>
        <v>3.1481481481481478E-2</v>
      </c>
      <c r="P2324">
        <f t="shared" si="219"/>
        <v>21.25</v>
      </c>
      <c r="Q2324" t="str">
        <f t="shared" si="222"/>
        <v>food</v>
      </c>
      <c r="R2324" t="str">
        <f t="shared" si="223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8"/>
        <v>0.48</v>
      </c>
      <c r="P2325">
        <f t="shared" si="219"/>
        <v>30</v>
      </c>
      <c r="Q2325" t="str">
        <f t="shared" si="222"/>
        <v>food</v>
      </c>
      <c r="R2325" t="str">
        <f t="shared" si="223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ref="O2326:O2389" si="224">E2326/D2326</f>
        <v>0.20733333333333334</v>
      </c>
      <c r="P2326">
        <f t="shared" si="219"/>
        <v>25.491803278688526</v>
      </c>
      <c r="Q2326" t="str">
        <f t="shared" si="222"/>
        <v>food</v>
      </c>
      <c r="R2326" t="str">
        <f t="shared" si="223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24"/>
        <v>0.08</v>
      </c>
      <c r="P2327">
        <f t="shared" si="219"/>
        <v>11.428571428571429</v>
      </c>
      <c r="Q2327" t="str">
        <f t="shared" si="222"/>
        <v>food</v>
      </c>
      <c r="R2327" t="str">
        <f t="shared" si="223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24"/>
        <v>7.1999999999999998E-3</v>
      </c>
      <c r="P2328">
        <f t="shared" si="219"/>
        <v>108</v>
      </c>
      <c r="Q2328" t="str">
        <f t="shared" si="222"/>
        <v>food</v>
      </c>
      <c r="R2328" t="str">
        <f t="shared" si="223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24"/>
        <v>5.2609431428571432</v>
      </c>
      <c r="P2329">
        <f t="shared" si="219"/>
        <v>54.883162444113267</v>
      </c>
      <c r="Q2329" t="str">
        <f t="shared" si="222"/>
        <v>food</v>
      </c>
      <c r="R2329" t="str">
        <f t="shared" si="223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24"/>
        <v>2.5445000000000002</v>
      </c>
      <c r="P2330">
        <f t="shared" si="219"/>
        <v>47.383612662942269</v>
      </c>
      <c r="Q2330" t="str">
        <f t="shared" si="222"/>
        <v>food</v>
      </c>
      <c r="R2330" t="str">
        <f t="shared" si="223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24"/>
        <v>1.0591999999999999</v>
      </c>
      <c r="P2331">
        <f t="shared" si="219"/>
        <v>211.84</v>
      </c>
      <c r="Q2331" t="str">
        <f t="shared" si="222"/>
        <v>food</v>
      </c>
      <c r="R2331" t="str">
        <f t="shared" si="223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24"/>
        <v>1.0242285714285715</v>
      </c>
      <c r="P2332">
        <f t="shared" si="219"/>
        <v>219.92638036809817</v>
      </c>
      <c r="Q2332" t="str">
        <f t="shared" si="222"/>
        <v>food</v>
      </c>
      <c r="R2332" t="str">
        <f t="shared" si="223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24"/>
        <v>1.4431375</v>
      </c>
      <c r="P2333">
        <f t="shared" si="219"/>
        <v>40.795406360424032</v>
      </c>
      <c r="Q2333" t="str">
        <f t="shared" si="222"/>
        <v>food</v>
      </c>
      <c r="R2333" t="str">
        <f t="shared" si="223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24"/>
        <v>1.06308</v>
      </c>
      <c r="P2334">
        <f t="shared" si="219"/>
        <v>75.502840909090907</v>
      </c>
      <c r="Q2334" t="str">
        <f t="shared" si="222"/>
        <v>food</v>
      </c>
      <c r="R2334" t="str">
        <f t="shared" si="223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24"/>
        <v>2.1216666666666666</v>
      </c>
      <c r="P2335">
        <f t="shared" si="219"/>
        <v>13.542553191489361</v>
      </c>
      <c r="Q2335" t="str">
        <f t="shared" si="222"/>
        <v>food</v>
      </c>
      <c r="R2335" t="str">
        <f t="shared" si="223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24"/>
        <v>1.0195000000000001</v>
      </c>
      <c r="P2336">
        <f t="shared" si="219"/>
        <v>60.865671641791046</v>
      </c>
      <c r="Q2336" t="str">
        <f t="shared" si="222"/>
        <v>food</v>
      </c>
      <c r="R2336" t="str">
        <f t="shared" si="223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24"/>
        <v>1.0227200000000001</v>
      </c>
      <c r="P2337">
        <f t="shared" si="219"/>
        <v>115.69230769230769</v>
      </c>
      <c r="Q2337" t="str">
        <f t="shared" si="222"/>
        <v>food</v>
      </c>
      <c r="R2337" t="str">
        <f t="shared" si="223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24"/>
        <v>5.2073254999999996</v>
      </c>
      <c r="P2338">
        <f t="shared" si="219"/>
        <v>48.104623556581984</v>
      </c>
      <c r="Q2338" t="str">
        <f t="shared" si="222"/>
        <v>food</v>
      </c>
      <c r="R2338" t="str">
        <f t="shared" si="223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24"/>
        <v>1.1065833333333333</v>
      </c>
      <c r="P2339">
        <f t="shared" si="219"/>
        <v>74.184357541899445</v>
      </c>
      <c r="Q2339" t="str">
        <f t="shared" si="222"/>
        <v>food</v>
      </c>
      <c r="R2339" t="str">
        <f t="shared" si="223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24"/>
        <v>1.0114333333333334</v>
      </c>
      <c r="P2340">
        <f t="shared" si="219"/>
        <v>123.34552845528455</v>
      </c>
      <c r="Q2340" t="str">
        <f t="shared" si="222"/>
        <v>food</v>
      </c>
      <c r="R2340" t="str">
        <f t="shared" si="223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24"/>
        <v>2.9420799999999998</v>
      </c>
      <c r="P2341">
        <f t="shared" si="219"/>
        <v>66.623188405797094</v>
      </c>
      <c r="Q2341" t="str">
        <f t="shared" si="222"/>
        <v>food</v>
      </c>
      <c r="R2341" t="str">
        <f t="shared" si="223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24"/>
        <v>1.0577749999999999</v>
      </c>
      <c r="P2342">
        <f t="shared" si="219"/>
        <v>104.99007444168734</v>
      </c>
      <c r="Q2342" t="str">
        <f t="shared" si="222"/>
        <v>food</v>
      </c>
      <c r="R2342" t="str">
        <f t="shared" si="223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24"/>
        <v>0</v>
      </c>
      <c r="P2343">
        <f t="shared" si="219"/>
        <v>0</v>
      </c>
      <c r="Q2343" t="str">
        <f t="shared" si="222"/>
        <v>technology</v>
      </c>
      <c r="R2343" t="str">
        <f t="shared" si="223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24"/>
        <v>0</v>
      </c>
      <c r="P2344">
        <f t="shared" si="219"/>
        <v>0</v>
      </c>
      <c r="Q2344" t="str">
        <f t="shared" si="222"/>
        <v>technology</v>
      </c>
      <c r="R2344" t="str">
        <f t="shared" si="223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24"/>
        <v>0.03</v>
      </c>
      <c r="P2345">
        <f t="shared" si="219"/>
        <v>300</v>
      </c>
      <c r="Q2345" t="str">
        <f t="shared" si="222"/>
        <v>technology</v>
      </c>
      <c r="R2345" t="str">
        <f t="shared" si="223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24"/>
        <v>1E-3</v>
      </c>
      <c r="P2346">
        <f t="shared" si="219"/>
        <v>1</v>
      </c>
      <c r="Q2346" t="str">
        <f t="shared" si="222"/>
        <v>technology</v>
      </c>
      <c r="R2346" t="str">
        <f t="shared" si="223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24"/>
        <v>0</v>
      </c>
      <c r="P2347">
        <f t="shared" si="219"/>
        <v>0</v>
      </c>
      <c r="Q2347" t="str">
        <f t="shared" si="222"/>
        <v>technology</v>
      </c>
      <c r="R2347" t="str">
        <f t="shared" si="223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24"/>
        <v>6.4999999999999997E-4</v>
      </c>
      <c r="P2348">
        <f t="shared" si="219"/>
        <v>13</v>
      </c>
      <c r="Q2348" t="str">
        <f t="shared" si="222"/>
        <v>technology</v>
      </c>
      <c r="R2348" t="str">
        <f t="shared" si="223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24"/>
        <v>1.4999999999999999E-2</v>
      </c>
      <c r="P2349">
        <f t="shared" si="219"/>
        <v>15</v>
      </c>
      <c r="Q2349" t="str">
        <f t="shared" si="222"/>
        <v>technology</v>
      </c>
      <c r="R2349" t="str">
        <f t="shared" si="223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24"/>
        <v>3.8571428571428572E-3</v>
      </c>
      <c r="P2350">
        <f t="shared" si="219"/>
        <v>54</v>
      </c>
      <c r="Q2350" t="str">
        <f t="shared" si="222"/>
        <v>technology</v>
      </c>
      <c r="R2350" t="str">
        <f t="shared" si="223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24"/>
        <v>0</v>
      </c>
      <c r="P2351">
        <f t="shared" si="219"/>
        <v>0</v>
      </c>
      <c r="Q2351" t="str">
        <f t="shared" si="222"/>
        <v>technology</v>
      </c>
      <c r="R2351" t="str">
        <f t="shared" si="223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24"/>
        <v>0</v>
      </c>
      <c r="P2352">
        <f t="shared" si="219"/>
        <v>0</v>
      </c>
      <c r="Q2352" t="str">
        <f t="shared" si="222"/>
        <v>technology</v>
      </c>
      <c r="R2352" t="str">
        <f t="shared" si="223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24"/>
        <v>5.7142857142857143E-3</v>
      </c>
      <c r="P2353">
        <f t="shared" si="219"/>
        <v>15.428571428571429</v>
      </c>
      <c r="Q2353" t="str">
        <f t="shared" si="222"/>
        <v>technology</v>
      </c>
      <c r="R2353" t="str">
        <f t="shared" si="223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24"/>
        <v>0</v>
      </c>
      <c r="P2354">
        <f t="shared" si="219"/>
        <v>0</v>
      </c>
      <c r="Q2354" t="str">
        <f t="shared" si="222"/>
        <v>technology</v>
      </c>
      <c r="R2354" t="str">
        <f t="shared" si="223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24"/>
        <v>0</v>
      </c>
      <c r="P2355">
        <f t="shared" si="219"/>
        <v>0</v>
      </c>
      <c r="Q2355" t="str">
        <f t="shared" si="222"/>
        <v>technology</v>
      </c>
      <c r="R2355" t="str">
        <f t="shared" si="223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24"/>
        <v>7.1428571428571429E-4</v>
      </c>
      <c r="P2356">
        <f t="shared" si="219"/>
        <v>25</v>
      </c>
      <c r="Q2356" t="str">
        <f t="shared" si="222"/>
        <v>technology</v>
      </c>
      <c r="R2356" t="str">
        <f t="shared" si="223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24"/>
        <v>6.875E-3</v>
      </c>
      <c r="P2357">
        <f t="shared" si="219"/>
        <v>27.5</v>
      </c>
      <c r="Q2357" t="str">
        <f t="shared" si="222"/>
        <v>technology</v>
      </c>
      <c r="R2357" t="str">
        <f t="shared" si="223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24"/>
        <v>0</v>
      </c>
      <c r="P2358">
        <f t="shared" si="219"/>
        <v>0</v>
      </c>
      <c r="Q2358" t="str">
        <f t="shared" si="222"/>
        <v>technology</v>
      </c>
      <c r="R2358" t="str">
        <f t="shared" si="223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24"/>
        <v>0</v>
      </c>
      <c r="P2359">
        <f t="shared" si="219"/>
        <v>0</v>
      </c>
      <c r="Q2359" t="str">
        <f t="shared" si="222"/>
        <v>technology</v>
      </c>
      <c r="R2359" t="str">
        <f t="shared" si="223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24"/>
        <v>0</v>
      </c>
      <c r="P2360">
        <f t="shared" si="219"/>
        <v>0</v>
      </c>
      <c r="Q2360" t="str">
        <f t="shared" si="222"/>
        <v>technology</v>
      </c>
      <c r="R2360" t="str">
        <f t="shared" si="223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24"/>
        <v>0.14680000000000001</v>
      </c>
      <c r="P2361">
        <f t="shared" si="219"/>
        <v>367</v>
      </c>
      <c r="Q2361" t="str">
        <f t="shared" si="222"/>
        <v>technology</v>
      </c>
      <c r="R2361" t="str">
        <f t="shared" si="223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24"/>
        <v>4.0000000000000002E-4</v>
      </c>
      <c r="P2362">
        <f t="shared" si="219"/>
        <v>2</v>
      </c>
      <c r="Q2362" t="str">
        <f t="shared" si="222"/>
        <v>technology</v>
      </c>
      <c r="R2362" t="str">
        <f t="shared" si="223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24"/>
        <v>0</v>
      </c>
      <c r="P2363">
        <f t="shared" si="219"/>
        <v>0</v>
      </c>
      <c r="Q2363" t="str">
        <f t="shared" si="222"/>
        <v>technology</v>
      </c>
      <c r="R2363" t="str">
        <f t="shared" si="223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24"/>
        <v>0.2857142857142857</v>
      </c>
      <c r="P2364">
        <f t="shared" si="219"/>
        <v>60</v>
      </c>
      <c r="Q2364" t="str">
        <f t="shared" si="222"/>
        <v>technology</v>
      </c>
      <c r="R2364" t="str">
        <f t="shared" si="223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24"/>
        <v>0</v>
      </c>
      <c r="P2365">
        <f t="shared" si="219"/>
        <v>0</v>
      </c>
      <c r="Q2365" t="str">
        <f t="shared" si="222"/>
        <v>technology</v>
      </c>
      <c r="R2365" t="str">
        <f t="shared" si="223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24"/>
        <v>0</v>
      </c>
      <c r="P2366">
        <f t="shared" si="219"/>
        <v>0</v>
      </c>
      <c r="Q2366" t="str">
        <f t="shared" si="222"/>
        <v>technology</v>
      </c>
      <c r="R2366" t="str">
        <f t="shared" si="223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24"/>
        <v>0</v>
      </c>
      <c r="P2367">
        <f t="shared" si="219"/>
        <v>0</v>
      </c>
      <c r="Q2367" t="str">
        <f t="shared" si="222"/>
        <v>technology</v>
      </c>
      <c r="R2367" t="str">
        <f t="shared" si="223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24"/>
        <v>0.1052</v>
      </c>
      <c r="P2368">
        <f t="shared" si="219"/>
        <v>97.407407407407405</v>
      </c>
      <c r="Q2368" t="str">
        <f t="shared" si="222"/>
        <v>technology</v>
      </c>
      <c r="R2368" t="str">
        <f t="shared" si="223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24"/>
        <v>1.34E-2</v>
      </c>
      <c r="P2369">
        <f t="shared" si="219"/>
        <v>47.857142857142854</v>
      </c>
      <c r="Q2369" t="str">
        <f t="shared" si="222"/>
        <v>technology</v>
      </c>
      <c r="R2369" t="str">
        <f t="shared" si="223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24"/>
        <v>2.5000000000000001E-3</v>
      </c>
      <c r="P2370">
        <f t="shared" si="219"/>
        <v>50</v>
      </c>
      <c r="Q2370" t="str">
        <f t="shared" si="222"/>
        <v>technology</v>
      </c>
      <c r="R2370" t="str">
        <f t="shared" si="223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4"/>
        <v>0</v>
      </c>
      <c r="P2371">
        <f t="shared" ref="P2371:P2434" si="225">IF(L2371 &gt; 0, E2371/L2371, 0)</f>
        <v>0</v>
      </c>
      <c r="Q2371" t="str">
        <f t="shared" si="222"/>
        <v>technology</v>
      </c>
      <c r="R2371" t="str">
        <f t="shared" si="223"/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4"/>
        <v>3.2799999999999999E-3</v>
      </c>
      <c r="P2372">
        <f t="shared" si="225"/>
        <v>20.5</v>
      </c>
      <c r="Q2372" t="str">
        <f t="shared" si="222"/>
        <v>technology</v>
      </c>
      <c r="R2372" t="str">
        <f t="shared" si="223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4"/>
        <v>0</v>
      </c>
      <c r="P2373">
        <f t="shared" si="225"/>
        <v>0</v>
      </c>
      <c r="Q2373" t="str">
        <f t="shared" si="222"/>
        <v>technology</v>
      </c>
      <c r="R2373" t="str">
        <f t="shared" si="223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4"/>
        <v>3.272727272727273E-2</v>
      </c>
      <c r="P2374">
        <f t="shared" si="225"/>
        <v>30</v>
      </c>
      <c r="Q2374" t="str">
        <f t="shared" si="222"/>
        <v>technology</v>
      </c>
      <c r="R2374" t="str">
        <f t="shared" si="223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4"/>
        <v>5.8823529411764708E-5</v>
      </c>
      <c r="P2375">
        <f t="shared" si="225"/>
        <v>50</v>
      </c>
      <c r="Q2375" t="str">
        <f t="shared" si="222"/>
        <v>technology</v>
      </c>
      <c r="R2375" t="str">
        <f t="shared" si="223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4"/>
        <v>4.5454545454545455E-4</v>
      </c>
      <c r="P2376">
        <f t="shared" si="225"/>
        <v>10</v>
      </c>
      <c r="Q2376" t="str">
        <f t="shared" ref="Q2376:Q2439" si="228">LEFT(N2376, SEARCH("/",N2376,1)-1)</f>
        <v>technology</v>
      </c>
      <c r="R2376" t="str">
        <f t="shared" ref="R2376:R2439" si="229">RIGHT(N2376,  LEN(N2376) - SEARCH("/",N2376,1) )</f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4"/>
        <v>0</v>
      </c>
      <c r="P2377">
        <f t="shared" si="225"/>
        <v>0</v>
      </c>
      <c r="Q2377" t="str">
        <f t="shared" si="228"/>
        <v>technology</v>
      </c>
      <c r="R2377" t="str">
        <f t="shared" si="229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4"/>
        <v>0.10877666666666666</v>
      </c>
      <c r="P2378">
        <f t="shared" si="225"/>
        <v>81.582499999999996</v>
      </c>
      <c r="Q2378" t="str">
        <f t="shared" si="228"/>
        <v>technology</v>
      </c>
      <c r="R2378" t="str">
        <f t="shared" si="229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4"/>
        <v>0</v>
      </c>
      <c r="P2379">
        <f t="shared" si="225"/>
        <v>0</v>
      </c>
      <c r="Q2379" t="str">
        <f t="shared" si="228"/>
        <v>technology</v>
      </c>
      <c r="R2379" t="str">
        <f t="shared" si="229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4"/>
        <v>0</v>
      </c>
      <c r="P2380">
        <f t="shared" si="225"/>
        <v>0</v>
      </c>
      <c r="Q2380" t="str">
        <f t="shared" si="228"/>
        <v>technology</v>
      </c>
      <c r="R2380" t="str">
        <f t="shared" si="229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4"/>
        <v>0</v>
      </c>
      <c r="P2381">
        <f t="shared" si="225"/>
        <v>0</v>
      </c>
      <c r="Q2381" t="str">
        <f t="shared" si="228"/>
        <v>technology</v>
      </c>
      <c r="R2381" t="str">
        <f t="shared" si="229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4"/>
        <v>3.6666666666666666E-3</v>
      </c>
      <c r="P2382">
        <f t="shared" si="225"/>
        <v>18.333333333333332</v>
      </c>
      <c r="Q2382" t="str">
        <f t="shared" si="228"/>
        <v>technology</v>
      </c>
      <c r="R2382" t="str">
        <f t="shared" si="229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4"/>
        <v>1.8193398957730169E-2</v>
      </c>
      <c r="P2383">
        <f t="shared" si="225"/>
        <v>224.42857142857142</v>
      </c>
      <c r="Q2383" t="str">
        <f t="shared" si="228"/>
        <v>technology</v>
      </c>
      <c r="R2383" t="str">
        <f t="shared" si="229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4"/>
        <v>2.5000000000000001E-2</v>
      </c>
      <c r="P2384">
        <f t="shared" si="225"/>
        <v>37.5</v>
      </c>
      <c r="Q2384" t="str">
        <f t="shared" si="228"/>
        <v>technology</v>
      </c>
      <c r="R2384" t="str">
        <f t="shared" si="229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4"/>
        <v>4.3499999999999997E-2</v>
      </c>
      <c r="P2385">
        <f t="shared" si="225"/>
        <v>145</v>
      </c>
      <c r="Q2385" t="str">
        <f t="shared" si="228"/>
        <v>technology</v>
      </c>
      <c r="R2385" t="str">
        <f t="shared" si="229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4"/>
        <v>8.0000000000000002E-3</v>
      </c>
      <c r="P2386">
        <f t="shared" si="225"/>
        <v>1</v>
      </c>
      <c r="Q2386" t="str">
        <f t="shared" si="228"/>
        <v>technology</v>
      </c>
      <c r="R2386" t="str">
        <f t="shared" si="229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4"/>
        <v>1.2123076923076924E-2</v>
      </c>
      <c r="P2387">
        <f t="shared" si="225"/>
        <v>112.57142857142857</v>
      </c>
      <c r="Q2387" t="str">
        <f t="shared" si="228"/>
        <v>technology</v>
      </c>
      <c r="R2387" t="str">
        <f t="shared" si="229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4"/>
        <v>0</v>
      </c>
      <c r="P2388">
        <f t="shared" si="225"/>
        <v>0</v>
      </c>
      <c r="Q2388" t="str">
        <f t="shared" si="228"/>
        <v>technology</v>
      </c>
      <c r="R2388" t="str">
        <f t="shared" si="229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4"/>
        <v>6.8399999999999997E-3</v>
      </c>
      <c r="P2389">
        <f t="shared" si="225"/>
        <v>342</v>
      </c>
      <c r="Q2389" t="str">
        <f t="shared" si="228"/>
        <v>technology</v>
      </c>
      <c r="R2389" t="str">
        <f t="shared" si="229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ref="O2390:O2453" si="230">E2390/D2390</f>
        <v>1.2513513513513513E-2</v>
      </c>
      <c r="P2390">
        <f t="shared" si="225"/>
        <v>57.875</v>
      </c>
      <c r="Q2390" t="str">
        <f t="shared" si="228"/>
        <v>technology</v>
      </c>
      <c r="R2390" t="str">
        <f t="shared" si="229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30"/>
        <v>1.8749999999999999E-3</v>
      </c>
      <c r="P2391">
        <f t="shared" si="225"/>
        <v>30</v>
      </c>
      <c r="Q2391" t="str">
        <f t="shared" si="228"/>
        <v>technology</v>
      </c>
      <c r="R2391" t="str">
        <f t="shared" si="229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30"/>
        <v>0</v>
      </c>
      <c r="P2392">
        <f t="shared" si="225"/>
        <v>0</v>
      </c>
      <c r="Q2392" t="str">
        <f t="shared" si="228"/>
        <v>technology</v>
      </c>
      <c r="R2392" t="str">
        <f t="shared" si="229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30"/>
        <v>1.25E-3</v>
      </c>
      <c r="P2393">
        <f t="shared" si="225"/>
        <v>25</v>
      </c>
      <c r="Q2393" t="str">
        <f t="shared" si="228"/>
        <v>technology</v>
      </c>
      <c r="R2393" t="str">
        <f t="shared" si="229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30"/>
        <v>0</v>
      </c>
      <c r="P2394">
        <f t="shared" si="225"/>
        <v>0</v>
      </c>
      <c r="Q2394" t="str">
        <f t="shared" si="228"/>
        <v>technology</v>
      </c>
      <c r="R2394" t="str">
        <f t="shared" si="229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30"/>
        <v>5.0000000000000001E-4</v>
      </c>
      <c r="P2395">
        <f t="shared" si="225"/>
        <v>50</v>
      </c>
      <c r="Q2395" t="str">
        <f t="shared" si="228"/>
        <v>technology</v>
      </c>
      <c r="R2395" t="str">
        <f t="shared" si="229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30"/>
        <v>5.9999999999999995E-4</v>
      </c>
      <c r="P2396">
        <f t="shared" si="225"/>
        <v>1.5</v>
      </c>
      <c r="Q2396" t="str">
        <f t="shared" si="228"/>
        <v>technology</v>
      </c>
      <c r="R2396" t="str">
        <f t="shared" si="229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30"/>
        <v>0</v>
      </c>
      <c r="P2397">
        <f t="shared" si="225"/>
        <v>0</v>
      </c>
      <c r="Q2397" t="str">
        <f t="shared" si="228"/>
        <v>technology</v>
      </c>
      <c r="R2397" t="str">
        <f t="shared" si="229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30"/>
        <v>2E-3</v>
      </c>
      <c r="P2398">
        <f t="shared" si="225"/>
        <v>10</v>
      </c>
      <c r="Q2398" t="str">
        <f t="shared" si="228"/>
        <v>technology</v>
      </c>
      <c r="R2398" t="str">
        <f t="shared" si="229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30"/>
        <v>0</v>
      </c>
      <c r="P2399">
        <f t="shared" si="225"/>
        <v>0</v>
      </c>
      <c r="Q2399" t="str">
        <f t="shared" si="228"/>
        <v>technology</v>
      </c>
      <c r="R2399" t="str">
        <f t="shared" si="229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30"/>
        <v>0</v>
      </c>
      <c r="P2400">
        <f t="shared" si="225"/>
        <v>0</v>
      </c>
      <c r="Q2400" t="str">
        <f t="shared" si="228"/>
        <v>technology</v>
      </c>
      <c r="R2400" t="str">
        <f t="shared" si="229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30"/>
        <v>0</v>
      </c>
      <c r="P2401">
        <f t="shared" si="225"/>
        <v>0</v>
      </c>
      <c r="Q2401" t="str">
        <f t="shared" si="228"/>
        <v>technology</v>
      </c>
      <c r="R2401" t="str">
        <f t="shared" si="229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30"/>
        <v>0</v>
      </c>
      <c r="P2402">
        <f t="shared" si="225"/>
        <v>0</v>
      </c>
      <c r="Q2402" t="str">
        <f t="shared" si="228"/>
        <v>technology</v>
      </c>
      <c r="R2402" t="str">
        <f t="shared" si="229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30"/>
        <v>7.1785714285714283E-3</v>
      </c>
      <c r="P2403">
        <f t="shared" si="225"/>
        <v>22.333333333333332</v>
      </c>
      <c r="Q2403" t="str">
        <f t="shared" si="228"/>
        <v>food</v>
      </c>
      <c r="R2403" t="str">
        <f t="shared" si="229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30"/>
        <v>4.3333333333333331E-3</v>
      </c>
      <c r="P2404">
        <f t="shared" si="225"/>
        <v>52</v>
      </c>
      <c r="Q2404" t="str">
        <f t="shared" si="228"/>
        <v>food</v>
      </c>
      <c r="R2404" t="str">
        <f t="shared" si="229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30"/>
        <v>0.16833333333333333</v>
      </c>
      <c r="P2405">
        <f t="shared" si="225"/>
        <v>16.833333333333332</v>
      </c>
      <c r="Q2405" t="str">
        <f t="shared" si="228"/>
        <v>food</v>
      </c>
      <c r="R2405" t="str">
        <f t="shared" si="229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30"/>
        <v>0</v>
      </c>
      <c r="P2406">
        <f t="shared" si="225"/>
        <v>0</v>
      </c>
      <c r="Q2406" t="str">
        <f t="shared" si="228"/>
        <v>food</v>
      </c>
      <c r="R2406" t="str">
        <f t="shared" si="229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30"/>
        <v>0.22520000000000001</v>
      </c>
      <c r="P2407">
        <f t="shared" si="225"/>
        <v>56.3</v>
      </c>
      <c r="Q2407" t="str">
        <f t="shared" si="228"/>
        <v>food</v>
      </c>
      <c r="R2407" t="str">
        <f t="shared" si="229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30"/>
        <v>0.41384615384615386</v>
      </c>
      <c r="P2408">
        <f t="shared" si="225"/>
        <v>84.0625</v>
      </c>
      <c r="Q2408" t="str">
        <f t="shared" si="228"/>
        <v>food</v>
      </c>
      <c r="R2408" t="str">
        <f t="shared" si="229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30"/>
        <v>0.25259090909090909</v>
      </c>
      <c r="P2409">
        <f t="shared" si="225"/>
        <v>168.39393939393941</v>
      </c>
      <c r="Q2409" t="str">
        <f t="shared" si="228"/>
        <v>food</v>
      </c>
      <c r="R2409" t="str">
        <f t="shared" si="229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30"/>
        <v>2E-3</v>
      </c>
      <c r="P2410">
        <f t="shared" si="225"/>
        <v>15</v>
      </c>
      <c r="Q2410" t="str">
        <f t="shared" si="228"/>
        <v>food</v>
      </c>
      <c r="R2410" t="str">
        <f t="shared" si="229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30"/>
        <v>1.84E-2</v>
      </c>
      <c r="P2411">
        <f t="shared" si="225"/>
        <v>76.666666666666671</v>
      </c>
      <c r="Q2411" t="str">
        <f t="shared" si="228"/>
        <v>food</v>
      </c>
      <c r="R2411" t="str">
        <f t="shared" si="229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30"/>
        <v>0</v>
      </c>
      <c r="P2412">
        <f t="shared" si="225"/>
        <v>0</v>
      </c>
      <c r="Q2412" t="str">
        <f t="shared" si="228"/>
        <v>food</v>
      </c>
      <c r="R2412" t="str">
        <f t="shared" si="229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30"/>
        <v>6.0400000000000002E-3</v>
      </c>
      <c r="P2413">
        <f t="shared" si="225"/>
        <v>50.333333333333336</v>
      </c>
      <c r="Q2413" t="str">
        <f t="shared" si="228"/>
        <v>food</v>
      </c>
      <c r="R2413" t="str">
        <f t="shared" si="229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30"/>
        <v>0</v>
      </c>
      <c r="P2414">
        <f t="shared" si="225"/>
        <v>0</v>
      </c>
      <c r="Q2414" t="str">
        <f t="shared" si="228"/>
        <v>food</v>
      </c>
      <c r="R2414" t="str">
        <f t="shared" si="229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30"/>
        <v>8.3333333333333332E-3</v>
      </c>
      <c r="P2415">
        <f t="shared" si="225"/>
        <v>8.3333333333333339</v>
      </c>
      <c r="Q2415" t="str">
        <f t="shared" si="228"/>
        <v>food</v>
      </c>
      <c r="R2415" t="str">
        <f t="shared" si="229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30"/>
        <v>3.0666666666666665E-2</v>
      </c>
      <c r="P2416">
        <f t="shared" si="225"/>
        <v>35.384615384615387</v>
      </c>
      <c r="Q2416" t="str">
        <f t="shared" si="228"/>
        <v>food</v>
      </c>
      <c r="R2416" t="str">
        <f t="shared" si="229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30"/>
        <v>5.5833333333333334E-3</v>
      </c>
      <c r="P2417">
        <f t="shared" si="225"/>
        <v>55.833333333333336</v>
      </c>
      <c r="Q2417" t="str">
        <f t="shared" si="228"/>
        <v>food</v>
      </c>
      <c r="R2417" t="str">
        <f t="shared" si="229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30"/>
        <v>2.5000000000000001E-4</v>
      </c>
      <c r="P2418">
        <f t="shared" si="225"/>
        <v>5</v>
      </c>
      <c r="Q2418" t="str">
        <f t="shared" si="228"/>
        <v>food</v>
      </c>
      <c r="R2418" t="str">
        <f t="shared" si="229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30"/>
        <v>0</v>
      </c>
      <c r="P2419">
        <f t="shared" si="225"/>
        <v>0</v>
      </c>
      <c r="Q2419" t="str">
        <f t="shared" si="228"/>
        <v>food</v>
      </c>
      <c r="R2419" t="str">
        <f t="shared" si="229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30"/>
        <v>2.0000000000000001E-4</v>
      </c>
      <c r="P2420">
        <f t="shared" si="225"/>
        <v>1</v>
      </c>
      <c r="Q2420" t="str">
        <f t="shared" si="228"/>
        <v>food</v>
      </c>
      <c r="R2420" t="str">
        <f t="shared" si="229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30"/>
        <v>0</v>
      </c>
      <c r="P2421">
        <f t="shared" si="225"/>
        <v>0</v>
      </c>
      <c r="Q2421" t="str">
        <f t="shared" si="228"/>
        <v>food</v>
      </c>
      <c r="R2421" t="str">
        <f t="shared" si="229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30"/>
        <v>0.14825133372851215</v>
      </c>
      <c r="P2422">
        <f t="shared" si="225"/>
        <v>69.472222222222229</v>
      </c>
      <c r="Q2422" t="str">
        <f t="shared" si="228"/>
        <v>food</v>
      </c>
      <c r="R2422" t="str">
        <f t="shared" si="229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30"/>
        <v>1.6666666666666666E-4</v>
      </c>
      <c r="P2423">
        <f t="shared" si="225"/>
        <v>1</v>
      </c>
      <c r="Q2423" t="str">
        <f t="shared" si="228"/>
        <v>food</v>
      </c>
      <c r="R2423" t="str">
        <f t="shared" si="229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30"/>
        <v>2E-3</v>
      </c>
      <c r="P2424">
        <f t="shared" si="225"/>
        <v>1</v>
      </c>
      <c r="Q2424" t="str">
        <f t="shared" si="228"/>
        <v>food</v>
      </c>
      <c r="R2424" t="str">
        <f t="shared" si="229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30"/>
        <v>1.3333333333333334E-4</v>
      </c>
      <c r="P2425">
        <f t="shared" si="225"/>
        <v>8</v>
      </c>
      <c r="Q2425" t="str">
        <f t="shared" si="228"/>
        <v>food</v>
      </c>
      <c r="R2425" t="str">
        <f t="shared" si="229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30"/>
        <v>1.24E-2</v>
      </c>
      <c r="P2426">
        <f t="shared" si="225"/>
        <v>34.444444444444443</v>
      </c>
      <c r="Q2426" t="str">
        <f t="shared" si="228"/>
        <v>food</v>
      </c>
      <c r="R2426" t="str">
        <f t="shared" si="229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30"/>
        <v>2.8571428571428574E-4</v>
      </c>
      <c r="P2427">
        <f t="shared" si="225"/>
        <v>1</v>
      </c>
      <c r="Q2427" t="str">
        <f t="shared" si="228"/>
        <v>food</v>
      </c>
      <c r="R2427" t="str">
        <f t="shared" si="229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30"/>
        <v>0</v>
      </c>
      <c r="P2428">
        <f t="shared" si="225"/>
        <v>0</v>
      </c>
      <c r="Q2428" t="str">
        <f t="shared" si="228"/>
        <v>food</v>
      </c>
      <c r="R2428" t="str">
        <f t="shared" si="229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30"/>
        <v>2.0000000000000002E-5</v>
      </c>
      <c r="P2429">
        <f t="shared" si="225"/>
        <v>1</v>
      </c>
      <c r="Q2429" t="str">
        <f t="shared" si="228"/>
        <v>food</v>
      </c>
      <c r="R2429" t="str">
        <f t="shared" si="229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30"/>
        <v>2.8571428571428571E-5</v>
      </c>
      <c r="P2430">
        <f t="shared" si="225"/>
        <v>1</v>
      </c>
      <c r="Q2430" t="str">
        <f t="shared" si="228"/>
        <v>food</v>
      </c>
      <c r="R2430" t="str">
        <f t="shared" si="229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30"/>
        <v>1.4321428571428572E-2</v>
      </c>
      <c r="P2431">
        <f t="shared" si="225"/>
        <v>501.25</v>
      </c>
      <c r="Q2431" t="str">
        <f t="shared" si="228"/>
        <v>food</v>
      </c>
      <c r="R2431" t="str">
        <f t="shared" si="229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30"/>
        <v>7.0000000000000001E-3</v>
      </c>
      <c r="P2432">
        <f t="shared" si="225"/>
        <v>10.5</v>
      </c>
      <c r="Q2432" t="str">
        <f t="shared" si="228"/>
        <v>food</v>
      </c>
      <c r="R2432" t="str">
        <f t="shared" si="229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30"/>
        <v>2.0000000000000002E-5</v>
      </c>
      <c r="P2433">
        <f t="shared" si="225"/>
        <v>1</v>
      </c>
      <c r="Q2433" t="str">
        <f t="shared" si="228"/>
        <v>food</v>
      </c>
      <c r="R2433" t="str">
        <f t="shared" si="229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30"/>
        <v>1.4285714285714287E-4</v>
      </c>
      <c r="P2434">
        <f t="shared" si="225"/>
        <v>1</v>
      </c>
      <c r="Q2434" t="str">
        <f t="shared" si="228"/>
        <v>food</v>
      </c>
      <c r="R2434" t="str">
        <f t="shared" si="229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30"/>
        <v>0</v>
      </c>
      <c r="P2435">
        <f t="shared" ref="P2435:P2498" si="231">IF(L2435 &gt; 0, E2435/L2435, 0)</f>
        <v>0</v>
      </c>
      <c r="Q2435" t="str">
        <f t="shared" si="228"/>
        <v>food</v>
      </c>
      <c r="R2435" t="str">
        <f t="shared" si="229"/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0"/>
        <v>1.2999999999999999E-3</v>
      </c>
      <c r="P2436">
        <f t="shared" si="231"/>
        <v>13</v>
      </c>
      <c r="Q2436" t="str">
        <f t="shared" si="228"/>
        <v>food</v>
      </c>
      <c r="R2436" t="str">
        <f t="shared" si="229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0"/>
        <v>4.8960000000000002E-3</v>
      </c>
      <c r="P2437">
        <f t="shared" si="231"/>
        <v>306</v>
      </c>
      <c r="Q2437" t="str">
        <f t="shared" si="228"/>
        <v>food</v>
      </c>
      <c r="R2437" t="str">
        <f t="shared" si="229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0"/>
        <v>3.8461538461538462E-4</v>
      </c>
      <c r="P2438">
        <f t="shared" si="231"/>
        <v>22.5</v>
      </c>
      <c r="Q2438" t="str">
        <f t="shared" si="228"/>
        <v>food</v>
      </c>
      <c r="R2438" t="str">
        <f t="shared" si="229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0"/>
        <v>0</v>
      </c>
      <c r="P2439">
        <f t="shared" si="231"/>
        <v>0</v>
      </c>
      <c r="Q2439" t="str">
        <f t="shared" si="228"/>
        <v>food</v>
      </c>
      <c r="R2439" t="str">
        <f t="shared" si="229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0"/>
        <v>3.3333333333333335E-3</v>
      </c>
      <c r="P2440">
        <f t="shared" si="231"/>
        <v>50</v>
      </c>
      <c r="Q2440" t="str">
        <f t="shared" ref="Q2440:Q2503" si="234">LEFT(N2440, SEARCH("/",N2440,1)-1)</f>
        <v>food</v>
      </c>
      <c r="R2440" t="str">
        <f t="shared" ref="R2440:R2503" si="235">RIGHT(N2440,  LEN(N2440) - SEARCH("/",N2440,1) )</f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0"/>
        <v>0</v>
      </c>
      <c r="P2441">
        <f t="shared" si="231"/>
        <v>0</v>
      </c>
      <c r="Q2441" t="str">
        <f t="shared" si="234"/>
        <v>food</v>
      </c>
      <c r="R2441" t="str">
        <f t="shared" si="235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0"/>
        <v>2E-3</v>
      </c>
      <c r="P2442">
        <f t="shared" si="231"/>
        <v>5</v>
      </c>
      <c r="Q2442" t="str">
        <f t="shared" si="234"/>
        <v>food</v>
      </c>
      <c r="R2442" t="str">
        <f t="shared" si="235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0"/>
        <v>1.0788</v>
      </c>
      <c r="P2443">
        <f t="shared" si="231"/>
        <v>74.22935779816514</v>
      </c>
      <c r="Q2443" t="str">
        <f t="shared" si="234"/>
        <v>food</v>
      </c>
      <c r="R2443" t="str">
        <f t="shared" si="235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0"/>
        <v>1.2594166666666666</v>
      </c>
      <c r="P2444">
        <f t="shared" si="231"/>
        <v>81.252688172043008</v>
      </c>
      <c r="Q2444" t="str">
        <f t="shared" si="234"/>
        <v>food</v>
      </c>
      <c r="R2444" t="str">
        <f t="shared" si="235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0"/>
        <v>2.0251494999999999</v>
      </c>
      <c r="P2445">
        <f t="shared" si="231"/>
        <v>130.23469453376205</v>
      </c>
      <c r="Q2445" t="str">
        <f t="shared" si="234"/>
        <v>food</v>
      </c>
      <c r="R2445" t="str">
        <f t="shared" si="235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0"/>
        <v>1.0860000000000001</v>
      </c>
      <c r="P2446">
        <f t="shared" si="231"/>
        <v>53.409836065573771</v>
      </c>
      <c r="Q2446" t="str">
        <f t="shared" si="234"/>
        <v>food</v>
      </c>
      <c r="R2446" t="str">
        <f t="shared" si="235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0"/>
        <v>1.728</v>
      </c>
      <c r="P2447">
        <f t="shared" si="231"/>
        <v>75.130434782608702</v>
      </c>
      <c r="Q2447" t="str">
        <f t="shared" si="234"/>
        <v>food</v>
      </c>
      <c r="R2447" t="str">
        <f t="shared" si="235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0"/>
        <v>1.6798</v>
      </c>
      <c r="P2448">
        <f t="shared" si="231"/>
        <v>75.666666666666671</v>
      </c>
      <c r="Q2448" t="str">
        <f t="shared" si="234"/>
        <v>food</v>
      </c>
      <c r="R2448" t="str">
        <f t="shared" si="235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0"/>
        <v>4.2720000000000002</v>
      </c>
      <c r="P2449">
        <f t="shared" si="231"/>
        <v>31.691394658753708</v>
      </c>
      <c r="Q2449" t="str">
        <f t="shared" si="234"/>
        <v>food</v>
      </c>
      <c r="R2449" t="str">
        <f t="shared" si="235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0"/>
        <v>1.075</v>
      </c>
      <c r="P2450">
        <f t="shared" si="231"/>
        <v>47.777777777777779</v>
      </c>
      <c r="Q2450" t="str">
        <f t="shared" si="234"/>
        <v>food</v>
      </c>
      <c r="R2450" t="str">
        <f t="shared" si="235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0"/>
        <v>1.08</v>
      </c>
      <c r="P2451">
        <f t="shared" si="231"/>
        <v>90</v>
      </c>
      <c r="Q2451" t="str">
        <f t="shared" si="234"/>
        <v>food</v>
      </c>
      <c r="R2451" t="str">
        <f t="shared" si="235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0"/>
        <v>1.0153353333333335</v>
      </c>
      <c r="P2452">
        <f t="shared" si="231"/>
        <v>149.31401960784314</v>
      </c>
      <c r="Q2452" t="str">
        <f t="shared" si="234"/>
        <v>food</v>
      </c>
      <c r="R2452" t="str">
        <f t="shared" si="235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0"/>
        <v>1.1545000000000001</v>
      </c>
      <c r="P2453">
        <f t="shared" si="231"/>
        <v>62.06989247311828</v>
      </c>
      <c r="Q2453" t="str">
        <f t="shared" si="234"/>
        <v>food</v>
      </c>
      <c r="R2453" t="str">
        <f t="shared" si="235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ref="O2454:O2517" si="236">E2454/D2454</f>
        <v>1.335</v>
      </c>
      <c r="P2454">
        <f t="shared" si="231"/>
        <v>53.4</v>
      </c>
      <c r="Q2454" t="str">
        <f t="shared" si="234"/>
        <v>food</v>
      </c>
      <c r="R2454" t="str">
        <f t="shared" si="235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6"/>
        <v>1.5469999999999999</v>
      </c>
      <c r="P2455">
        <f t="shared" si="231"/>
        <v>69.268656716417908</v>
      </c>
      <c r="Q2455" t="str">
        <f t="shared" si="234"/>
        <v>food</v>
      </c>
      <c r="R2455" t="str">
        <f t="shared" si="235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6"/>
        <v>1.0084571428571429</v>
      </c>
      <c r="P2456">
        <f t="shared" si="231"/>
        <v>271.50769230769231</v>
      </c>
      <c r="Q2456" t="str">
        <f t="shared" si="234"/>
        <v>food</v>
      </c>
      <c r="R2456" t="str">
        <f t="shared" si="235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6"/>
        <v>1.82</v>
      </c>
      <c r="P2457">
        <f t="shared" si="231"/>
        <v>34.125</v>
      </c>
      <c r="Q2457" t="str">
        <f t="shared" si="234"/>
        <v>food</v>
      </c>
      <c r="R2457" t="str">
        <f t="shared" si="235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6"/>
        <v>1.8086666666666666</v>
      </c>
      <c r="P2458">
        <f t="shared" si="231"/>
        <v>40.492537313432834</v>
      </c>
      <c r="Q2458" t="str">
        <f t="shared" si="234"/>
        <v>food</v>
      </c>
      <c r="R2458" t="str">
        <f t="shared" si="235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6"/>
        <v>1.0230434782608695</v>
      </c>
      <c r="P2459">
        <f t="shared" si="231"/>
        <v>189.75806451612902</v>
      </c>
      <c r="Q2459" t="str">
        <f t="shared" si="234"/>
        <v>food</v>
      </c>
      <c r="R2459" t="str">
        <f t="shared" si="235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6"/>
        <v>1.1017999999999999</v>
      </c>
      <c r="P2460">
        <f t="shared" si="231"/>
        <v>68.862499999999997</v>
      </c>
      <c r="Q2460" t="str">
        <f t="shared" si="234"/>
        <v>food</v>
      </c>
      <c r="R2460" t="str">
        <f t="shared" si="235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6"/>
        <v>1.0225</v>
      </c>
      <c r="P2461">
        <f t="shared" si="231"/>
        <v>108.77659574468085</v>
      </c>
      <c r="Q2461" t="str">
        <f t="shared" si="234"/>
        <v>food</v>
      </c>
      <c r="R2461" t="str">
        <f t="shared" si="235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6"/>
        <v>1.0078823529411765</v>
      </c>
      <c r="P2462">
        <f t="shared" si="231"/>
        <v>125.98529411764706</v>
      </c>
      <c r="Q2462" t="str">
        <f t="shared" si="234"/>
        <v>food</v>
      </c>
      <c r="R2462" t="str">
        <f t="shared" si="235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6"/>
        <v>1.038</v>
      </c>
      <c r="P2463">
        <f t="shared" si="231"/>
        <v>90.523255813953483</v>
      </c>
      <c r="Q2463" t="str">
        <f t="shared" si="234"/>
        <v>music</v>
      </c>
      <c r="R2463" t="str">
        <f t="shared" si="235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6"/>
        <v>1.1070833333333334</v>
      </c>
      <c r="P2464">
        <f t="shared" si="231"/>
        <v>28.880434782608695</v>
      </c>
      <c r="Q2464" t="str">
        <f t="shared" si="234"/>
        <v>music</v>
      </c>
      <c r="R2464" t="str">
        <f t="shared" si="235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6"/>
        <v>1.1625000000000001</v>
      </c>
      <c r="P2465">
        <f t="shared" si="231"/>
        <v>31</v>
      </c>
      <c r="Q2465" t="str">
        <f t="shared" si="234"/>
        <v>music</v>
      </c>
      <c r="R2465" t="str">
        <f t="shared" si="235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6"/>
        <v>1.111</v>
      </c>
      <c r="P2466">
        <f t="shared" si="231"/>
        <v>51.674418604651166</v>
      </c>
      <c r="Q2466" t="str">
        <f t="shared" si="234"/>
        <v>music</v>
      </c>
      <c r="R2466" t="str">
        <f t="shared" si="235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6"/>
        <v>1.8014285714285714</v>
      </c>
      <c r="P2467">
        <f t="shared" si="231"/>
        <v>26.270833333333332</v>
      </c>
      <c r="Q2467" t="str">
        <f t="shared" si="234"/>
        <v>music</v>
      </c>
      <c r="R2467" t="str">
        <f t="shared" si="235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6"/>
        <v>1</v>
      </c>
      <c r="P2468">
        <f t="shared" si="231"/>
        <v>48.07692307692308</v>
      </c>
      <c r="Q2468" t="str">
        <f t="shared" si="234"/>
        <v>music</v>
      </c>
      <c r="R2468" t="str">
        <f t="shared" si="235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6"/>
        <v>1.1850000000000001</v>
      </c>
      <c r="P2469">
        <f t="shared" si="231"/>
        <v>27.558139534883722</v>
      </c>
      <c r="Q2469" t="str">
        <f t="shared" si="234"/>
        <v>music</v>
      </c>
      <c r="R2469" t="str">
        <f t="shared" si="235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6"/>
        <v>1.0721700000000001</v>
      </c>
      <c r="P2470">
        <f t="shared" si="231"/>
        <v>36.97137931034483</v>
      </c>
      <c r="Q2470" t="str">
        <f t="shared" si="234"/>
        <v>music</v>
      </c>
      <c r="R2470" t="str">
        <f t="shared" si="235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6"/>
        <v>1.1366666666666667</v>
      </c>
      <c r="P2471">
        <f t="shared" si="231"/>
        <v>29.021276595744681</v>
      </c>
      <c r="Q2471" t="str">
        <f t="shared" si="234"/>
        <v>music</v>
      </c>
      <c r="R2471" t="str">
        <f t="shared" si="235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6"/>
        <v>1.0316400000000001</v>
      </c>
      <c r="P2472">
        <f t="shared" si="231"/>
        <v>28.65666666666667</v>
      </c>
      <c r="Q2472" t="str">
        <f t="shared" si="234"/>
        <v>music</v>
      </c>
      <c r="R2472" t="str">
        <f t="shared" si="235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6"/>
        <v>1.28</v>
      </c>
      <c r="P2473">
        <f t="shared" si="231"/>
        <v>37.647058823529413</v>
      </c>
      <c r="Q2473" t="str">
        <f t="shared" si="234"/>
        <v>music</v>
      </c>
      <c r="R2473" t="str">
        <f t="shared" si="235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6"/>
        <v>1.3576026666666667</v>
      </c>
      <c r="P2474">
        <f t="shared" si="231"/>
        <v>97.904038461538462</v>
      </c>
      <c r="Q2474" t="str">
        <f t="shared" si="234"/>
        <v>music</v>
      </c>
      <c r="R2474" t="str">
        <f t="shared" si="235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6"/>
        <v>1</v>
      </c>
      <c r="P2475">
        <f t="shared" si="231"/>
        <v>42.553191489361701</v>
      </c>
      <c r="Q2475" t="str">
        <f t="shared" si="234"/>
        <v>music</v>
      </c>
      <c r="R2475" t="str">
        <f t="shared" si="235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6"/>
        <v>1.0000360000000001</v>
      </c>
      <c r="P2476">
        <f t="shared" si="231"/>
        <v>131.58368421052631</v>
      </c>
      <c r="Q2476" t="str">
        <f t="shared" si="234"/>
        <v>music</v>
      </c>
      <c r="R2476" t="str">
        <f t="shared" si="235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6"/>
        <v>1.0471999999999999</v>
      </c>
      <c r="P2477">
        <f t="shared" si="231"/>
        <v>32.320987654320987</v>
      </c>
      <c r="Q2477" t="str">
        <f t="shared" si="234"/>
        <v>music</v>
      </c>
      <c r="R2477" t="str">
        <f t="shared" si="235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6"/>
        <v>1.050225</v>
      </c>
      <c r="P2478">
        <f t="shared" si="231"/>
        <v>61.103999999999999</v>
      </c>
      <c r="Q2478" t="str">
        <f t="shared" si="234"/>
        <v>music</v>
      </c>
      <c r="R2478" t="str">
        <f t="shared" si="235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6"/>
        <v>1.7133333333333334</v>
      </c>
      <c r="P2479">
        <f t="shared" si="231"/>
        <v>31.341463414634145</v>
      </c>
      <c r="Q2479" t="str">
        <f t="shared" si="234"/>
        <v>music</v>
      </c>
      <c r="R2479" t="str">
        <f t="shared" si="235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6"/>
        <v>1.2749999999999999</v>
      </c>
      <c r="P2480">
        <f t="shared" si="231"/>
        <v>129.1139240506329</v>
      </c>
      <c r="Q2480" t="str">
        <f t="shared" si="234"/>
        <v>music</v>
      </c>
      <c r="R2480" t="str">
        <f t="shared" si="235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6"/>
        <v>1.3344333333333334</v>
      </c>
      <c r="P2481">
        <f t="shared" si="231"/>
        <v>25.020624999999999</v>
      </c>
      <c r="Q2481" t="str">
        <f t="shared" si="234"/>
        <v>music</v>
      </c>
      <c r="R2481" t="str">
        <f t="shared" si="235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6"/>
        <v>1</v>
      </c>
      <c r="P2482">
        <f t="shared" si="231"/>
        <v>250</v>
      </c>
      <c r="Q2482" t="str">
        <f t="shared" si="234"/>
        <v>music</v>
      </c>
      <c r="R2482" t="str">
        <f t="shared" si="235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6"/>
        <v>1.1291099999999998</v>
      </c>
      <c r="P2483">
        <f t="shared" si="231"/>
        <v>47.541473684210523</v>
      </c>
      <c r="Q2483" t="str">
        <f t="shared" si="234"/>
        <v>music</v>
      </c>
      <c r="R2483" t="str">
        <f t="shared" si="235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6"/>
        <v>1.0009999999999999</v>
      </c>
      <c r="P2484">
        <f t="shared" si="231"/>
        <v>40.04</v>
      </c>
      <c r="Q2484" t="str">
        <f t="shared" si="234"/>
        <v>music</v>
      </c>
      <c r="R2484" t="str">
        <f t="shared" si="235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6"/>
        <v>1.1372727272727272</v>
      </c>
      <c r="P2485">
        <f t="shared" si="231"/>
        <v>65.84210526315789</v>
      </c>
      <c r="Q2485" t="str">
        <f t="shared" si="234"/>
        <v>music</v>
      </c>
      <c r="R2485" t="str">
        <f t="shared" si="235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6"/>
        <v>1.1931742857142855</v>
      </c>
      <c r="P2486">
        <f t="shared" si="231"/>
        <v>46.401222222222216</v>
      </c>
      <c r="Q2486" t="str">
        <f t="shared" si="234"/>
        <v>music</v>
      </c>
      <c r="R2486" t="str">
        <f t="shared" si="235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6"/>
        <v>1.0325</v>
      </c>
      <c r="P2487">
        <f t="shared" si="231"/>
        <v>50.365853658536587</v>
      </c>
      <c r="Q2487" t="str">
        <f t="shared" si="234"/>
        <v>music</v>
      </c>
      <c r="R2487" t="str">
        <f t="shared" si="235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6"/>
        <v>2.6566666666666667</v>
      </c>
      <c r="P2488">
        <f t="shared" si="231"/>
        <v>26.566666666666666</v>
      </c>
      <c r="Q2488" t="str">
        <f t="shared" si="234"/>
        <v>music</v>
      </c>
      <c r="R2488" t="str">
        <f t="shared" si="235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6"/>
        <v>1.0005066666666667</v>
      </c>
      <c r="P2489">
        <f t="shared" si="231"/>
        <v>39.493684210526318</v>
      </c>
      <c r="Q2489" t="str">
        <f t="shared" si="234"/>
        <v>music</v>
      </c>
      <c r="R2489" t="str">
        <f t="shared" si="235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6"/>
        <v>1.0669999999999999</v>
      </c>
      <c r="P2490">
        <f t="shared" si="231"/>
        <v>49.246153846153845</v>
      </c>
      <c r="Q2490" t="str">
        <f t="shared" si="234"/>
        <v>music</v>
      </c>
      <c r="R2490" t="str">
        <f t="shared" si="235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6"/>
        <v>1.3367142857142857</v>
      </c>
      <c r="P2491">
        <f t="shared" si="231"/>
        <v>62.38</v>
      </c>
      <c r="Q2491" t="str">
        <f t="shared" si="234"/>
        <v>music</v>
      </c>
      <c r="R2491" t="str">
        <f t="shared" si="235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6"/>
        <v>1.214</v>
      </c>
      <c r="P2492">
        <f t="shared" si="231"/>
        <v>37.9375</v>
      </c>
      <c r="Q2492" t="str">
        <f t="shared" si="234"/>
        <v>music</v>
      </c>
      <c r="R2492" t="str">
        <f t="shared" si="235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6"/>
        <v>1.032</v>
      </c>
      <c r="P2493">
        <f t="shared" si="231"/>
        <v>51.6</v>
      </c>
      <c r="Q2493" t="str">
        <f t="shared" si="234"/>
        <v>music</v>
      </c>
      <c r="R2493" t="str">
        <f t="shared" si="235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6"/>
        <v>1.25</v>
      </c>
      <c r="P2494">
        <f t="shared" si="231"/>
        <v>27.777777777777779</v>
      </c>
      <c r="Q2494" t="str">
        <f t="shared" si="234"/>
        <v>music</v>
      </c>
      <c r="R2494" t="str">
        <f t="shared" si="235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6"/>
        <v>1.2869999999999999</v>
      </c>
      <c r="P2495">
        <f t="shared" si="231"/>
        <v>99.382239382239376</v>
      </c>
      <c r="Q2495" t="str">
        <f t="shared" si="234"/>
        <v>music</v>
      </c>
      <c r="R2495" t="str">
        <f t="shared" si="235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6"/>
        <v>1.0100533333333332</v>
      </c>
      <c r="P2496">
        <f t="shared" si="231"/>
        <v>38.848205128205123</v>
      </c>
      <c r="Q2496" t="str">
        <f t="shared" si="234"/>
        <v>music</v>
      </c>
      <c r="R2496" t="str">
        <f t="shared" si="235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6"/>
        <v>1.2753666666666665</v>
      </c>
      <c r="P2497">
        <f t="shared" si="231"/>
        <v>45.548809523809524</v>
      </c>
      <c r="Q2497" t="str">
        <f t="shared" si="234"/>
        <v>music</v>
      </c>
      <c r="R2497" t="str">
        <f t="shared" si="235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6"/>
        <v>1</v>
      </c>
      <c r="P2498">
        <f t="shared" si="231"/>
        <v>600</v>
      </c>
      <c r="Q2498" t="str">
        <f t="shared" si="234"/>
        <v>music</v>
      </c>
      <c r="R2498" t="str">
        <f t="shared" si="235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6"/>
        <v>1.127715</v>
      </c>
      <c r="P2499">
        <f t="shared" ref="P2499:P2562" si="237">IF(L2499 &gt; 0, E2499/L2499, 0)</f>
        <v>80.551071428571419</v>
      </c>
      <c r="Q2499" t="str">
        <f t="shared" si="234"/>
        <v>music</v>
      </c>
      <c r="R2499" t="str">
        <f t="shared" si="235"/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6"/>
        <v>1.056</v>
      </c>
      <c r="P2500">
        <f t="shared" si="237"/>
        <v>52.8</v>
      </c>
      <c r="Q2500" t="str">
        <f t="shared" si="234"/>
        <v>music</v>
      </c>
      <c r="R2500" t="str">
        <f t="shared" si="235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6"/>
        <v>2.0262500000000001</v>
      </c>
      <c r="P2501">
        <f t="shared" si="237"/>
        <v>47.676470588235297</v>
      </c>
      <c r="Q2501" t="str">
        <f t="shared" si="234"/>
        <v>music</v>
      </c>
      <c r="R2501" t="str">
        <f t="shared" si="235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6"/>
        <v>1.1333333333333333</v>
      </c>
      <c r="P2502">
        <f t="shared" si="237"/>
        <v>23.448275862068964</v>
      </c>
      <c r="Q2502" t="str">
        <f t="shared" si="234"/>
        <v>music</v>
      </c>
      <c r="R2502" t="str">
        <f t="shared" si="235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6"/>
        <v>2.5545454545454545E-2</v>
      </c>
      <c r="P2503">
        <f t="shared" si="237"/>
        <v>40.142857142857146</v>
      </c>
      <c r="Q2503" t="str">
        <f t="shared" si="234"/>
        <v>food</v>
      </c>
      <c r="R2503" t="str">
        <f t="shared" si="235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6"/>
        <v>7.8181818181818181E-4</v>
      </c>
      <c r="P2504">
        <f t="shared" si="237"/>
        <v>17.2</v>
      </c>
      <c r="Q2504" t="str">
        <f t="shared" ref="Q2504:Q2567" si="240">LEFT(N2504, SEARCH("/",N2504,1)-1)</f>
        <v>food</v>
      </c>
      <c r="R2504" t="str">
        <f t="shared" ref="R2504:R2567" si="241">RIGHT(N2504,  LEN(N2504) - SEARCH("/",N2504,1) )</f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6"/>
        <v>0</v>
      </c>
      <c r="P2505">
        <f t="shared" si="237"/>
        <v>0</v>
      </c>
      <c r="Q2505" t="str">
        <f t="shared" si="240"/>
        <v>food</v>
      </c>
      <c r="R2505" t="str">
        <f t="shared" si="241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6"/>
        <v>0</v>
      </c>
      <c r="P2506">
        <f t="shared" si="237"/>
        <v>0</v>
      </c>
      <c r="Q2506" t="str">
        <f t="shared" si="240"/>
        <v>food</v>
      </c>
      <c r="R2506" t="str">
        <f t="shared" si="241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6"/>
        <v>0</v>
      </c>
      <c r="P2507">
        <f t="shared" si="237"/>
        <v>0</v>
      </c>
      <c r="Q2507" t="str">
        <f t="shared" si="240"/>
        <v>food</v>
      </c>
      <c r="R2507" t="str">
        <f t="shared" si="241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6"/>
        <v>6.0000000000000001E-3</v>
      </c>
      <c r="P2508">
        <f t="shared" si="237"/>
        <v>15</v>
      </c>
      <c r="Q2508" t="str">
        <f t="shared" si="240"/>
        <v>food</v>
      </c>
      <c r="R2508" t="str">
        <f t="shared" si="241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6"/>
        <v>0</v>
      </c>
      <c r="P2509">
        <f t="shared" si="237"/>
        <v>0</v>
      </c>
      <c r="Q2509" t="str">
        <f t="shared" si="240"/>
        <v>food</v>
      </c>
      <c r="R2509" t="str">
        <f t="shared" si="241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6"/>
        <v>0</v>
      </c>
      <c r="P2510">
        <f t="shared" si="237"/>
        <v>0</v>
      </c>
      <c r="Q2510" t="str">
        <f t="shared" si="240"/>
        <v>food</v>
      </c>
      <c r="R2510" t="str">
        <f t="shared" si="241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6"/>
        <v>1.0526315789473684E-2</v>
      </c>
      <c r="P2511">
        <f t="shared" si="237"/>
        <v>35.714285714285715</v>
      </c>
      <c r="Q2511" t="str">
        <f t="shared" si="240"/>
        <v>food</v>
      </c>
      <c r="R2511" t="str">
        <f t="shared" si="241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6"/>
        <v>1.5E-3</v>
      </c>
      <c r="P2512">
        <f t="shared" si="237"/>
        <v>37.5</v>
      </c>
      <c r="Q2512" t="str">
        <f t="shared" si="240"/>
        <v>food</v>
      </c>
      <c r="R2512" t="str">
        <f t="shared" si="241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6"/>
        <v>0</v>
      </c>
      <c r="P2513">
        <f t="shared" si="237"/>
        <v>0</v>
      </c>
      <c r="Q2513" t="str">
        <f t="shared" si="240"/>
        <v>food</v>
      </c>
      <c r="R2513" t="str">
        <f t="shared" si="241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6"/>
        <v>0</v>
      </c>
      <c r="P2514">
        <f t="shared" si="237"/>
        <v>0</v>
      </c>
      <c r="Q2514" t="str">
        <f t="shared" si="240"/>
        <v>food</v>
      </c>
      <c r="R2514" t="str">
        <f t="shared" si="241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6"/>
        <v>0</v>
      </c>
      <c r="P2515">
        <f t="shared" si="237"/>
        <v>0</v>
      </c>
      <c r="Q2515" t="str">
        <f t="shared" si="240"/>
        <v>food</v>
      </c>
      <c r="R2515" t="str">
        <f t="shared" si="241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6"/>
        <v>1.7500000000000002E-2</v>
      </c>
      <c r="P2516">
        <f t="shared" si="237"/>
        <v>52.5</v>
      </c>
      <c r="Q2516" t="str">
        <f t="shared" si="240"/>
        <v>food</v>
      </c>
      <c r="R2516" t="str">
        <f t="shared" si="241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6"/>
        <v>0.186</v>
      </c>
      <c r="P2517">
        <f t="shared" si="237"/>
        <v>77.5</v>
      </c>
      <c r="Q2517" t="str">
        <f t="shared" si="240"/>
        <v>food</v>
      </c>
      <c r="R2517" t="str">
        <f t="shared" si="241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ref="O2518:O2581" si="242">E2518/D2518</f>
        <v>0</v>
      </c>
      <c r="P2518">
        <f t="shared" si="237"/>
        <v>0</v>
      </c>
      <c r="Q2518" t="str">
        <f t="shared" si="240"/>
        <v>food</v>
      </c>
      <c r="R2518" t="str">
        <f t="shared" si="241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42"/>
        <v>9.8166666666666666E-2</v>
      </c>
      <c r="P2519">
        <f t="shared" si="237"/>
        <v>53.545454545454547</v>
      </c>
      <c r="Q2519" t="str">
        <f t="shared" si="240"/>
        <v>food</v>
      </c>
      <c r="R2519" t="str">
        <f t="shared" si="241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42"/>
        <v>0</v>
      </c>
      <c r="P2520">
        <f t="shared" si="237"/>
        <v>0</v>
      </c>
      <c r="Q2520" t="str">
        <f t="shared" si="240"/>
        <v>food</v>
      </c>
      <c r="R2520" t="str">
        <f t="shared" si="241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42"/>
        <v>4.3333333333333331E-4</v>
      </c>
      <c r="P2521">
        <f t="shared" si="237"/>
        <v>16.25</v>
      </c>
      <c r="Q2521" t="str">
        <f t="shared" si="240"/>
        <v>food</v>
      </c>
      <c r="R2521" t="str">
        <f t="shared" si="241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42"/>
        <v>0</v>
      </c>
      <c r="P2522">
        <f t="shared" si="237"/>
        <v>0</v>
      </c>
      <c r="Q2522" t="str">
        <f t="shared" si="240"/>
        <v>food</v>
      </c>
      <c r="R2522" t="str">
        <f t="shared" si="241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42"/>
        <v>1.0948792000000001</v>
      </c>
      <c r="P2523">
        <f t="shared" si="237"/>
        <v>103.68174242424243</v>
      </c>
      <c r="Q2523" t="str">
        <f t="shared" si="240"/>
        <v>music</v>
      </c>
      <c r="R2523" t="str">
        <f t="shared" si="241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42"/>
        <v>1</v>
      </c>
      <c r="P2524">
        <f t="shared" si="237"/>
        <v>185.18518518518519</v>
      </c>
      <c r="Q2524" t="str">
        <f t="shared" si="240"/>
        <v>music</v>
      </c>
      <c r="R2524" t="str">
        <f t="shared" si="241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42"/>
        <v>1.5644444444444445</v>
      </c>
      <c r="P2525">
        <f t="shared" si="237"/>
        <v>54.153846153846153</v>
      </c>
      <c r="Q2525" t="str">
        <f t="shared" si="240"/>
        <v>music</v>
      </c>
      <c r="R2525" t="str">
        <f t="shared" si="241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42"/>
        <v>1.016</v>
      </c>
      <c r="P2526">
        <f t="shared" si="237"/>
        <v>177.2093023255814</v>
      </c>
      <c r="Q2526" t="str">
        <f t="shared" si="240"/>
        <v>music</v>
      </c>
      <c r="R2526" t="str">
        <f t="shared" si="241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42"/>
        <v>1.00325</v>
      </c>
      <c r="P2527">
        <f t="shared" si="237"/>
        <v>100.325</v>
      </c>
      <c r="Q2527" t="str">
        <f t="shared" si="240"/>
        <v>music</v>
      </c>
      <c r="R2527" t="str">
        <f t="shared" si="241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42"/>
        <v>1.1294999999999999</v>
      </c>
      <c r="P2528">
        <f t="shared" si="237"/>
        <v>136.90909090909091</v>
      </c>
      <c r="Q2528" t="str">
        <f t="shared" si="240"/>
        <v>music</v>
      </c>
      <c r="R2528" t="str">
        <f t="shared" si="241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42"/>
        <v>1.02125</v>
      </c>
      <c r="P2529">
        <f t="shared" si="237"/>
        <v>57.535211267605632</v>
      </c>
      <c r="Q2529" t="str">
        <f t="shared" si="240"/>
        <v>music</v>
      </c>
      <c r="R2529" t="str">
        <f t="shared" si="241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42"/>
        <v>1.0724974999999999</v>
      </c>
      <c r="P2530">
        <f t="shared" si="237"/>
        <v>52.962839506172834</v>
      </c>
      <c r="Q2530" t="str">
        <f t="shared" si="240"/>
        <v>music</v>
      </c>
      <c r="R2530" t="str">
        <f t="shared" si="241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42"/>
        <v>1.0428333333333333</v>
      </c>
      <c r="P2531">
        <f t="shared" si="237"/>
        <v>82.328947368421055</v>
      </c>
      <c r="Q2531" t="str">
        <f t="shared" si="240"/>
        <v>music</v>
      </c>
      <c r="R2531" t="str">
        <f t="shared" si="241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42"/>
        <v>1</v>
      </c>
      <c r="P2532">
        <f t="shared" si="237"/>
        <v>135.41666666666666</v>
      </c>
      <c r="Q2532" t="str">
        <f t="shared" si="240"/>
        <v>music</v>
      </c>
      <c r="R2532" t="str">
        <f t="shared" si="241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42"/>
        <v>1.004</v>
      </c>
      <c r="P2533">
        <f t="shared" si="237"/>
        <v>74.06557377049181</v>
      </c>
      <c r="Q2533" t="str">
        <f t="shared" si="240"/>
        <v>music</v>
      </c>
      <c r="R2533" t="str">
        <f t="shared" si="241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42"/>
        <v>1.26125</v>
      </c>
      <c r="P2534">
        <f t="shared" si="237"/>
        <v>84.083333333333329</v>
      </c>
      <c r="Q2534" t="str">
        <f t="shared" si="240"/>
        <v>music</v>
      </c>
      <c r="R2534" t="str">
        <f t="shared" si="241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42"/>
        <v>1.1066666666666667</v>
      </c>
      <c r="P2535">
        <f t="shared" si="237"/>
        <v>61.029411764705884</v>
      </c>
      <c r="Q2535" t="str">
        <f t="shared" si="240"/>
        <v>music</v>
      </c>
      <c r="R2535" t="str">
        <f t="shared" si="241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42"/>
        <v>1.05</v>
      </c>
      <c r="P2536">
        <f t="shared" si="237"/>
        <v>150</v>
      </c>
      <c r="Q2536" t="str">
        <f t="shared" si="240"/>
        <v>music</v>
      </c>
      <c r="R2536" t="str">
        <f t="shared" si="241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42"/>
        <v>1.03775</v>
      </c>
      <c r="P2537">
        <f t="shared" si="237"/>
        <v>266.08974358974359</v>
      </c>
      <c r="Q2537" t="str">
        <f t="shared" si="240"/>
        <v>music</v>
      </c>
      <c r="R2537" t="str">
        <f t="shared" si="241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42"/>
        <v>1.1599999999999999</v>
      </c>
      <c r="P2538">
        <f t="shared" si="237"/>
        <v>7.25</v>
      </c>
      <c r="Q2538" t="str">
        <f t="shared" si="240"/>
        <v>music</v>
      </c>
      <c r="R2538" t="str">
        <f t="shared" si="241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42"/>
        <v>1.1000000000000001</v>
      </c>
      <c r="P2539">
        <f t="shared" si="237"/>
        <v>100</v>
      </c>
      <c r="Q2539" t="str">
        <f t="shared" si="240"/>
        <v>music</v>
      </c>
      <c r="R2539" t="str">
        <f t="shared" si="241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42"/>
        <v>1.130176111111111</v>
      </c>
      <c r="P2540">
        <f t="shared" si="237"/>
        <v>109.96308108108107</v>
      </c>
      <c r="Q2540" t="str">
        <f t="shared" si="240"/>
        <v>music</v>
      </c>
      <c r="R2540" t="str">
        <f t="shared" si="241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42"/>
        <v>1.0024999999999999</v>
      </c>
      <c r="P2541">
        <f t="shared" si="237"/>
        <v>169.91525423728814</v>
      </c>
      <c r="Q2541" t="str">
        <f t="shared" si="240"/>
        <v>music</v>
      </c>
      <c r="R2541" t="str">
        <f t="shared" si="241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42"/>
        <v>1.034</v>
      </c>
      <c r="P2542">
        <f t="shared" si="237"/>
        <v>95.740740740740748</v>
      </c>
      <c r="Q2542" t="str">
        <f t="shared" si="240"/>
        <v>music</v>
      </c>
      <c r="R2542" t="str">
        <f t="shared" si="241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42"/>
        <v>1.0702857142857143</v>
      </c>
      <c r="P2543">
        <f t="shared" si="237"/>
        <v>59.460317460317462</v>
      </c>
      <c r="Q2543" t="str">
        <f t="shared" si="240"/>
        <v>music</v>
      </c>
      <c r="R2543" t="str">
        <f t="shared" si="241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42"/>
        <v>1.0357142857142858</v>
      </c>
      <c r="P2544">
        <f t="shared" si="237"/>
        <v>55.769230769230766</v>
      </c>
      <c r="Q2544" t="str">
        <f t="shared" si="240"/>
        <v>music</v>
      </c>
      <c r="R2544" t="str">
        <f t="shared" si="241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42"/>
        <v>1.5640000000000001</v>
      </c>
      <c r="P2545">
        <f t="shared" si="237"/>
        <v>30.076923076923077</v>
      </c>
      <c r="Q2545" t="str">
        <f t="shared" si="240"/>
        <v>music</v>
      </c>
      <c r="R2545" t="str">
        <f t="shared" si="241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42"/>
        <v>1.0082</v>
      </c>
      <c r="P2546">
        <f t="shared" si="237"/>
        <v>88.438596491228068</v>
      </c>
      <c r="Q2546" t="str">
        <f t="shared" si="240"/>
        <v>music</v>
      </c>
      <c r="R2546" t="str">
        <f t="shared" si="241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42"/>
        <v>1.9530000000000001</v>
      </c>
      <c r="P2547">
        <f t="shared" si="237"/>
        <v>64.032786885245898</v>
      </c>
      <c r="Q2547" t="str">
        <f t="shared" si="240"/>
        <v>music</v>
      </c>
      <c r="R2547" t="str">
        <f t="shared" si="241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42"/>
        <v>1.1171428571428572</v>
      </c>
      <c r="P2548">
        <f t="shared" si="237"/>
        <v>60.153846153846153</v>
      </c>
      <c r="Q2548" t="str">
        <f t="shared" si="240"/>
        <v>music</v>
      </c>
      <c r="R2548" t="str">
        <f t="shared" si="241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42"/>
        <v>1.1985454545454546</v>
      </c>
      <c r="P2549">
        <f t="shared" si="237"/>
        <v>49.194029850746269</v>
      </c>
      <c r="Q2549" t="str">
        <f t="shared" si="240"/>
        <v>music</v>
      </c>
      <c r="R2549" t="str">
        <f t="shared" si="241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42"/>
        <v>1.0185</v>
      </c>
      <c r="P2550">
        <f t="shared" si="237"/>
        <v>165.16216216216216</v>
      </c>
      <c r="Q2550" t="str">
        <f t="shared" si="240"/>
        <v>music</v>
      </c>
      <c r="R2550" t="str">
        <f t="shared" si="241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42"/>
        <v>1.0280254777070064</v>
      </c>
      <c r="P2551">
        <f t="shared" si="237"/>
        <v>43.621621621621621</v>
      </c>
      <c r="Q2551" t="str">
        <f t="shared" si="240"/>
        <v>music</v>
      </c>
      <c r="R2551" t="str">
        <f t="shared" si="241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42"/>
        <v>1.0084615384615385</v>
      </c>
      <c r="P2552">
        <f t="shared" si="237"/>
        <v>43.7</v>
      </c>
      <c r="Q2552" t="str">
        <f t="shared" si="240"/>
        <v>music</v>
      </c>
      <c r="R2552" t="str">
        <f t="shared" si="241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42"/>
        <v>1.0273469387755103</v>
      </c>
      <c r="P2553">
        <f t="shared" si="237"/>
        <v>67.419642857142861</v>
      </c>
      <c r="Q2553" t="str">
        <f t="shared" si="240"/>
        <v>music</v>
      </c>
      <c r="R2553" t="str">
        <f t="shared" si="241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42"/>
        <v>1.0649999999999999</v>
      </c>
      <c r="P2554">
        <f t="shared" si="237"/>
        <v>177.5</v>
      </c>
      <c r="Q2554" t="str">
        <f t="shared" si="240"/>
        <v>music</v>
      </c>
      <c r="R2554" t="str">
        <f t="shared" si="241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42"/>
        <v>1.5553333333333332</v>
      </c>
      <c r="P2555">
        <f t="shared" si="237"/>
        <v>38.883333333333333</v>
      </c>
      <c r="Q2555" t="str">
        <f t="shared" si="240"/>
        <v>music</v>
      </c>
      <c r="R2555" t="str">
        <f t="shared" si="241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42"/>
        <v>1.228</v>
      </c>
      <c r="P2556">
        <f t="shared" si="237"/>
        <v>54.985074626865675</v>
      </c>
      <c r="Q2556" t="str">
        <f t="shared" si="240"/>
        <v>music</v>
      </c>
      <c r="R2556" t="str">
        <f t="shared" si="241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42"/>
        <v>1.0734999999999999</v>
      </c>
      <c r="P2557">
        <f t="shared" si="237"/>
        <v>61.342857142857142</v>
      </c>
      <c r="Q2557" t="str">
        <f t="shared" si="240"/>
        <v>music</v>
      </c>
      <c r="R2557" t="str">
        <f t="shared" si="241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42"/>
        <v>1.0550335570469798</v>
      </c>
      <c r="P2558">
        <f t="shared" si="237"/>
        <v>23.117647058823529</v>
      </c>
      <c r="Q2558" t="str">
        <f t="shared" si="240"/>
        <v>music</v>
      </c>
      <c r="R2558" t="str">
        <f t="shared" si="241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42"/>
        <v>1.1844444444444444</v>
      </c>
      <c r="P2559">
        <f t="shared" si="237"/>
        <v>29.611111111111111</v>
      </c>
      <c r="Q2559" t="str">
        <f t="shared" si="240"/>
        <v>music</v>
      </c>
      <c r="R2559" t="str">
        <f t="shared" si="241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42"/>
        <v>1.0888</v>
      </c>
      <c r="P2560">
        <f t="shared" si="237"/>
        <v>75.611111111111114</v>
      </c>
      <c r="Q2560" t="str">
        <f t="shared" si="240"/>
        <v>music</v>
      </c>
      <c r="R2560" t="str">
        <f t="shared" si="241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42"/>
        <v>1.1125</v>
      </c>
      <c r="P2561">
        <f t="shared" si="237"/>
        <v>35.6</v>
      </c>
      <c r="Q2561" t="str">
        <f t="shared" si="240"/>
        <v>music</v>
      </c>
      <c r="R2561" t="str">
        <f t="shared" si="241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42"/>
        <v>1.0009999999999999</v>
      </c>
      <c r="P2562">
        <f t="shared" si="237"/>
        <v>143</v>
      </c>
      <c r="Q2562" t="str">
        <f t="shared" si="240"/>
        <v>music</v>
      </c>
      <c r="R2562" t="str">
        <f t="shared" si="241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2"/>
        <v>0</v>
      </c>
      <c r="P2563">
        <f t="shared" ref="P2563:P2626" si="243">IF(L2563 &gt; 0, E2563/L2563, 0)</f>
        <v>0</v>
      </c>
      <c r="Q2563" t="str">
        <f t="shared" si="240"/>
        <v>food</v>
      </c>
      <c r="R2563" t="str">
        <f t="shared" si="241"/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2"/>
        <v>7.4999999999999997E-3</v>
      </c>
      <c r="P2564">
        <f t="shared" si="243"/>
        <v>25</v>
      </c>
      <c r="Q2564" t="str">
        <f t="shared" si="240"/>
        <v>food</v>
      </c>
      <c r="R2564" t="str">
        <f t="shared" si="241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2"/>
        <v>0</v>
      </c>
      <c r="P2565">
        <f t="shared" si="243"/>
        <v>0</v>
      </c>
      <c r="Q2565" t="str">
        <f t="shared" si="240"/>
        <v>food</v>
      </c>
      <c r="R2565" t="str">
        <f t="shared" si="241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2"/>
        <v>0</v>
      </c>
      <c r="P2566">
        <f t="shared" si="243"/>
        <v>0</v>
      </c>
      <c r="Q2566" t="str">
        <f t="shared" si="240"/>
        <v>food</v>
      </c>
      <c r="R2566" t="str">
        <f t="shared" si="241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2"/>
        <v>0.01</v>
      </c>
      <c r="P2567">
        <f t="shared" si="243"/>
        <v>100</v>
      </c>
      <c r="Q2567" t="str">
        <f t="shared" si="240"/>
        <v>food</v>
      </c>
      <c r="R2567" t="str">
        <f t="shared" si="241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2"/>
        <v>0</v>
      </c>
      <c r="P2568">
        <f t="shared" si="243"/>
        <v>0</v>
      </c>
      <c r="Q2568" t="str">
        <f t="shared" ref="Q2568:Q2631" si="246">LEFT(N2568, SEARCH("/",N2568,1)-1)</f>
        <v>food</v>
      </c>
      <c r="R2568" t="str">
        <f t="shared" ref="R2568:R2631" si="247">RIGHT(N2568,  LEN(N2568) - SEARCH("/",N2568,1) )</f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2"/>
        <v>2.6666666666666666E-3</v>
      </c>
      <c r="P2569">
        <f t="shared" si="243"/>
        <v>60</v>
      </c>
      <c r="Q2569" t="str">
        <f t="shared" si="246"/>
        <v>food</v>
      </c>
      <c r="R2569" t="str">
        <f t="shared" si="247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2"/>
        <v>5.0000000000000001E-3</v>
      </c>
      <c r="P2570">
        <f t="shared" si="243"/>
        <v>50</v>
      </c>
      <c r="Q2570" t="str">
        <f t="shared" si="246"/>
        <v>food</v>
      </c>
      <c r="R2570" t="str">
        <f t="shared" si="247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2"/>
        <v>2.2307692307692306E-2</v>
      </c>
      <c r="P2571">
        <f t="shared" si="243"/>
        <v>72.5</v>
      </c>
      <c r="Q2571" t="str">
        <f t="shared" si="246"/>
        <v>food</v>
      </c>
      <c r="R2571" t="str">
        <f t="shared" si="247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2"/>
        <v>8.4285714285714294E-3</v>
      </c>
      <c r="P2572">
        <f t="shared" si="243"/>
        <v>29.5</v>
      </c>
      <c r="Q2572" t="str">
        <f t="shared" si="246"/>
        <v>food</v>
      </c>
      <c r="R2572" t="str">
        <f t="shared" si="247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2"/>
        <v>2.5000000000000001E-3</v>
      </c>
      <c r="P2573">
        <f t="shared" si="243"/>
        <v>62.5</v>
      </c>
      <c r="Q2573" t="str">
        <f t="shared" si="246"/>
        <v>food</v>
      </c>
      <c r="R2573" t="str">
        <f t="shared" si="247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2"/>
        <v>0</v>
      </c>
      <c r="P2574">
        <f t="shared" si="243"/>
        <v>0</v>
      </c>
      <c r="Q2574" t="str">
        <f t="shared" si="246"/>
        <v>food</v>
      </c>
      <c r="R2574" t="str">
        <f t="shared" si="247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2"/>
        <v>0</v>
      </c>
      <c r="P2575">
        <f t="shared" si="243"/>
        <v>0</v>
      </c>
      <c r="Q2575" t="str">
        <f t="shared" si="246"/>
        <v>food</v>
      </c>
      <c r="R2575" t="str">
        <f t="shared" si="247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2"/>
        <v>0</v>
      </c>
      <c r="P2576">
        <f t="shared" si="243"/>
        <v>0</v>
      </c>
      <c r="Q2576" t="str">
        <f t="shared" si="246"/>
        <v>food</v>
      </c>
      <c r="R2576" t="str">
        <f t="shared" si="247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2"/>
        <v>0</v>
      </c>
      <c r="P2577">
        <f t="shared" si="243"/>
        <v>0</v>
      </c>
      <c r="Q2577" t="str">
        <f t="shared" si="246"/>
        <v>food</v>
      </c>
      <c r="R2577" t="str">
        <f t="shared" si="247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2"/>
        <v>0</v>
      </c>
      <c r="P2578">
        <f t="shared" si="243"/>
        <v>0</v>
      </c>
      <c r="Q2578" t="str">
        <f t="shared" si="246"/>
        <v>food</v>
      </c>
      <c r="R2578" t="str">
        <f t="shared" si="247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2"/>
        <v>0</v>
      </c>
      <c r="P2579">
        <f t="shared" si="243"/>
        <v>0</v>
      </c>
      <c r="Q2579" t="str">
        <f t="shared" si="246"/>
        <v>food</v>
      </c>
      <c r="R2579" t="str">
        <f t="shared" si="247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2"/>
        <v>0</v>
      </c>
      <c r="P2580">
        <f t="shared" si="243"/>
        <v>0</v>
      </c>
      <c r="Q2580" t="str">
        <f t="shared" si="246"/>
        <v>food</v>
      </c>
      <c r="R2580" t="str">
        <f t="shared" si="247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2"/>
        <v>1.3849999999999999E-3</v>
      </c>
      <c r="P2581">
        <f t="shared" si="243"/>
        <v>23.083333333333332</v>
      </c>
      <c r="Q2581" t="str">
        <f t="shared" si="246"/>
        <v>food</v>
      </c>
      <c r="R2581" t="str">
        <f t="shared" si="247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ref="O2582:O2645" si="248">E2582/D2582</f>
        <v>6.0000000000000001E-3</v>
      </c>
      <c r="P2582">
        <f t="shared" si="243"/>
        <v>25.5</v>
      </c>
      <c r="Q2582" t="str">
        <f t="shared" si="246"/>
        <v>food</v>
      </c>
      <c r="R2582" t="str">
        <f t="shared" si="247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8"/>
        <v>0.106</v>
      </c>
      <c r="P2583">
        <f t="shared" si="243"/>
        <v>48.18181818181818</v>
      </c>
      <c r="Q2583" t="str">
        <f t="shared" si="246"/>
        <v>food</v>
      </c>
      <c r="R2583" t="str">
        <f t="shared" si="247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8"/>
        <v>1.1111111111111112E-5</v>
      </c>
      <c r="P2584">
        <f t="shared" si="243"/>
        <v>1</v>
      </c>
      <c r="Q2584" t="str">
        <f t="shared" si="246"/>
        <v>food</v>
      </c>
      <c r="R2584" t="str">
        <f t="shared" si="247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8"/>
        <v>5.0000000000000001E-3</v>
      </c>
      <c r="P2585">
        <f t="shared" si="243"/>
        <v>1</v>
      </c>
      <c r="Q2585" t="str">
        <f t="shared" si="246"/>
        <v>food</v>
      </c>
      <c r="R2585" t="str">
        <f t="shared" si="247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8"/>
        <v>0</v>
      </c>
      <c r="P2586">
        <f t="shared" si="243"/>
        <v>0</v>
      </c>
      <c r="Q2586" t="str">
        <f t="shared" si="246"/>
        <v>food</v>
      </c>
      <c r="R2586" t="str">
        <f t="shared" si="247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8"/>
        <v>1.6666666666666668E-3</v>
      </c>
      <c r="P2587">
        <f t="shared" si="243"/>
        <v>50</v>
      </c>
      <c r="Q2587" t="str">
        <f t="shared" si="246"/>
        <v>food</v>
      </c>
      <c r="R2587" t="str">
        <f t="shared" si="247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8"/>
        <v>1.6666666666666668E-3</v>
      </c>
      <c r="P2588">
        <f t="shared" si="243"/>
        <v>5</v>
      </c>
      <c r="Q2588" t="str">
        <f t="shared" si="246"/>
        <v>food</v>
      </c>
      <c r="R2588" t="str">
        <f t="shared" si="247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8"/>
        <v>2.4340000000000001E-2</v>
      </c>
      <c r="P2589">
        <f t="shared" si="243"/>
        <v>202.83333333333334</v>
      </c>
      <c r="Q2589" t="str">
        <f t="shared" si="246"/>
        <v>food</v>
      </c>
      <c r="R2589" t="str">
        <f t="shared" si="247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8"/>
        <v>3.8833333333333331E-2</v>
      </c>
      <c r="P2590">
        <f t="shared" si="243"/>
        <v>29.125</v>
      </c>
      <c r="Q2590" t="str">
        <f t="shared" si="246"/>
        <v>food</v>
      </c>
      <c r="R2590" t="str">
        <f t="shared" si="247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8"/>
        <v>1E-4</v>
      </c>
      <c r="P2591">
        <f t="shared" si="243"/>
        <v>5</v>
      </c>
      <c r="Q2591" t="str">
        <f t="shared" si="246"/>
        <v>food</v>
      </c>
      <c r="R2591" t="str">
        <f t="shared" si="247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8"/>
        <v>0</v>
      </c>
      <c r="P2592">
        <f t="shared" si="243"/>
        <v>0</v>
      </c>
      <c r="Q2592" t="str">
        <f t="shared" si="246"/>
        <v>food</v>
      </c>
      <c r="R2592" t="str">
        <f t="shared" si="247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8"/>
        <v>1.7333333333333333E-2</v>
      </c>
      <c r="P2593">
        <f t="shared" si="243"/>
        <v>13</v>
      </c>
      <c r="Q2593" t="str">
        <f t="shared" si="246"/>
        <v>food</v>
      </c>
      <c r="R2593" t="str">
        <f t="shared" si="247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8"/>
        <v>1.6666666666666668E-3</v>
      </c>
      <c r="P2594">
        <f t="shared" si="243"/>
        <v>50</v>
      </c>
      <c r="Q2594" t="str">
        <f t="shared" si="246"/>
        <v>food</v>
      </c>
      <c r="R2594" t="str">
        <f t="shared" si="247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8"/>
        <v>0</v>
      </c>
      <c r="P2595">
        <f t="shared" si="243"/>
        <v>0</v>
      </c>
      <c r="Q2595" t="str">
        <f t="shared" si="246"/>
        <v>food</v>
      </c>
      <c r="R2595" t="str">
        <f t="shared" si="247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8"/>
        <v>1.2500000000000001E-5</v>
      </c>
      <c r="P2596">
        <f t="shared" si="243"/>
        <v>1</v>
      </c>
      <c r="Q2596" t="str">
        <f t="shared" si="246"/>
        <v>food</v>
      </c>
      <c r="R2596" t="str">
        <f t="shared" si="247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8"/>
        <v>0.12166666666666667</v>
      </c>
      <c r="P2597">
        <f t="shared" si="243"/>
        <v>96.05263157894737</v>
      </c>
      <c r="Q2597" t="str">
        <f t="shared" si="246"/>
        <v>food</v>
      </c>
      <c r="R2597" t="str">
        <f t="shared" si="247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8"/>
        <v>0.23588571428571428</v>
      </c>
      <c r="P2598">
        <f t="shared" si="243"/>
        <v>305.77777777777777</v>
      </c>
      <c r="Q2598" t="str">
        <f t="shared" si="246"/>
        <v>food</v>
      </c>
      <c r="R2598" t="str">
        <f t="shared" si="247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8"/>
        <v>5.6666666666666664E-2</v>
      </c>
      <c r="P2599">
        <f t="shared" si="243"/>
        <v>12.142857142857142</v>
      </c>
      <c r="Q2599" t="str">
        <f t="shared" si="246"/>
        <v>food</v>
      </c>
      <c r="R2599" t="str">
        <f t="shared" si="247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8"/>
        <v>0.39</v>
      </c>
      <c r="P2600">
        <f t="shared" si="243"/>
        <v>83.571428571428569</v>
      </c>
      <c r="Q2600" t="str">
        <f t="shared" si="246"/>
        <v>food</v>
      </c>
      <c r="R2600" t="str">
        <f t="shared" si="247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8"/>
        <v>9.9546510341776348E-3</v>
      </c>
      <c r="P2601">
        <f t="shared" si="243"/>
        <v>18</v>
      </c>
      <c r="Q2601" t="str">
        <f t="shared" si="246"/>
        <v>food</v>
      </c>
      <c r="R2601" t="str">
        <f t="shared" si="247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8"/>
        <v>6.9320000000000007E-2</v>
      </c>
      <c r="P2602">
        <f t="shared" si="243"/>
        <v>115.53333333333333</v>
      </c>
      <c r="Q2602" t="str">
        <f t="shared" si="246"/>
        <v>food</v>
      </c>
      <c r="R2602" t="str">
        <f t="shared" si="247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8"/>
        <v>6.6139999999999999</v>
      </c>
      <c r="P2603">
        <f t="shared" si="243"/>
        <v>21.900662251655628</v>
      </c>
      <c r="Q2603" t="str">
        <f t="shared" si="246"/>
        <v>technology</v>
      </c>
      <c r="R2603" t="str">
        <f t="shared" si="247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8"/>
        <v>3.2609166666666667</v>
      </c>
      <c r="P2604">
        <f t="shared" si="243"/>
        <v>80.022494887525568</v>
      </c>
      <c r="Q2604" t="str">
        <f t="shared" si="246"/>
        <v>technology</v>
      </c>
      <c r="R2604" t="str">
        <f t="shared" si="247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8"/>
        <v>1.0148571428571429</v>
      </c>
      <c r="P2605">
        <f t="shared" si="243"/>
        <v>35.520000000000003</v>
      </c>
      <c r="Q2605" t="str">
        <f t="shared" si="246"/>
        <v>technology</v>
      </c>
      <c r="R2605" t="str">
        <f t="shared" si="247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8"/>
        <v>1.0421799999999999</v>
      </c>
      <c r="P2606">
        <f t="shared" si="243"/>
        <v>64.933333333333323</v>
      </c>
      <c r="Q2606" t="str">
        <f t="shared" si="246"/>
        <v>technology</v>
      </c>
      <c r="R2606" t="str">
        <f t="shared" si="247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8"/>
        <v>1.0742157000000001</v>
      </c>
      <c r="P2607">
        <f t="shared" si="243"/>
        <v>60.965703745743475</v>
      </c>
      <c r="Q2607" t="str">
        <f t="shared" si="246"/>
        <v>technology</v>
      </c>
      <c r="R2607" t="str">
        <f t="shared" si="247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8"/>
        <v>1.1005454545454545</v>
      </c>
      <c r="P2608">
        <f t="shared" si="243"/>
        <v>31.444155844155844</v>
      </c>
      <c r="Q2608" t="str">
        <f t="shared" si="246"/>
        <v>technology</v>
      </c>
      <c r="R2608" t="str">
        <f t="shared" si="247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8"/>
        <v>4.077</v>
      </c>
      <c r="P2609">
        <f t="shared" si="243"/>
        <v>81.949748743718587</v>
      </c>
      <c r="Q2609" t="str">
        <f t="shared" si="246"/>
        <v>technology</v>
      </c>
      <c r="R2609" t="str">
        <f t="shared" si="247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8"/>
        <v>2.2392500000000002</v>
      </c>
      <c r="P2610">
        <f t="shared" si="243"/>
        <v>58.92763157894737</v>
      </c>
      <c r="Q2610" t="str">
        <f t="shared" si="246"/>
        <v>technology</v>
      </c>
      <c r="R2610" t="str">
        <f t="shared" si="247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8"/>
        <v>3.038011142857143</v>
      </c>
      <c r="P2611">
        <f t="shared" si="243"/>
        <v>157.29347633136095</v>
      </c>
      <c r="Q2611" t="str">
        <f t="shared" si="246"/>
        <v>technology</v>
      </c>
      <c r="R2611" t="str">
        <f t="shared" si="247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8"/>
        <v>1.4132510432681749</v>
      </c>
      <c r="P2612">
        <f t="shared" si="243"/>
        <v>55.758509532062391</v>
      </c>
      <c r="Q2612" t="str">
        <f t="shared" si="246"/>
        <v>technology</v>
      </c>
      <c r="R2612" t="str">
        <f t="shared" si="247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8"/>
        <v>27.906363636363636</v>
      </c>
      <c r="P2613">
        <f t="shared" si="243"/>
        <v>83.802893802893806</v>
      </c>
      <c r="Q2613" t="str">
        <f t="shared" si="246"/>
        <v>technology</v>
      </c>
      <c r="R2613" t="str">
        <f t="shared" si="247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8"/>
        <v>1.7176130000000001</v>
      </c>
      <c r="P2614">
        <f t="shared" si="243"/>
        <v>58.422210884353746</v>
      </c>
      <c r="Q2614" t="str">
        <f t="shared" si="246"/>
        <v>technology</v>
      </c>
      <c r="R2614" t="str">
        <f t="shared" si="247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8"/>
        <v>1.0101333333333333</v>
      </c>
      <c r="P2615">
        <f t="shared" si="243"/>
        <v>270.57142857142856</v>
      </c>
      <c r="Q2615" t="str">
        <f t="shared" si="246"/>
        <v>technology</v>
      </c>
      <c r="R2615" t="str">
        <f t="shared" si="247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8"/>
        <v>1.02</v>
      </c>
      <c r="P2616">
        <f t="shared" si="243"/>
        <v>107.1</v>
      </c>
      <c r="Q2616" t="str">
        <f t="shared" si="246"/>
        <v>technology</v>
      </c>
      <c r="R2616" t="str">
        <f t="shared" si="247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8"/>
        <v>1.6976511744127936</v>
      </c>
      <c r="P2617">
        <f t="shared" si="243"/>
        <v>47.180555555555557</v>
      </c>
      <c r="Q2617" t="str">
        <f t="shared" si="246"/>
        <v>technology</v>
      </c>
      <c r="R2617" t="str">
        <f t="shared" si="247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8"/>
        <v>1.14534</v>
      </c>
      <c r="P2618">
        <f t="shared" si="243"/>
        <v>120.30882352941177</v>
      </c>
      <c r="Q2618" t="str">
        <f t="shared" si="246"/>
        <v>technology</v>
      </c>
      <c r="R2618" t="str">
        <f t="shared" si="247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8"/>
        <v>8.7759999999999998</v>
      </c>
      <c r="P2619">
        <f t="shared" si="243"/>
        <v>27.59748427672956</v>
      </c>
      <c r="Q2619" t="str">
        <f t="shared" si="246"/>
        <v>technology</v>
      </c>
      <c r="R2619" t="str">
        <f t="shared" si="247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8"/>
        <v>1.0538666666666667</v>
      </c>
      <c r="P2620">
        <f t="shared" si="243"/>
        <v>205.2987012987013</v>
      </c>
      <c r="Q2620" t="str">
        <f t="shared" si="246"/>
        <v>technology</v>
      </c>
      <c r="R2620" t="str">
        <f t="shared" si="247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8"/>
        <v>1.8839999999999999</v>
      </c>
      <c r="P2621">
        <f t="shared" si="243"/>
        <v>35.547169811320757</v>
      </c>
      <c r="Q2621" t="str">
        <f t="shared" si="246"/>
        <v>technology</v>
      </c>
      <c r="R2621" t="str">
        <f t="shared" si="247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8"/>
        <v>1.436523076923077</v>
      </c>
      <c r="P2622">
        <f t="shared" si="243"/>
        <v>74.639488409272587</v>
      </c>
      <c r="Q2622" t="str">
        <f t="shared" si="246"/>
        <v>technology</v>
      </c>
      <c r="R2622" t="str">
        <f t="shared" si="247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8"/>
        <v>1.4588000000000001</v>
      </c>
      <c r="P2623">
        <f t="shared" si="243"/>
        <v>47.058064516129029</v>
      </c>
      <c r="Q2623" t="str">
        <f t="shared" si="246"/>
        <v>technology</v>
      </c>
      <c r="R2623" t="str">
        <f t="shared" si="247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8"/>
        <v>1.3118399999999999</v>
      </c>
      <c r="P2624">
        <f t="shared" si="243"/>
        <v>26.591351351351353</v>
      </c>
      <c r="Q2624" t="str">
        <f t="shared" si="246"/>
        <v>technology</v>
      </c>
      <c r="R2624" t="str">
        <f t="shared" si="247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8"/>
        <v>1.1399999999999999</v>
      </c>
      <c r="P2625">
        <f t="shared" si="243"/>
        <v>36.774193548387096</v>
      </c>
      <c r="Q2625" t="str">
        <f t="shared" si="246"/>
        <v>technology</v>
      </c>
      <c r="R2625" t="str">
        <f t="shared" si="247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8"/>
        <v>13.794206249999998</v>
      </c>
      <c r="P2626">
        <f t="shared" si="243"/>
        <v>31.820544982698959</v>
      </c>
      <c r="Q2626" t="str">
        <f t="shared" si="246"/>
        <v>technology</v>
      </c>
      <c r="R2626" t="str">
        <f t="shared" si="247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8"/>
        <v>9.56</v>
      </c>
      <c r="P2627">
        <f t="shared" ref="P2627:P2690" si="249">IF(L2627 &gt; 0, E2627/L2627, 0)</f>
        <v>27.576923076923077</v>
      </c>
      <c r="Q2627" t="str">
        <f t="shared" si="246"/>
        <v>technology</v>
      </c>
      <c r="R2627" t="str">
        <f t="shared" si="247"/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8"/>
        <v>1.1200000000000001</v>
      </c>
      <c r="P2628">
        <f t="shared" si="249"/>
        <v>56</v>
      </c>
      <c r="Q2628" t="str">
        <f t="shared" si="246"/>
        <v>technology</v>
      </c>
      <c r="R2628" t="str">
        <f t="shared" si="247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8"/>
        <v>6.4666666666666668</v>
      </c>
      <c r="P2629">
        <f t="shared" si="249"/>
        <v>21.555555555555557</v>
      </c>
      <c r="Q2629" t="str">
        <f t="shared" si="246"/>
        <v>technology</v>
      </c>
      <c r="R2629" t="str">
        <f t="shared" si="247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8"/>
        <v>1.1036948748510131</v>
      </c>
      <c r="P2630">
        <f t="shared" si="249"/>
        <v>44.095238095238095</v>
      </c>
      <c r="Q2630" t="str">
        <f t="shared" si="246"/>
        <v>technology</v>
      </c>
      <c r="R2630" t="str">
        <f t="shared" si="247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8"/>
        <v>1.2774000000000001</v>
      </c>
      <c r="P2631">
        <f t="shared" si="249"/>
        <v>63.87</v>
      </c>
      <c r="Q2631" t="str">
        <f t="shared" si="246"/>
        <v>technology</v>
      </c>
      <c r="R2631" t="str">
        <f t="shared" si="247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8"/>
        <v>1.579</v>
      </c>
      <c r="P2632">
        <f t="shared" si="249"/>
        <v>38.987654320987652</v>
      </c>
      <c r="Q2632" t="str">
        <f t="shared" ref="Q2632:Q2695" si="252">LEFT(N2632, SEARCH("/",N2632,1)-1)</f>
        <v>technology</v>
      </c>
      <c r="R2632" t="str">
        <f t="shared" ref="R2632:R2695" si="253">RIGHT(N2632,  LEN(N2632) - SEARCH("/",N2632,1) )</f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8"/>
        <v>1.1466525000000001</v>
      </c>
      <c r="P2633">
        <f t="shared" si="249"/>
        <v>80.185489510489504</v>
      </c>
      <c r="Q2633" t="str">
        <f t="shared" si="252"/>
        <v>technology</v>
      </c>
      <c r="R2633" t="str">
        <f t="shared" si="253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8"/>
        <v>1.3700934579439252</v>
      </c>
      <c r="P2634">
        <f t="shared" si="249"/>
        <v>34.904761904761905</v>
      </c>
      <c r="Q2634" t="str">
        <f t="shared" si="252"/>
        <v>technology</v>
      </c>
      <c r="R2634" t="str">
        <f t="shared" si="253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8"/>
        <v>3.5461999999999998</v>
      </c>
      <c r="P2635">
        <f t="shared" si="249"/>
        <v>89.100502512562812</v>
      </c>
      <c r="Q2635" t="str">
        <f t="shared" si="252"/>
        <v>technology</v>
      </c>
      <c r="R2635" t="str">
        <f t="shared" si="253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8"/>
        <v>1.0602150537634409</v>
      </c>
      <c r="P2636">
        <f t="shared" si="249"/>
        <v>39.44</v>
      </c>
      <c r="Q2636" t="str">
        <f t="shared" si="252"/>
        <v>technology</v>
      </c>
      <c r="R2636" t="str">
        <f t="shared" si="253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8"/>
        <v>1</v>
      </c>
      <c r="P2637">
        <f t="shared" si="249"/>
        <v>136.9047619047619</v>
      </c>
      <c r="Q2637" t="str">
        <f t="shared" si="252"/>
        <v>technology</v>
      </c>
      <c r="R2637" t="str">
        <f t="shared" si="253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8"/>
        <v>1.873</v>
      </c>
      <c r="P2638">
        <f t="shared" si="249"/>
        <v>37.46</v>
      </c>
      <c r="Q2638" t="str">
        <f t="shared" si="252"/>
        <v>technology</v>
      </c>
      <c r="R2638" t="str">
        <f t="shared" si="253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8"/>
        <v>1.6619999999999999</v>
      </c>
      <c r="P2639">
        <f t="shared" si="249"/>
        <v>31.96153846153846</v>
      </c>
      <c r="Q2639" t="str">
        <f t="shared" si="252"/>
        <v>technology</v>
      </c>
      <c r="R2639" t="str">
        <f t="shared" si="253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8"/>
        <v>1.0172910662824208</v>
      </c>
      <c r="P2640">
        <f t="shared" si="249"/>
        <v>25.214285714285715</v>
      </c>
      <c r="Q2640" t="str">
        <f t="shared" si="252"/>
        <v>technology</v>
      </c>
      <c r="R2640" t="str">
        <f t="shared" si="253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8"/>
        <v>1.64</v>
      </c>
      <c r="P2641">
        <f t="shared" si="249"/>
        <v>10.040816326530612</v>
      </c>
      <c r="Q2641" t="str">
        <f t="shared" si="252"/>
        <v>technology</v>
      </c>
      <c r="R2641" t="str">
        <f t="shared" si="253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8"/>
        <v>1.0566666666666666</v>
      </c>
      <c r="P2642">
        <f t="shared" si="249"/>
        <v>45.94202898550725</v>
      </c>
      <c r="Q2642" t="str">
        <f t="shared" si="252"/>
        <v>technology</v>
      </c>
      <c r="R2642" t="str">
        <f t="shared" si="253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8"/>
        <v>0.01</v>
      </c>
      <c r="P2643">
        <f t="shared" si="249"/>
        <v>15</v>
      </c>
      <c r="Q2643" t="str">
        <f t="shared" si="252"/>
        <v>technology</v>
      </c>
      <c r="R2643" t="str">
        <f t="shared" si="253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8"/>
        <v>0</v>
      </c>
      <c r="P2644">
        <f t="shared" si="249"/>
        <v>0</v>
      </c>
      <c r="Q2644" t="str">
        <f t="shared" si="252"/>
        <v>technology</v>
      </c>
      <c r="R2644" t="str">
        <f t="shared" si="253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8"/>
        <v>0.33559730999999998</v>
      </c>
      <c r="P2645">
        <f t="shared" si="249"/>
        <v>223.58248500999335</v>
      </c>
      <c r="Q2645" t="str">
        <f t="shared" si="252"/>
        <v>technology</v>
      </c>
      <c r="R2645" t="str">
        <f t="shared" si="253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ref="O2646:O2709" si="254">E2646/D2646</f>
        <v>2.053E-2</v>
      </c>
      <c r="P2646">
        <f t="shared" si="249"/>
        <v>39.480769230769234</v>
      </c>
      <c r="Q2646" t="str">
        <f t="shared" si="252"/>
        <v>technology</v>
      </c>
      <c r="R2646" t="str">
        <f t="shared" si="253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54"/>
        <v>0.105</v>
      </c>
      <c r="P2647">
        <f t="shared" si="249"/>
        <v>91.304347826086953</v>
      </c>
      <c r="Q2647" t="str">
        <f t="shared" si="252"/>
        <v>technology</v>
      </c>
      <c r="R2647" t="str">
        <f t="shared" si="253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54"/>
        <v>8.4172839999999999E-2</v>
      </c>
      <c r="P2648">
        <f t="shared" si="249"/>
        <v>78.666205607476627</v>
      </c>
      <c r="Q2648" t="str">
        <f t="shared" si="252"/>
        <v>technology</v>
      </c>
      <c r="R2648" t="str">
        <f t="shared" si="253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54"/>
        <v>1.44E-2</v>
      </c>
      <c r="P2649">
        <f t="shared" si="249"/>
        <v>12</v>
      </c>
      <c r="Q2649" t="str">
        <f t="shared" si="252"/>
        <v>technology</v>
      </c>
      <c r="R2649" t="str">
        <f t="shared" si="253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54"/>
        <v>8.8333333333333337E-3</v>
      </c>
      <c r="P2650">
        <f t="shared" si="249"/>
        <v>17.666666666666668</v>
      </c>
      <c r="Q2650" t="str">
        <f t="shared" si="252"/>
        <v>technology</v>
      </c>
      <c r="R2650" t="str">
        <f t="shared" si="253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54"/>
        <v>9.9200000000000004E-4</v>
      </c>
      <c r="P2651">
        <f t="shared" si="249"/>
        <v>41.333333333333336</v>
      </c>
      <c r="Q2651" t="str">
        <f t="shared" si="252"/>
        <v>technology</v>
      </c>
      <c r="R2651" t="str">
        <f t="shared" si="253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54"/>
        <v>5.966666666666667E-3</v>
      </c>
      <c r="P2652">
        <f t="shared" si="249"/>
        <v>71.599999999999994</v>
      </c>
      <c r="Q2652" t="str">
        <f t="shared" si="252"/>
        <v>technology</v>
      </c>
      <c r="R2652" t="str">
        <f t="shared" si="253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54"/>
        <v>1.8689285714285714E-2</v>
      </c>
      <c r="P2653">
        <f t="shared" si="249"/>
        <v>307.8235294117647</v>
      </c>
      <c r="Q2653" t="str">
        <f t="shared" si="252"/>
        <v>technology</v>
      </c>
      <c r="R2653" t="str">
        <f t="shared" si="253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54"/>
        <v>8.8500000000000002E-3</v>
      </c>
      <c r="P2654">
        <f t="shared" si="249"/>
        <v>80.454545454545453</v>
      </c>
      <c r="Q2654" t="str">
        <f t="shared" si="252"/>
        <v>technology</v>
      </c>
      <c r="R2654" t="str">
        <f t="shared" si="253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54"/>
        <v>0.1152156862745098</v>
      </c>
      <c r="P2655">
        <f t="shared" si="249"/>
        <v>83.942857142857136</v>
      </c>
      <c r="Q2655" t="str">
        <f t="shared" si="252"/>
        <v>technology</v>
      </c>
      <c r="R2655" t="str">
        <f t="shared" si="253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54"/>
        <v>5.1000000000000004E-4</v>
      </c>
      <c r="P2656">
        <f t="shared" si="249"/>
        <v>8.5</v>
      </c>
      <c r="Q2656" t="str">
        <f t="shared" si="252"/>
        <v>technology</v>
      </c>
      <c r="R2656" t="str">
        <f t="shared" si="253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54"/>
        <v>0.21033333333333334</v>
      </c>
      <c r="P2657">
        <f t="shared" si="249"/>
        <v>73.372093023255815</v>
      </c>
      <c r="Q2657" t="str">
        <f t="shared" si="252"/>
        <v>technology</v>
      </c>
      <c r="R2657" t="str">
        <f t="shared" si="253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54"/>
        <v>0.11436666666666667</v>
      </c>
      <c r="P2658">
        <f t="shared" si="249"/>
        <v>112.86184210526316</v>
      </c>
      <c r="Q2658" t="str">
        <f t="shared" si="252"/>
        <v>technology</v>
      </c>
      <c r="R2658" t="str">
        <f t="shared" si="253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54"/>
        <v>0.18737933333333334</v>
      </c>
      <c r="P2659">
        <f t="shared" si="249"/>
        <v>95.277627118644077</v>
      </c>
      <c r="Q2659" t="str">
        <f t="shared" si="252"/>
        <v>technology</v>
      </c>
      <c r="R2659" t="str">
        <f t="shared" si="253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54"/>
        <v>9.2857142857142856E-4</v>
      </c>
      <c r="P2660">
        <f t="shared" si="249"/>
        <v>22.75</v>
      </c>
      <c r="Q2660" t="str">
        <f t="shared" si="252"/>
        <v>technology</v>
      </c>
      <c r="R2660" t="str">
        <f t="shared" si="253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54"/>
        <v>2.720408163265306E-2</v>
      </c>
      <c r="P2661">
        <f t="shared" si="249"/>
        <v>133.30000000000001</v>
      </c>
      <c r="Q2661" t="str">
        <f t="shared" si="252"/>
        <v>technology</v>
      </c>
      <c r="R2661" t="str">
        <f t="shared" si="253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54"/>
        <v>9.5E-4</v>
      </c>
      <c r="P2662">
        <f t="shared" si="249"/>
        <v>3.8</v>
      </c>
      <c r="Q2662" t="str">
        <f t="shared" si="252"/>
        <v>technology</v>
      </c>
      <c r="R2662" t="str">
        <f t="shared" si="253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54"/>
        <v>1.0289999999999999</v>
      </c>
      <c r="P2663">
        <f t="shared" si="249"/>
        <v>85.75</v>
      </c>
      <c r="Q2663" t="str">
        <f t="shared" si="252"/>
        <v>technology</v>
      </c>
      <c r="R2663" t="str">
        <f t="shared" si="253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54"/>
        <v>1.0680000000000001</v>
      </c>
      <c r="P2664">
        <f t="shared" si="249"/>
        <v>267</v>
      </c>
      <c r="Q2664" t="str">
        <f t="shared" si="252"/>
        <v>technology</v>
      </c>
      <c r="R2664" t="str">
        <f t="shared" si="253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54"/>
        <v>1.0459624999999999</v>
      </c>
      <c r="P2665">
        <f t="shared" si="249"/>
        <v>373.55803571428572</v>
      </c>
      <c r="Q2665" t="str">
        <f t="shared" si="252"/>
        <v>technology</v>
      </c>
      <c r="R2665" t="str">
        <f t="shared" si="253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54"/>
        <v>1.0342857142857143</v>
      </c>
      <c r="P2666">
        <f t="shared" si="249"/>
        <v>174.03846153846155</v>
      </c>
      <c r="Q2666" t="str">
        <f t="shared" si="252"/>
        <v>technology</v>
      </c>
      <c r="R2666" t="str">
        <f t="shared" si="253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54"/>
        <v>1.2314285714285715</v>
      </c>
      <c r="P2667">
        <f t="shared" si="249"/>
        <v>93.695652173913047</v>
      </c>
      <c r="Q2667" t="str">
        <f t="shared" si="252"/>
        <v>technology</v>
      </c>
      <c r="R2667" t="str">
        <f t="shared" si="253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54"/>
        <v>1.592951</v>
      </c>
      <c r="P2668">
        <f t="shared" si="249"/>
        <v>77.327718446601949</v>
      </c>
      <c r="Q2668" t="str">
        <f t="shared" si="252"/>
        <v>technology</v>
      </c>
      <c r="R2668" t="str">
        <f t="shared" si="253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54"/>
        <v>1.1066666666666667</v>
      </c>
      <c r="P2669">
        <f t="shared" si="249"/>
        <v>92.222222222222229</v>
      </c>
      <c r="Q2669" t="str">
        <f t="shared" si="252"/>
        <v>technology</v>
      </c>
      <c r="R2669" t="str">
        <f t="shared" si="253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54"/>
        <v>1.7070000000000001</v>
      </c>
      <c r="P2670">
        <f t="shared" si="249"/>
        <v>60.964285714285715</v>
      </c>
      <c r="Q2670" t="str">
        <f t="shared" si="252"/>
        <v>technology</v>
      </c>
      <c r="R2670" t="str">
        <f t="shared" si="253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54"/>
        <v>1.25125</v>
      </c>
      <c r="P2671">
        <f t="shared" si="249"/>
        <v>91</v>
      </c>
      <c r="Q2671" t="str">
        <f t="shared" si="252"/>
        <v>technology</v>
      </c>
      <c r="R2671" t="str">
        <f t="shared" si="253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54"/>
        <v>6.4158609339642042E-2</v>
      </c>
      <c r="P2672">
        <f t="shared" si="249"/>
        <v>41.583333333333336</v>
      </c>
      <c r="Q2672" t="str">
        <f t="shared" si="252"/>
        <v>technology</v>
      </c>
      <c r="R2672" t="str">
        <f t="shared" si="253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54"/>
        <v>0.11344</v>
      </c>
      <c r="P2673">
        <f t="shared" si="249"/>
        <v>33.761904761904759</v>
      </c>
      <c r="Q2673" t="str">
        <f t="shared" si="252"/>
        <v>technology</v>
      </c>
      <c r="R2673" t="str">
        <f t="shared" si="253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54"/>
        <v>0.33189999999999997</v>
      </c>
      <c r="P2674">
        <f t="shared" si="249"/>
        <v>70.61702127659575</v>
      </c>
      <c r="Q2674" t="str">
        <f t="shared" si="252"/>
        <v>technology</v>
      </c>
      <c r="R2674" t="str">
        <f t="shared" si="253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54"/>
        <v>0.27579999999999999</v>
      </c>
      <c r="P2675">
        <f t="shared" si="249"/>
        <v>167.15151515151516</v>
      </c>
      <c r="Q2675" t="str">
        <f t="shared" si="252"/>
        <v>technology</v>
      </c>
      <c r="R2675" t="str">
        <f t="shared" si="253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54"/>
        <v>0.62839999999999996</v>
      </c>
      <c r="P2676">
        <f t="shared" si="249"/>
        <v>128.61988304093566</v>
      </c>
      <c r="Q2676" t="str">
        <f t="shared" si="252"/>
        <v>technology</v>
      </c>
      <c r="R2676" t="str">
        <f t="shared" si="253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54"/>
        <v>7.5880000000000003E-2</v>
      </c>
      <c r="P2677">
        <f t="shared" si="249"/>
        <v>65.41379310344827</v>
      </c>
      <c r="Q2677" t="str">
        <f t="shared" si="252"/>
        <v>technology</v>
      </c>
      <c r="R2677" t="str">
        <f t="shared" si="253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54"/>
        <v>0.50380952380952382</v>
      </c>
      <c r="P2678">
        <f t="shared" si="249"/>
        <v>117.55555555555556</v>
      </c>
      <c r="Q2678" t="str">
        <f t="shared" si="252"/>
        <v>technology</v>
      </c>
      <c r="R2678" t="str">
        <f t="shared" si="253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54"/>
        <v>0.17512820512820512</v>
      </c>
      <c r="P2679">
        <f t="shared" si="249"/>
        <v>126.48148148148148</v>
      </c>
      <c r="Q2679" t="str">
        <f t="shared" si="252"/>
        <v>technology</v>
      </c>
      <c r="R2679" t="str">
        <f t="shared" si="253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54"/>
        <v>1.3750000000000001E-4</v>
      </c>
      <c r="P2680">
        <f t="shared" si="249"/>
        <v>550</v>
      </c>
      <c r="Q2680" t="str">
        <f t="shared" si="252"/>
        <v>technology</v>
      </c>
      <c r="R2680" t="str">
        <f t="shared" si="253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54"/>
        <v>3.3E-3</v>
      </c>
      <c r="P2681">
        <f t="shared" si="249"/>
        <v>44</v>
      </c>
      <c r="Q2681" t="str">
        <f t="shared" si="252"/>
        <v>technology</v>
      </c>
      <c r="R2681" t="str">
        <f t="shared" si="253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54"/>
        <v>8.6250000000000007E-3</v>
      </c>
      <c r="P2682">
        <f t="shared" si="249"/>
        <v>69</v>
      </c>
      <c r="Q2682" t="str">
        <f t="shared" si="252"/>
        <v>technology</v>
      </c>
      <c r="R2682" t="str">
        <f t="shared" si="253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54"/>
        <v>6.875E-3</v>
      </c>
      <c r="P2683">
        <f t="shared" si="249"/>
        <v>27.5</v>
      </c>
      <c r="Q2683" t="str">
        <f t="shared" si="252"/>
        <v>food</v>
      </c>
      <c r="R2683" t="str">
        <f t="shared" si="253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54"/>
        <v>0.28299999999999997</v>
      </c>
      <c r="P2684">
        <f t="shared" si="249"/>
        <v>84.9</v>
      </c>
      <c r="Q2684" t="str">
        <f t="shared" si="252"/>
        <v>food</v>
      </c>
      <c r="R2684" t="str">
        <f t="shared" si="253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54"/>
        <v>2.3999999999999998E-3</v>
      </c>
      <c r="P2685">
        <f t="shared" si="249"/>
        <v>12</v>
      </c>
      <c r="Q2685" t="str">
        <f t="shared" si="252"/>
        <v>food</v>
      </c>
      <c r="R2685" t="str">
        <f t="shared" si="253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54"/>
        <v>1.1428571428571429E-2</v>
      </c>
      <c r="P2686">
        <f t="shared" si="249"/>
        <v>200</v>
      </c>
      <c r="Q2686" t="str">
        <f t="shared" si="252"/>
        <v>food</v>
      </c>
      <c r="R2686" t="str">
        <f t="shared" si="253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54"/>
        <v>2.0000000000000001E-4</v>
      </c>
      <c r="P2687">
        <f t="shared" si="249"/>
        <v>10</v>
      </c>
      <c r="Q2687" t="str">
        <f t="shared" si="252"/>
        <v>food</v>
      </c>
      <c r="R2687" t="str">
        <f t="shared" si="253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54"/>
        <v>0</v>
      </c>
      <c r="P2688">
        <f t="shared" si="249"/>
        <v>0</v>
      </c>
      <c r="Q2688" t="str">
        <f t="shared" si="252"/>
        <v>food</v>
      </c>
      <c r="R2688" t="str">
        <f t="shared" si="253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54"/>
        <v>0</v>
      </c>
      <c r="P2689">
        <f t="shared" si="249"/>
        <v>0</v>
      </c>
      <c r="Q2689" t="str">
        <f t="shared" si="252"/>
        <v>food</v>
      </c>
      <c r="R2689" t="str">
        <f t="shared" si="253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54"/>
        <v>1.48E-3</v>
      </c>
      <c r="P2690">
        <f t="shared" si="249"/>
        <v>5.2857142857142856</v>
      </c>
      <c r="Q2690" t="str">
        <f t="shared" si="252"/>
        <v>food</v>
      </c>
      <c r="R2690" t="str">
        <f t="shared" si="253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4"/>
        <v>2.8571428571428571E-5</v>
      </c>
      <c r="P2691">
        <f t="shared" ref="P2691:P2754" si="255">IF(L2691 &gt; 0, E2691/L2691, 0)</f>
        <v>1</v>
      </c>
      <c r="Q2691" t="str">
        <f t="shared" si="252"/>
        <v>food</v>
      </c>
      <c r="R2691" t="str">
        <f t="shared" si="253"/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4"/>
        <v>0.107325</v>
      </c>
      <c r="P2692">
        <f t="shared" si="255"/>
        <v>72.762711864406782</v>
      </c>
      <c r="Q2692" t="str">
        <f t="shared" si="252"/>
        <v>food</v>
      </c>
      <c r="R2692" t="str">
        <f t="shared" si="253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4"/>
        <v>5.3846153846153844E-4</v>
      </c>
      <c r="P2693">
        <f t="shared" si="255"/>
        <v>17.5</v>
      </c>
      <c r="Q2693" t="str">
        <f t="shared" si="252"/>
        <v>food</v>
      </c>
      <c r="R2693" t="str">
        <f t="shared" si="253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4"/>
        <v>7.1428571428571426E-3</v>
      </c>
      <c r="P2694">
        <f t="shared" si="255"/>
        <v>25</v>
      </c>
      <c r="Q2694" t="str">
        <f t="shared" si="252"/>
        <v>food</v>
      </c>
      <c r="R2694" t="str">
        <f t="shared" si="253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4"/>
        <v>8.0000000000000002E-3</v>
      </c>
      <c r="P2695">
        <f t="shared" si="255"/>
        <v>13.333333333333334</v>
      </c>
      <c r="Q2695" t="str">
        <f t="shared" si="252"/>
        <v>food</v>
      </c>
      <c r="R2695" t="str">
        <f t="shared" si="253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4"/>
        <v>3.3333333333333335E-5</v>
      </c>
      <c r="P2696">
        <f t="shared" si="255"/>
        <v>1</v>
      </c>
      <c r="Q2696" t="str">
        <f t="shared" ref="Q2696:Q2759" si="258">LEFT(N2696, SEARCH("/",N2696,1)-1)</f>
        <v>food</v>
      </c>
      <c r="R2696" t="str">
        <f t="shared" ref="R2696:R2759" si="259">RIGHT(N2696,  LEN(N2696) - SEARCH("/",N2696,1) )</f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4"/>
        <v>4.7333333333333333E-3</v>
      </c>
      <c r="P2697">
        <f t="shared" si="255"/>
        <v>23.666666666666668</v>
      </c>
      <c r="Q2697" t="str">
        <f t="shared" si="258"/>
        <v>food</v>
      </c>
      <c r="R2697" t="str">
        <f t="shared" si="259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4"/>
        <v>5.6500000000000002E-2</v>
      </c>
      <c r="P2698">
        <f t="shared" si="255"/>
        <v>89.21052631578948</v>
      </c>
      <c r="Q2698" t="str">
        <f t="shared" si="258"/>
        <v>food</v>
      </c>
      <c r="R2698" t="str">
        <f t="shared" si="259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4"/>
        <v>0.26352173913043481</v>
      </c>
      <c r="P2699">
        <f t="shared" si="255"/>
        <v>116.55769230769231</v>
      </c>
      <c r="Q2699" t="str">
        <f t="shared" si="258"/>
        <v>food</v>
      </c>
      <c r="R2699" t="str">
        <f t="shared" si="259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4"/>
        <v>3.2512500000000002E-3</v>
      </c>
      <c r="P2700">
        <f t="shared" si="255"/>
        <v>13.005000000000001</v>
      </c>
      <c r="Q2700" t="str">
        <f t="shared" si="258"/>
        <v>food</v>
      </c>
      <c r="R2700" t="str">
        <f t="shared" si="259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4"/>
        <v>0</v>
      </c>
      <c r="P2701">
        <f t="shared" si="255"/>
        <v>0</v>
      </c>
      <c r="Q2701" t="str">
        <f t="shared" si="258"/>
        <v>food</v>
      </c>
      <c r="R2701" t="str">
        <f t="shared" si="259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4"/>
        <v>7.0007000700070005E-3</v>
      </c>
      <c r="P2702">
        <f t="shared" si="255"/>
        <v>17.5</v>
      </c>
      <c r="Q2702" t="str">
        <f t="shared" si="258"/>
        <v>food</v>
      </c>
      <c r="R2702" t="str">
        <f t="shared" si="259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4"/>
        <v>0.46176470588235297</v>
      </c>
      <c r="P2703">
        <f t="shared" si="255"/>
        <v>34.130434782608695</v>
      </c>
      <c r="Q2703" t="str">
        <f t="shared" si="258"/>
        <v>theater</v>
      </c>
      <c r="R2703" t="str">
        <f t="shared" si="259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4"/>
        <v>0.34410000000000002</v>
      </c>
      <c r="P2704">
        <f t="shared" si="255"/>
        <v>132.34615384615384</v>
      </c>
      <c r="Q2704" t="str">
        <f t="shared" si="258"/>
        <v>theater</v>
      </c>
      <c r="R2704" t="str">
        <f t="shared" si="259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4"/>
        <v>1.0375000000000001</v>
      </c>
      <c r="P2705">
        <f t="shared" si="255"/>
        <v>922.22222222222217</v>
      </c>
      <c r="Q2705" t="str">
        <f t="shared" si="258"/>
        <v>theater</v>
      </c>
      <c r="R2705" t="str">
        <f t="shared" si="259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4"/>
        <v>6.0263157894736845E-2</v>
      </c>
      <c r="P2706">
        <f t="shared" si="255"/>
        <v>163.57142857142858</v>
      </c>
      <c r="Q2706" t="str">
        <f t="shared" si="258"/>
        <v>theater</v>
      </c>
      <c r="R2706" t="str">
        <f t="shared" si="259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4"/>
        <v>0.10539393939393939</v>
      </c>
      <c r="P2707">
        <f t="shared" si="255"/>
        <v>217.375</v>
      </c>
      <c r="Q2707" t="str">
        <f t="shared" si="258"/>
        <v>theater</v>
      </c>
      <c r="R2707" t="str">
        <f t="shared" si="259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4"/>
        <v>1.1229714285714285</v>
      </c>
      <c r="P2708">
        <f t="shared" si="255"/>
        <v>149.44486692015209</v>
      </c>
      <c r="Q2708" t="str">
        <f t="shared" si="258"/>
        <v>theater</v>
      </c>
      <c r="R2708" t="str">
        <f t="shared" si="259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4"/>
        <v>3.50844625</v>
      </c>
      <c r="P2709">
        <f t="shared" si="255"/>
        <v>71.237487309644663</v>
      </c>
      <c r="Q2709" t="str">
        <f t="shared" si="258"/>
        <v>theater</v>
      </c>
      <c r="R2709" t="str">
        <f t="shared" si="259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ref="O2710:O2773" si="260">E2710/D2710</f>
        <v>2.3321535</v>
      </c>
      <c r="P2710">
        <f t="shared" si="255"/>
        <v>44.464318398474738</v>
      </c>
      <c r="Q2710" t="str">
        <f t="shared" si="258"/>
        <v>theater</v>
      </c>
      <c r="R2710" t="str">
        <f t="shared" si="259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60"/>
        <v>1.01606</v>
      </c>
      <c r="P2711">
        <f t="shared" si="255"/>
        <v>164.94480519480518</v>
      </c>
      <c r="Q2711" t="str">
        <f t="shared" si="258"/>
        <v>theater</v>
      </c>
      <c r="R2711" t="str">
        <f t="shared" si="259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60"/>
        <v>1.5390035000000002</v>
      </c>
      <c r="P2712">
        <f t="shared" si="255"/>
        <v>84.871516544117654</v>
      </c>
      <c r="Q2712" t="str">
        <f t="shared" si="258"/>
        <v>theater</v>
      </c>
      <c r="R2712" t="str">
        <f t="shared" si="259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60"/>
        <v>1.007161125319693</v>
      </c>
      <c r="P2713">
        <f t="shared" si="255"/>
        <v>53.945205479452056</v>
      </c>
      <c r="Q2713" t="str">
        <f t="shared" si="258"/>
        <v>theater</v>
      </c>
      <c r="R2713" t="str">
        <f t="shared" si="259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60"/>
        <v>1.3138181818181818</v>
      </c>
      <c r="P2714">
        <f t="shared" si="255"/>
        <v>50.531468531468533</v>
      </c>
      <c r="Q2714" t="str">
        <f t="shared" si="258"/>
        <v>theater</v>
      </c>
      <c r="R2714" t="str">
        <f t="shared" si="259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60"/>
        <v>1.0224133333333334</v>
      </c>
      <c r="P2715">
        <f t="shared" si="255"/>
        <v>108.00140845070422</v>
      </c>
      <c r="Q2715" t="str">
        <f t="shared" si="258"/>
        <v>theater</v>
      </c>
      <c r="R2715" t="str">
        <f t="shared" si="259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60"/>
        <v>1.1635599999999999</v>
      </c>
      <c r="P2716">
        <f t="shared" si="255"/>
        <v>95.373770491803285</v>
      </c>
      <c r="Q2716" t="str">
        <f t="shared" si="258"/>
        <v>theater</v>
      </c>
      <c r="R2716" t="str">
        <f t="shared" si="259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60"/>
        <v>2.6462241666666664</v>
      </c>
      <c r="P2717">
        <f t="shared" si="255"/>
        <v>57.631016333938291</v>
      </c>
      <c r="Q2717" t="str">
        <f t="shared" si="258"/>
        <v>theater</v>
      </c>
      <c r="R2717" t="str">
        <f t="shared" si="259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60"/>
        <v>1.1998010000000001</v>
      </c>
      <c r="P2718">
        <f t="shared" si="255"/>
        <v>64.160481283422456</v>
      </c>
      <c r="Q2718" t="str">
        <f t="shared" si="258"/>
        <v>theater</v>
      </c>
      <c r="R2718" t="str">
        <f t="shared" si="259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60"/>
        <v>1.2010400000000001</v>
      </c>
      <c r="P2719">
        <f t="shared" si="255"/>
        <v>92.387692307692305</v>
      </c>
      <c r="Q2719" t="str">
        <f t="shared" si="258"/>
        <v>theater</v>
      </c>
      <c r="R2719" t="str">
        <f t="shared" si="259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60"/>
        <v>1.0358333333333334</v>
      </c>
      <c r="P2720">
        <f t="shared" si="255"/>
        <v>125.97972972972973</v>
      </c>
      <c r="Q2720" t="str">
        <f t="shared" si="258"/>
        <v>theater</v>
      </c>
      <c r="R2720" t="str">
        <f t="shared" si="259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60"/>
        <v>1.0883333333333334</v>
      </c>
      <c r="P2721">
        <f t="shared" si="255"/>
        <v>94.637681159420296</v>
      </c>
      <c r="Q2721" t="str">
        <f t="shared" si="258"/>
        <v>theater</v>
      </c>
      <c r="R2721" t="str">
        <f t="shared" si="259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60"/>
        <v>1.1812400000000001</v>
      </c>
      <c r="P2722">
        <f t="shared" si="255"/>
        <v>170.69942196531792</v>
      </c>
      <c r="Q2722" t="str">
        <f t="shared" si="258"/>
        <v>theater</v>
      </c>
      <c r="R2722" t="str">
        <f t="shared" si="259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60"/>
        <v>14.62</v>
      </c>
      <c r="P2723">
        <f t="shared" si="255"/>
        <v>40.762081784386616</v>
      </c>
      <c r="Q2723" t="str">
        <f t="shared" si="258"/>
        <v>technology</v>
      </c>
      <c r="R2723" t="str">
        <f t="shared" si="259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60"/>
        <v>2.5253999999999999</v>
      </c>
      <c r="P2724">
        <f t="shared" si="255"/>
        <v>68.254054054054052</v>
      </c>
      <c r="Q2724" t="str">
        <f t="shared" si="258"/>
        <v>technology</v>
      </c>
      <c r="R2724" t="str">
        <f t="shared" si="259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60"/>
        <v>1.4005000000000001</v>
      </c>
      <c r="P2725">
        <f t="shared" si="255"/>
        <v>95.48863636363636</v>
      </c>
      <c r="Q2725" t="str">
        <f t="shared" si="258"/>
        <v>technology</v>
      </c>
      <c r="R2725" t="str">
        <f t="shared" si="259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60"/>
        <v>2.9687520259319289</v>
      </c>
      <c r="P2726">
        <f t="shared" si="255"/>
        <v>7.1902649656526005</v>
      </c>
      <c r="Q2726" t="str">
        <f t="shared" si="258"/>
        <v>technology</v>
      </c>
      <c r="R2726" t="str">
        <f t="shared" si="259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60"/>
        <v>1.445425</v>
      </c>
      <c r="P2727">
        <f t="shared" si="255"/>
        <v>511.65486725663715</v>
      </c>
      <c r="Q2727" t="str">
        <f t="shared" si="258"/>
        <v>technology</v>
      </c>
      <c r="R2727" t="str">
        <f t="shared" si="259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60"/>
        <v>1.05745</v>
      </c>
      <c r="P2728">
        <f t="shared" si="255"/>
        <v>261.74504950495049</v>
      </c>
      <c r="Q2728" t="str">
        <f t="shared" si="258"/>
        <v>technology</v>
      </c>
      <c r="R2728" t="str">
        <f t="shared" si="259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60"/>
        <v>4.9321000000000002</v>
      </c>
      <c r="P2729">
        <f t="shared" si="255"/>
        <v>69.760961810466767</v>
      </c>
      <c r="Q2729" t="str">
        <f t="shared" si="258"/>
        <v>technology</v>
      </c>
      <c r="R2729" t="str">
        <f t="shared" si="259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60"/>
        <v>2.0182666666666669</v>
      </c>
      <c r="P2730">
        <f t="shared" si="255"/>
        <v>77.229591836734699</v>
      </c>
      <c r="Q2730" t="str">
        <f t="shared" si="258"/>
        <v>technology</v>
      </c>
      <c r="R2730" t="str">
        <f t="shared" si="259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60"/>
        <v>1.0444</v>
      </c>
      <c r="P2731">
        <f t="shared" si="255"/>
        <v>340.56521739130437</v>
      </c>
      <c r="Q2731" t="str">
        <f t="shared" si="258"/>
        <v>technology</v>
      </c>
      <c r="R2731" t="str">
        <f t="shared" si="259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60"/>
        <v>1.7029262962962963</v>
      </c>
      <c r="P2732">
        <f t="shared" si="255"/>
        <v>67.417903225806455</v>
      </c>
      <c r="Q2732" t="str">
        <f t="shared" si="258"/>
        <v>technology</v>
      </c>
      <c r="R2732" t="str">
        <f t="shared" si="259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60"/>
        <v>1.0430333333333333</v>
      </c>
      <c r="P2733">
        <f t="shared" si="255"/>
        <v>845.70270270270271</v>
      </c>
      <c r="Q2733" t="str">
        <f t="shared" si="258"/>
        <v>technology</v>
      </c>
      <c r="R2733" t="str">
        <f t="shared" si="259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60"/>
        <v>1.1825000000000001</v>
      </c>
      <c r="P2734">
        <f t="shared" si="255"/>
        <v>97.191780821917803</v>
      </c>
      <c r="Q2734" t="str">
        <f t="shared" si="258"/>
        <v>technology</v>
      </c>
      <c r="R2734" t="str">
        <f t="shared" si="259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60"/>
        <v>1.07538</v>
      </c>
      <c r="P2735">
        <f t="shared" si="255"/>
        <v>451.84033613445376</v>
      </c>
      <c r="Q2735" t="str">
        <f t="shared" si="258"/>
        <v>technology</v>
      </c>
      <c r="R2735" t="str">
        <f t="shared" si="259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60"/>
        <v>22603</v>
      </c>
      <c r="P2736">
        <f t="shared" si="255"/>
        <v>138.66871165644173</v>
      </c>
      <c r="Q2736" t="str">
        <f t="shared" si="258"/>
        <v>technology</v>
      </c>
      <c r="R2736" t="str">
        <f t="shared" si="259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60"/>
        <v>9.7813466666666677</v>
      </c>
      <c r="P2737">
        <f t="shared" si="255"/>
        <v>21.640147492625371</v>
      </c>
      <c r="Q2737" t="str">
        <f t="shared" si="258"/>
        <v>technology</v>
      </c>
      <c r="R2737" t="str">
        <f t="shared" si="259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60"/>
        <v>1.2290000000000001</v>
      </c>
      <c r="P2738">
        <f t="shared" si="255"/>
        <v>169.51724137931035</v>
      </c>
      <c r="Q2738" t="str">
        <f t="shared" si="258"/>
        <v>technology</v>
      </c>
      <c r="R2738" t="str">
        <f t="shared" si="259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60"/>
        <v>2.4606080000000001</v>
      </c>
      <c r="P2739">
        <f t="shared" si="255"/>
        <v>161.88210526315791</v>
      </c>
      <c r="Q2739" t="str">
        <f t="shared" si="258"/>
        <v>technology</v>
      </c>
      <c r="R2739" t="str">
        <f t="shared" si="259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60"/>
        <v>1.4794</v>
      </c>
      <c r="P2740">
        <f t="shared" si="255"/>
        <v>493.13333333333333</v>
      </c>
      <c r="Q2740" t="str">
        <f t="shared" si="258"/>
        <v>technology</v>
      </c>
      <c r="R2740" t="str">
        <f t="shared" si="259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60"/>
        <v>3.8409090909090908</v>
      </c>
      <c r="P2741">
        <f t="shared" si="255"/>
        <v>22.120418848167539</v>
      </c>
      <c r="Q2741" t="str">
        <f t="shared" si="258"/>
        <v>technology</v>
      </c>
      <c r="R2741" t="str">
        <f t="shared" si="259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60"/>
        <v>1.0333333333333334</v>
      </c>
      <c r="P2742">
        <f t="shared" si="255"/>
        <v>18.235294117647058</v>
      </c>
      <c r="Q2742" t="str">
        <f t="shared" si="258"/>
        <v>technology</v>
      </c>
      <c r="R2742" t="str">
        <f t="shared" si="259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60"/>
        <v>4.3750000000000004E-3</v>
      </c>
      <c r="P2743">
        <f t="shared" si="255"/>
        <v>8.75</v>
      </c>
      <c r="Q2743" t="str">
        <f t="shared" si="258"/>
        <v>publishing</v>
      </c>
      <c r="R2743" t="str">
        <f t="shared" si="259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60"/>
        <v>0.29239999999999999</v>
      </c>
      <c r="P2744">
        <f t="shared" si="255"/>
        <v>40.611111111111114</v>
      </c>
      <c r="Q2744" t="str">
        <f t="shared" si="258"/>
        <v>publishing</v>
      </c>
      <c r="R2744" t="str">
        <f t="shared" si="259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60"/>
        <v>0</v>
      </c>
      <c r="P2745">
        <f t="shared" si="255"/>
        <v>0</v>
      </c>
      <c r="Q2745" t="str">
        <f t="shared" si="258"/>
        <v>publishing</v>
      </c>
      <c r="R2745" t="str">
        <f t="shared" si="259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60"/>
        <v>5.2187499999999998E-2</v>
      </c>
      <c r="P2746">
        <f t="shared" si="255"/>
        <v>37.954545454545453</v>
      </c>
      <c r="Q2746" t="str">
        <f t="shared" si="258"/>
        <v>publishing</v>
      </c>
      <c r="R2746" t="str">
        <f t="shared" si="259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60"/>
        <v>0.21887499999999999</v>
      </c>
      <c r="P2747">
        <f t="shared" si="255"/>
        <v>35.734693877551024</v>
      </c>
      <c r="Q2747" t="str">
        <f t="shared" si="258"/>
        <v>publishing</v>
      </c>
      <c r="R2747" t="str">
        <f t="shared" si="259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60"/>
        <v>0.26700000000000002</v>
      </c>
      <c r="P2748">
        <f t="shared" si="255"/>
        <v>42.157894736842103</v>
      </c>
      <c r="Q2748" t="str">
        <f t="shared" si="258"/>
        <v>publishing</v>
      </c>
      <c r="R2748" t="str">
        <f t="shared" si="259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60"/>
        <v>0.28000000000000003</v>
      </c>
      <c r="P2749">
        <f t="shared" si="255"/>
        <v>35</v>
      </c>
      <c r="Q2749" t="str">
        <f t="shared" si="258"/>
        <v>publishing</v>
      </c>
      <c r="R2749" t="str">
        <f t="shared" si="259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60"/>
        <v>1.06E-2</v>
      </c>
      <c r="P2750">
        <f t="shared" si="255"/>
        <v>13.25</v>
      </c>
      <c r="Q2750" t="str">
        <f t="shared" si="258"/>
        <v>publishing</v>
      </c>
      <c r="R2750" t="str">
        <f t="shared" si="259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60"/>
        <v>1.0999999999999999E-2</v>
      </c>
      <c r="P2751">
        <f t="shared" si="255"/>
        <v>55</v>
      </c>
      <c r="Q2751" t="str">
        <f t="shared" si="258"/>
        <v>publishing</v>
      </c>
      <c r="R2751" t="str">
        <f t="shared" si="259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60"/>
        <v>0</v>
      </c>
      <c r="P2752">
        <f t="shared" si="255"/>
        <v>0</v>
      </c>
      <c r="Q2752" t="str">
        <f t="shared" si="258"/>
        <v>publishing</v>
      </c>
      <c r="R2752" t="str">
        <f t="shared" si="259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60"/>
        <v>0</v>
      </c>
      <c r="P2753">
        <f t="shared" si="255"/>
        <v>0</v>
      </c>
      <c r="Q2753" t="str">
        <f t="shared" si="258"/>
        <v>publishing</v>
      </c>
      <c r="R2753" t="str">
        <f t="shared" si="259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60"/>
        <v>0.11458333333333333</v>
      </c>
      <c r="P2754">
        <f t="shared" si="255"/>
        <v>39.285714285714285</v>
      </c>
      <c r="Q2754" t="str">
        <f t="shared" si="258"/>
        <v>publishing</v>
      </c>
      <c r="R2754" t="str">
        <f t="shared" si="259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60"/>
        <v>0.19</v>
      </c>
      <c r="P2755">
        <f t="shared" ref="P2755:P2818" si="261">IF(L2755 &gt; 0, E2755/L2755, 0)</f>
        <v>47.5</v>
      </c>
      <c r="Q2755" t="str">
        <f t="shared" si="258"/>
        <v>publishing</v>
      </c>
      <c r="R2755" t="str">
        <f t="shared" si="259"/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0"/>
        <v>0</v>
      </c>
      <c r="P2756">
        <f t="shared" si="261"/>
        <v>0</v>
      </c>
      <c r="Q2756" t="str">
        <f t="shared" si="258"/>
        <v>publishing</v>
      </c>
      <c r="R2756" t="str">
        <f t="shared" si="259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0"/>
        <v>0.52</v>
      </c>
      <c r="P2757">
        <f t="shared" si="261"/>
        <v>17.333333333333332</v>
      </c>
      <c r="Q2757" t="str">
        <f t="shared" si="258"/>
        <v>publishing</v>
      </c>
      <c r="R2757" t="str">
        <f t="shared" si="259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0"/>
        <v>0.1048</v>
      </c>
      <c r="P2758">
        <f t="shared" si="261"/>
        <v>31.757575757575758</v>
      </c>
      <c r="Q2758" t="str">
        <f t="shared" si="258"/>
        <v>publishing</v>
      </c>
      <c r="R2758" t="str">
        <f t="shared" si="259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0"/>
        <v>6.6666666666666671E-3</v>
      </c>
      <c r="P2759">
        <f t="shared" si="261"/>
        <v>5</v>
      </c>
      <c r="Q2759" t="str">
        <f t="shared" si="258"/>
        <v>publishing</v>
      </c>
      <c r="R2759" t="str">
        <f t="shared" si="259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0"/>
        <v>0.11700000000000001</v>
      </c>
      <c r="P2760">
        <f t="shared" si="261"/>
        <v>39</v>
      </c>
      <c r="Q2760" t="str">
        <f t="shared" ref="Q2760:Q2823" si="264">LEFT(N2760, SEARCH("/",N2760,1)-1)</f>
        <v>publishing</v>
      </c>
      <c r="R2760" t="str">
        <f t="shared" ref="R2760:R2823" si="265">RIGHT(N2760,  LEN(N2760) - SEARCH("/",N2760,1) )</f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0"/>
        <v>0.105</v>
      </c>
      <c r="P2761">
        <f t="shared" si="261"/>
        <v>52.5</v>
      </c>
      <c r="Q2761" t="str">
        <f t="shared" si="264"/>
        <v>publishing</v>
      </c>
      <c r="R2761" t="str">
        <f t="shared" si="265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0"/>
        <v>0</v>
      </c>
      <c r="P2762">
        <f t="shared" si="261"/>
        <v>0</v>
      </c>
      <c r="Q2762" t="str">
        <f t="shared" si="264"/>
        <v>publishing</v>
      </c>
      <c r="R2762" t="str">
        <f t="shared" si="265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0"/>
        <v>7.1999999999999998E-3</v>
      </c>
      <c r="P2763">
        <f t="shared" si="261"/>
        <v>9</v>
      </c>
      <c r="Q2763" t="str">
        <f t="shared" si="264"/>
        <v>publishing</v>
      </c>
      <c r="R2763" t="str">
        <f t="shared" si="265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0"/>
        <v>7.6923076923076927E-3</v>
      </c>
      <c r="P2764">
        <f t="shared" si="261"/>
        <v>25</v>
      </c>
      <c r="Q2764" t="str">
        <f t="shared" si="264"/>
        <v>publishing</v>
      </c>
      <c r="R2764" t="str">
        <f t="shared" si="265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0"/>
        <v>2.2842639593908631E-3</v>
      </c>
      <c r="P2765">
        <f t="shared" si="261"/>
        <v>30</v>
      </c>
      <c r="Q2765" t="str">
        <f t="shared" si="264"/>
        <v>publishing</v>
      </c>
      <c r="R2765" t="str">
        <f t="shared" si="265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0"/>
        <v>1.125E-2</v>
      </c>
      <c r="P2766">
        <f t="shared" si="261"/>
        <v>11.25</v>
      </c>
      <c r="Q2766" t="str">
        <f t="shared" si="264"/>
        <v>publishing</v>
      </c>
      <c r="R2766" t="str">
        <f t="shared" si="265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0"/>
        <v>0</v>
      </c>
      <c r="P2767">
        <f t="shared" si="261"/>
        <v>0</v>
      </c>
      <c r="Q2767" t="str">
        <f t="shared" si="264"/>
        <v>publishing</v>
      </c>
      <c r="R2767" t="str">
        <f t="shared" si="265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0"/>
        <v>0.02</v>
      </c>
      <c r="P2768">
        <f t="shared" si="261"/>
        <v>25</v>
      </c>
      <c r="Q2768" t="str">
        <f t="shared" si="264"/>
        <v>publishing</v>
      </c>
      <c r="R2768" t="str">
        <f t="shared" si="265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0"/>
        <v>8.5000000000000006E-3</v>
      </c>
      <c r="P2769">
        <f t="shared" si="261"/>
        <v>11.333333333333334</v>
      </c>
      <c r="Q2769" t="str">
        <f t="shared" si="264"/>
        <v>publishing</v>
      </c>
      <c r="R2769" t="str">
        <f t="shared" si="265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0"/>
        <v>0.14314285714285716</v>
      </c>
      <c r="P2770">
        <f t="shared" si="261"/>
        <v>29.470588235294116</v>
      </c>
      <c r="Q2770" t="str">
        <f t="shared" si="264"/>
        <v>publishing</v>
      </c>
      <c r="R2770" t="str">
        <f t="shared" si="265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0"/>
        <v>2.5000000000000001E-3</v>
      </c>
      <c r="P2771">
        <f t="shared" si="261"/>
        <v>1</v>
      </c>
      <c r="Q2771" t="str">
        <f t="shared" si="264"/>
        <v>publishing</v>
      </c>
      <c r="R2771" t="str">
        <f t="shared" si="265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0"/>
        <v>0.1041125</v>
      </c>
      <c r="P2772">
        <f t="shared" si="261"/>
        <v>63.098484848484851</v>
      </c>
      <c r="Q2772" t="str">
        <f t="shared" si="264"/>
        <v>publishing</v>
      </c>
      <c r="R2772" t="str">
        <f t="shared" si="265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0"/>
        <v>0</v>
      </c>
      <c r="P2773">
        <f t="shared" si="261"/>
        <v>0</v>
      </c>
      <c r="Q2773" t="str">
        <f t="shared" si="264"/>
        <v>publishing</v>
      </c>
      <c r="R2773" t="str">
        <f t="shared" si="265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ref="O2774:O2837" si="266">E2774/D2774</f>
        <v>0</v>
      </c>
      <c r="P2774">
        <f t="shared" si="261"/>
        <v>0</v>
      </c>
      <c r="Q2774" t="str">
        <f t="shared" si="264"/>
        <v>publishing</v>
      </c>
      <c r="R2774" t="str">
        <f t="shared" si="265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6"/>
        <v>1.8867924528301887E-3</v>
      </c>
      <c r="P2775">
        <f t="shared" si="261"/>
        <v>1</v>
      </c>
      <c r="Q2775" t="str">
        <f t="shared" si="264"/>
        <v>publishing</v>
      </c>
      <c r="R2775" t="str">
        <f t="shared" si="265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6"/>
        <v>0.14249999999999999</v>
      </c>
      <c r="P2776">
        <f t="shared" si="261"/>
        <v>43.846153846153847</v>
      </c>
      <c r="Q2776" t="str">
        <f t="shared" si="264"/>
        <v>publishing</v>
      </c>
      <c r="R2776" t="str">
        <f t="shared" si="265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6"/>
        <v>0.03</v>
      </c>
      <c r="P2777">
        <f t="shared" si="261"/>
        <v>75</v>
      </c>
      <c r="Q2777" t="str">
        <f t="shared" si="264"/>
        <v>publishing</v>
      </c>
      <c r="R2777" t="str">
        <f t="shared" si="265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6"/>
        <v>7.8809523809523815E-2</v>
      </c>
      <c r="P2778">
        <f t="shared" si="261"/>
        <v>45.972222222222221</v>
      </c>
      <c r="Q2778" t="str">
        <f t="shared" si="264"/>
        <v>publishing</v>
      </c>
      <c r="R2778" t="str">
        <f t="shared" si="265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6"/>
        <v>3.3333333333333335E-3</v>
      </c>
      <c r="P2779">
        <f t="shared" si="261"/>
        <v>10</v>
      </c>
      <c r="Q2779" t="str">
        <f t="shared" si="264"/>
        <v>publishing</v>
      </c>
      <c r="R2779" t="str">
        <f t="shared" si="265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6"/>
        <v>0.25545454545454543</v>
      </c>
      <c r="P2780">
        <f t="shared" si="261"/>
        <v>93.666666666666671</v>
      </c>
      <c r="Q2780" t="str">
        <f t="shared" si="264"/>
        <v>publishing</v>
      </c>
      <c r="R2780" t="str">
        <f t="shared" si="265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6"/>
        <v>2.12E-2</v>
      </c>
      <c r="P2781">
        <f t="shared" si="261"/>
        <v>53</v>
      </c>
      <c r="Q2781" t="str">
        <f t="shared" si="264"/>
        <v>publishing</v>
      </c>
      <c r="R2781" t="str">
        <f t="shared" si="265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6"/>
        <v>0</v>
      </c>
      <c r="P2782">
        <f t="shared" si="261"/>
        <v>0</v>
      </c>
      <c r="Q2782" t="str">
        <f t="shared" si="264"/>
        <v>publishing</v>
      </c>
      <c r="R2782" t="str">
        <f t="shared" si="265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6"/>
        <v>1.0528</v>
      </c>
      <c r="P2783">
        <f t="shared" si="261"/>
        <v>47</v>
      </c>
      <c r="Q2783" t="str">
        <f t="shared" si="264"/>
        <v>theater</v>
      </c>
      <c r="R2783" t="str">
        <f t="shared" si="265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6"/>
        <v>1.2</v>
      </c>
      <c r="P2784">
        <f t="shared" si="261"/>
        <v>66.666666666666671</v>
      </c>
      <c r="Q2784" t="str">
        <f t="shared" si="264"/>
        <v>theater</v>
      </c>
      <c r="R2784" t="str">
        <f t="shared" si="265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6"/>
        <v>1.145</v>
      </c>
      <c r="P2785">
        <f t="shared" si="261"/>
        <v>18.770491803278688</v>
      </c>
      <c r="Q2785" t="str">
        <f t="shared" si="264"/>
        <v>theater</v>
      </c>
      <c r="R2785" t="str">
        <f t="shared" si="265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6"/>
        <v>1.19</v>
      </c>
      <c r="P2786">
        <f t="shared" si="261"/>
        <v>66.111111111111114</v>
      </c>
      <c r="Q2786" t="str">
        <f t="shared" si="264"/>
        <v>theater</v>
      </c>
      <c r="R2786" t="str">
        <f t="shared" si="265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6"/>
        <v>1.0468</v>
      </c>
      <c r="P2787">
        <f t="shared" si="261"/>
        <v>36.859154929577464</v>
      </c>
      <c r="Q2787" t="str">
        <f t="shared" si="264"/>
        <v>theater</v>
      </c>
      <c r="R2787" t="str">
        <f t="shared" si="265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6"/>
        <v>1.1783999999999999</v>
      </c>
      <c r="P2788">
        <f t="shared" si="261"/>
        <v>39.810810810810814</v>
      </c>
      <c r="Q2788" t="str">
        <f t="shared" si="264"/>
        <v>theater</v>
      </c>
      <c r="R2788" t="str">
        <f t="shared" si="265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6"/>
        <v>1.1970000000000001</v>
      </c>
      <c r="P2789">
        <f t="shared" si="261"/>
        <v>31.5</v>
      </c>
      <c r="Q2789" t="str">
        <f t="shared" si="264"/>
        <v>theater</v>
      </c>
      <c r="R2789" t="str">
        <f t="shared" si="265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6"/>
        <v>1.0249999999999999</v>
      </c>
      <c r="P2790">
        <f t="shared" si="261"/>
        <v>102.5</v>
      </c>
      <c r="Q2790" t="str">
        <f t="shared" si="264"/>
        <v>theater</v>
      </c>
      <c r="R2790" t="str">
        <f t="shared" si="265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6"/>
        <v>1.0116666666666667</v>
      </c>
      <c r="P2791">
        <f t="shared" si="261"/>
        <v>126.45833333333333</v>
      </c>
      <c r="Q2791" t="str">
        <f t="shared" si="264"/>
        <v>theater</v>
      </c>
      <c r="R2791" t="str">
        <f t="shared" si="265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6"/>
        <v>1.0533333333333332</v>
      </c>
      <c r="P2792">
        <f t="shared" si="261"/>
        <v>47.878787878787875</v>
      </c>
      <c r="Q2792" t="str">
        <f t="shared" si="264"/>
        <v>theater</v>
      </c>
      <c r="R2792" t="str">
        <f t="shared" si="265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6"/>
        <v>1.0249999999999999</v>
      </c>
      <c r="P2793">
        <f t="shared" si="261"/>
        <v>73.214285714285708</v>
      </c>
      <c r="Q2793" t="str">
        <f t="shared" si="264"/>
        <v>theater</v>
      </c>
      <c r="R2793" t="str">
        <f t="shared" si="265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6"/>
        <v>1.0760000000000001</v>
      </c>
      <c r="P2794">
        <f t="shared" si="261"/>
        <v>89.666666666666671</v>
      </c>
      <c r="Q2794" t="str">
        <f t="shared" si="264"/>
        <v>theater</v>
      </c>
      <c r="R2794" t="str">
        <f t="shared" si="265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6"/>
        <v>1.105675</v>
      </c>
      <c r="P2795">
        <f t="shared" si="261"/>
        <v>151.4623287671233</v>
      </c>
      <c r="Q2795" t="str">
        <f t="shared" si="264"/>
        <v>theater</v>
      </c>
      <c r="R2795" t="str">
        <f t="shared" si="265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6"/>
        <v>1.5</v>
      </c>
      <c r="P2796">
        <f t="shared" si="261"/>
        <v>25</v>
      </c>
      <c r="Q2796" t="str">
        <f t="shared" si="264"/>
        <v>theater</v>
      </c>
      <c r="R2796" t="str">
        <f t="shared" si="265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6"/>
        <v>1.0428571428571429</v>
      </c>
      <c r="P2797">
        <f t="shared" si="261"/>
        <v>36.5</v>
      </c>
      <c r="Q2797" t="str">
        <f t="shared" si="264"/>
        <v>theater</v>
      </c>
      <c r="R2797" t="str">
        <f t="shared" si="265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6"/>
        <v>1.155</v>
      </c>
      <c r="P2798">
        <f t="shared" si="261"/>
        <v>44</v>
      </c>
      <c r="Q2798" t="str">
        <f t="shared" si="264"/>
        <v>theater</v>
      </c>
      <c r="R2798" t="str">
        <f t="shared" si="265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6"/>
        <v>1.02645125</v>
      </c>
      <c r="P2799">
        <f t="shared" si="261"/>
        <v>87.357553191489373</v>
      </c>
      <c r="Q2799" t="str">
        <f t="shared" si="264"/>
        <v>theater</v>
      </c>
      <c r="R2799" t="str">
        <f t="shared" si="265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6"/>
        <v>1.014</v>
      </c>
      <c r="P2800">
        <f t="shared" si="261"/>
        <v>36.474820143884891</v>
      </c>
      <c r="Q2800" t="str">
        <f t="shared" si="264"/>
        <v>theater</v>
      </c>
      <c r="R2800" t="str">
        <f t="shared" si="265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6"/>
        <v>1.1663479999999999</v>
      </c>
      <c r="P2801">
        <f t="shared" si="261"/>
        <v>44.859538461538463</v>
      </c>
      <c r="Q2801" t="str">
        <f t="shared" si="264"/>
        <v>theater</v>
      </c>
      <c r="R2801" t="str">
        <f t="shared" si="265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6"/>
        <v>1.33</v>
      </c>
      <c r="P2802">
        <f t="shared" si="261"/>
        <v>42.903225806451616</v>
      </c>
      <c r="Q2802" t="str">
        <f t="shared" si="264"/>
        <v>theater</v>
      </c>
      <c r="R2802" t="str">
        <f t="shared" si="265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6"/>
        <v>1.3320000000000001</v>
      </c>
      <c r="P2803">
        <f t="shared" si="261"/>
        <v>51.230769230769234</v>
      </c>
      <c r="Q2803" t="str">
        <f t="shared" si="264"/>
        <v>theater</v>
      </c>
      <c r="R2803" t="str">
        <f t="shared" si="265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6"/>
        <v>1.0183333333333333</v>
      </c>
      <c r="P2804">
        <f t="shared" si="261"/>
        <v>33.944444444444443</v>
      </c>
      <c r="Q2804" t="str">
        <f t="shared" si="264"/>
        <v>theater</v>
      </c>
      <c r="R2804" t="str">
        <f t="shared" si="265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6"/>
        <v>1.2795000000000001</v>
      </c>
      <c r="P2805">
        <f t="shared" si="261"/>
        <v>90.744680851063833</v>
      </c>
      <c r="Q2805" t="str">
        <f t="shared" si="264"/>
        <v>theater</v>
      </c>
      <c r="R2805" t="str">
        <f t="shared" si="265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6"/>
        <v>1.1499999999999999</v>
      </c>
      <c r="P2806">
        <f t="shared" si="261"/>
        <v>50</v>
      </c>
      <c r="Q2806" t="str">
        <f t="shared" si="264"/>
        <v>theater</v>
      </c>
      <c r="R2806" t="str">
        <f t="shared" si="265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6"/>
        <v>1.1000000000000001</v>
      </c>
      <c r="P2807">
        <f t="shared" si="261"/>
        <v>24.444444444444443</v>
      </c>
      <c r="Q2807" t="str">
        <f t="shared" si="264"/>
        <v>theater</v>
      </c>
      <c r="R2807" t="str">
        <f t="shared" si="265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6"/>
        <v>1.121</v>
      </c>
      <c r="P2808">
        <f t="shared" si="261"/>
        <v>44.25</v>
      </c>
      <c r="Q2808" t="str">
        <f t="shared" si="264"/>
        <v>theater</v>
      </c>
      <c r="R2808" t="str">
        <f t="shared" si="265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6"/>
        <v>1.26</v>
      </c>
      <c r="P2809">
        <f t="shared" si="261"/>
        <v>67.741935483870961</v>
      </c>
      <c r="Q2809" t="str">
        <f t="shared" si="264"/>
        <v>theater</v>
      </c>
      <c r="R2809" t="str">
        <f t="shared" si="265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6"/>
        <v>1.0024444444444445</v>
      </c>
      <c r="P2810">
        <f t="shared" si="261"/>
        <v>65.376811594202906</v>
      </c>
      <c r="Q2810" t="str">
        <f t="shared" si="264"/>
        <v>theater</v>
      </c>
      <c r="R2810" t="str">
        <f t="shared" si="265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6"/>
        <v>1.024</v>
      </c>
      <c r="P2811">
        <f t="shared" si="261"/>
        <v>121.9047619047619</v>
      </c>
      <c r="Q2811" t="str">
        <f t="shared" si="264"/>
        <v>theater</v>
      </c>
      <c r="R2811" t="str">
        <f t="shared" si="265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6"/>
        <v>1.0820000000000001</v>
      </c>
      <c r="P2812">
        <f t="shared" si="261"/>
        <v>47.456140350877192</v>
      </c>
      <c r="Q2812" t="str">
        <f t="shared" si="264"/>
        <v>theater</v>
      </c>
      <c r="R2812" t="str">
        <f t="shared" si="265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6"/>
        <v>1.0026999999999999</v>
      </c>
      <c r="P2813">
        <f t="shared" si="261"/>
        <v>92.842592592592595</v>
      </c>
      <c r="Q2813" t="str">
        <f t="shared" si="264"/>
        <v>theater</v>
      </c>
      <c r="R2813" t="str">
        <f t="shared" si="265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6"/>
        <v>1.133</v>
      </c>
      <c r="P2814">
        <f t="shared" si="261"/>
        <v>68.253012048192772</v>
      </c>
      <c r="Q2814" t="str">
        <f t="shared" si="264"/>
        <v>theater</v>
      </c>
      <c r="R2814" t="str">
        <f t="shared" si="265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6"/>
        <v>1.2757571428571428</v>
      </c>
      <c r="P2815">
        <f t="shared" si="261"/>
        <v>37.209583333333335</v>
      </c>
      <c r="Q2815" t="str">
        <f t="shared" si="264"/>
        <v>theater</v>
      </c>
      <c r="R2815" t="str">
        <f t="shared" si="265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6"/>
        <v>1.0773333333333333</v>
      </c>
      <c r="P2816">
        <f t="shared" si="261"/>
        <v>25.25</v>
      </c>
      <c r="Q2816" t="str">
        <f t="shared" si="264"/>
        <v>theater</v>
      </c>
      <c r="R2816" t="str">
        <f t="shared" si="265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6"/>
        <v>2.42</v>
      </c>
      <c r="P2817">
        <f t="shared" si="261"/>
        <v>43.214285714285715</v>
      </c>
      <c r="Q2817" t="str">
        <f t="shared" si="264"/>
        <v>theater</v>
      </c>
      <c r="R2817" t="str">
        <f t="shared" si="265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6"/>
        <v>1.4156666666666666</v>
      </c>
      <c r="P2818">
        <f t="shared" si="261"/>
        <v>25.130177514792898</v>
      </c>
      <c r="Q2818" t="str">
        <f t="shared" si="264"/>
        <v>theater</v>
      </c>
      <c r="R2818" t="str">
        <f t="shared" si="265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6"/>
        <v>1.3</v>
      </c>
      <c r="P2819">
        <f t="shared" ref="P2819:P2882" si="267">IF(L2819 &gt; 0, E2819/L2819, 0)</f>
        <v>23.636363636363637</v>
      </c>
      <c r="Q2819" t="str">
        <f t="shared" si="264"/>
        <v>theater</v>
      </c>
      <c r="R2819" t="str">
        <f t="shared" si="265"/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6"/>
        <v>1.0603</v>
      </c>
      <c r="P2820">
        <f t="shared" si="267"/>
        <v>103.95098039215686</v>
      </c>
      <c r="Q2820" t="str">
        <f t="shared" si="264"/>
        <v>theater</v>
      </c>
      <c r="R2820" t="str">
        <f t="shared" si="265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6"/>
        <v>1.048</v>
      </c>
      <c r="P2821">
        <f t="shared" si="267"/>
        <v>50.384615384615387</v>
      </c>
      <c r="Q2821" t="str">
        <f t="shared" si="264"/>
        <v>theater</v>
      </c>
      <c r="R2821" t="str">
        <f t="shared" si="265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6"/>
        <v>1.36</v>
      </c>
      <c r="P2822">
        <f t="shared" si="267"/>
        <v>13.6</v>
      </c>
      <c r="Q2822" t="str">
        <f t="shared" si="264"/>
        <v>theater</v>
      </c>
      <c r="R2822" t="str">
        <f t="shared" si="265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6"/>
        <v>1</v>
      </c>
      <c r="P2823">
        <f t="shared" si="267"/>
        <v>28.571428571428573</v>
      </c>
      <c r="Q2823" t="str">
        <f t="shared" si="264"/>
        <v>theater</v>
      </c>
      <c r="R2823" t="str">
        <f t="shared" si="265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6"/>
        <v>1</v>
      </c>
      <c r="P2824">
        <f t="shared" si="267"/>
        <v>63.829787234042556</v>
      </c>
      <c r="Q2824" t="str">
        <f t="shared" ref="Q2824:Q2887" si="270">LEFT(N2824, SEARCH("/",N2824,1)-1)</f>
        <v>theater</v>
      </c>
      <c r="R2824" t="str">
        <f t="shared" ref="R2824:R2887" si="271">RIGHT(N2824,  LEN(N2824) - SEARCH("/",N2824,1) )</f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6"/>
        <v>1.24</v>
      </c>
      <c r="P2825">
        <f t="shared" si="267"/>
        <v>8.8571428571428577</v>
      </c>
      <c r="Q2825" t="str">
        <f t="shared" si="270"/>
        <v>theater</v>
      </c>
      <c r="R2825" t="str">
        <f t="shared" si="271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6"/>
        <v>1.1692307692307693</v>
      </c>
      <c r="P2826">
        <f t="shared" si="267"/>
        <v>50.666666666666664</v>
      </c>
      <c r="Q2826" t="str">
        <f t="shared" si="270"/>
        <v>theater</v>
      </c>
      <c r="R2826" t="str">
        <f t="shared" si="271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6"/>
        <v>1.0333333333333334</v>
      </c>
      <c r="P2827">
        <f t="shared" si="267"/>
        <v>60.784313725490193</v>
      </c>
      <c r="Q2827" t="str">
        <f t="shared" si="270"/>
        <v>theater</v>
      </c>
      <c r="R2827" t="str">
        <f t="shared" si="271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6"/>
        <v>1.0774999999999999</v>
      </c>
      <c r="P2828">
        <f t="shared" si="267"/>
        <v>113.42105263157895</v>
      </c>
      <c r="Q2828" t="str">
        <f t="shared" si="270"/>
        <v>theater</v>
      </c>
      <c r="R2828" t="str">
        <f t="shared" si="271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6"/>
        <v>1.2024999999999999</v>
      </c>
      <c r="P2829">
        <f t="shared" si="267"/>
        <v>104.56521739130434</v>
      </c>
      <c r="Q2829" t="str">
        <f t="shared" si="270"/>
        <v>theater</v>
      </c>
      <c r="R2829" t="str">
        <f t="shared" si="271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6"/>
        <v>1.0037894736842106</v>
      </c>
      <c r="P2830">
        <f t="shared" si="267"/>
        <v>98.30927835051547</v>
      </c>
      <c r="Q2830" t="str">
        <f t="shared" si="270"/>
        <v>theater</v>
      </c>
      <c r="R2830" t="str">
        <f t="shared" si="271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6"/>
        <v>1.0651999999999999</v>
      </c>
      <c r="P2831">
        <f t="shared" si="267"/>
        <v>35.039473684210527</v>
      </c>
      <c r="Q2831" t="str">
        <f t="shared" si="270"/>
        <v>theater</v>
      </c>
      <c r="R2831" t="str">
        <f t="shared" si="271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6"/>
        <v>1</v>
      </c>
      <c r="P2832">
        <f t="shared" si="267"/>
        <v>272.72727272727275</v>
      </c>
      <c r="Q2832" t="str">
        <f t="shared" si="270"/>
        <v>theater</v>
      </c>
      <c r="R2832" t="str">
        <f t="shared" si="271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6"/>
        <v>1.1066666666666667</v>
      </c>
      <c r="P2833">
        <f t="shared" si="267"/>
        <v>63.846153846153847</v>
      </c>
      <c r="Q2833" t="str">
        <f t="shared" si="270"/>
        <v>theater</v>
      </c>
      <c r="R2833" t="str">
        <f t="shared" si="271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6"/>
        <v>1.1471959999999999</v>
      </c>
      <c r="P2834">
        <f t="shared" si="267"/>
        <v>30.189368421052631</v>
      </c>
      <c r="Q2834" t="str">
        <f t="shared" si="270"/>
        <v>theater</v>
      </c>
      <c r="R2834" t="str">
        <f t="shared" si="271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6"/>
        <v>1.0825925925925926</v>
      </c>
      <c r="P2835">
        <f t="shared" si="267"/>
        <v>83.51428571428572</v>
      </c>
      <c r="Q2835" t="str">
        <f t="shared" si="270"/>
        <v>theater</v>
      </c>
      <c r="R2835" t="str">
        <f t="shared" si="271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6"/>
        <v>1.7</v>
      </c>
      <c r="P2836">
        <f t="shared" si="267"/>
        <v>64.761904761904759</v>
      </c>
      <c r="Q2836" t="str">
        <f t="shared" si="270"/>
        <v>theater</v>
      </c>
      <c r="R2836" t="str">
        <f t="shared" si="271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6"/>
        <v>1.8709899999999999</v>
      </c>
      <c r="P2837">
        <f t="shared" si="267"/>
        <v>20.118172043010752</v>
      </c>
      <c r="Q2837" t="str">
        <f t="shared" si="270"/>
        <v>theater</v>
      </c>
      <c r="R2837" t="str">
        <f t="shared" si="271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ref="O2838:O2901" si="272">E2838/D2838</f>
        <v>1.0777777777777777</v>
      </c>
      <c r="P2838">
        <f t="shared" si="267"/>
        <v>44.090909090909093</v>
      </c>
      <c r="Q2838" t="str">
        <f t="shared" si="270"/>
        <v>theater</v>
      </c>
      <c r="R2838" t="str">
        <f t="shared" si="271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72"/>
        <v>1</v>
      </c>
      <c r="P2839">
        <f t="shared" si="267"/>
        <v>40.476190476190474</v>
      </c>
      <c r="Q2839" t="str">
        <f t="shared" si="270"/>
        <v>theater</v>
      </c>
      <c r="R2839" t="str">
        <f t="shared" si="271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72"/>
        <v>1.2024999999999999</v>
      </c>
      <c r="P2840">
        <f t="shared" si="267"/>
        <v>44.537037037037038</v>
      </c>
      <c r="Q2840" t="str">
        <f t="shared" si="270"/>
        <v>theater</v>
      </c>
      <c r="R2840" t="str">
        <f t="shared" si="271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72"/>
        <v>1.1142857142857143</v>
      </c>
      <c r="P2841">
        <f t="shared" si="267"/>
        <v>125.80645161290323</v>
      </c>
      <c r="Q2841" t="str">
        <f t="shared" si="270"/>
        <v>theater</v>
      </c>
      <c r="R2841" t="str">
        <f t="shared" si="271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72"/>
        <v>1.04</v>
      </c>
      <c r="P2842">
        <f t="shared" si="267"/>
        <v>19.696969696969695</v>
      </c>
      <c r="Q2842" t="str">
        <f t="shared" si="270"/>
        <v>theater</v>
      </c>
      <c r="R2842" t="str">
        <f t="shared" si="271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72"/>
        <v>0.01</v>
      </c>
      <c r="P2843">
        <f t="shared" si="267"/>
        <v>10</v>
      </c>
      <c r="Q2843" t="str">
        <f t="shared" si="270"/>
        <v>theater</v>
      </c>
      <c r="R2843" t="str">
        <f t="shared" si="271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72"/>
        <v>0</v>
      </c>
      <c r="P2844">
        <f t="shared" si="267"/>
        <v>0</v>
      </c>
      <c r="Q2844" t="str">
        <f t="shared" si="270"/>
        <v>theater</v>
      </c>
      <c r="R2844" t="str">
        <f t="shared" si="271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72"/>
        <v>0</v>
      </c>
      <c r="P2845">
        <f t="shared" si="267"/>
        <v>0</v>
      </c>
      <c r="Q2845" t="str">
        <f t="shared" si="270"/>
        <v>theater</v>
      </c>
      <c r="R2845" t="str">
        <f t="shared" si="271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72"/>
        <v>5.4545454545454543E-2</v>
      </c>
      <c r="P2846">
        <f t="shared" si="267"/>
        <v>30</v>
      </c>
      <c r="Q2846" t="str">
        <f t="shared" si="270"/>
        <v>theater</v>
      </c>
      <c r="R2846" t="str">
        <f t="shared" si="271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72"/>
        <v>0.31546666666666667</v>
      </c>
      <c r="P2847">
        <f t="shared" si="267"/>
        <v>60.666666666666664</v>
      </c>
      <c r="Q2847" t="str">
        <f t="shared" si="270"/>
        <v>theater</v>
      </c>
      <c r="R2847" t="str">
        <f t="shared" si="271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72"/>
        <v>0</v>
      </c>
      <c r="P2848">
        <f t="shared" si="267"/>
        <v>0</v>
      </c>
      <c r="Q2848" t="str">
        <f t="shared" si="270"/>
        <v>theater</v>
      </c>
      <c r="R2848" t="str">
        <f t="shared" si="271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72"/>
        <v>0</v>
      </c>
      <c r="P2849">
        <f t="shared" si="267"/>
        <v>0</v>
      </c>
      <c r="Q2849" t="str">
        <f t="shared" si="270"/>
        <v>theater</v>
      </c>
      <c r="R2849" t="str">
        <f t="shared" si="271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72"/>
        <v>2E-3</v>
      </c>
      <c r="P2850">
        <f t="shared" si="267"/>
        <v>23.333333333333332</v>
      </c>
      <c r="Q2850" t="str">
        <f t="shared" si="270"/>
        <v>theater</v>
      </c>
      <c r="R2850" t="str">
        <f t="shared" si="271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72"/>
        <v>0.01</v>
      </c>
      <c r="P2851">
        <f t="shared" si="267"/>
        <v>5</v>
      </c>
      <c r="Q2851" t="str">
        <f t="shared" si="270"/>
        <v>theater</v>
      </c>
      <c r="R2851" t="str">
        <f t="shared" si="271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72"/>
        <v>3.8875E-2</v>
      </c>
      <c r="P2852">
        <f t="shared" si="267"/>
        <v>23.923076923076923</v>
      </c>
      <c r="Q2852" t="str">
        <f t="shared" si="270"/>
        <v>theater</v>
      </c>
      <c r="R2852" t="str">
        <f t="shared" si="271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72"/>
        <v>0</v>
      </c>
      <c r="P2853">
        <f t="shared" si="267"/>
        <v>0</v>
      </c>
      <c r="Q2853" t="str">
        <f t="shared" si="270"/>
        <v>theater</v>
      </c>
      <c r="R2853" t="str">
        <f t="shared" si="271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72"/>
        <v>1.9E-2</v>
      </c>
      <c r="P2854">
        <f t="shared" si="267"/>
        <v>15.833333333333334</v>
      </c>
      <c r="Q2854" t="str">
        <f t="shared" si="270"/>
        <v>theater</v>
      </c>
      <c r="R2854" t="str">
        <f t="shared" si="271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72"/>
        <v>0</v>
      </c>
      <c r="P2855">
        <f t="shared" si="267"/>
        <v>0</v>
      </c>
      <c r="Q2855" t="str">
        <f t="shared" si="270"/>
        <v>theater</v>
      </c>
      <c r="R2855" t="str">
        <f t="shared" si="271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72"/>
        <v>0.41699999999999998</v>
      </c>
      <c r="P2856">
        <f t="shared" si="267"/>
        <v>29.785714285714285</v>
      </c>
      <c r="Q2856" t="str">
        <f t="shared" si="270"/>
        <v>theater</v>
      </c>
      <c r="R2856" t="str">
        <f t="shared" si="271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72"/>
        <v>0.5</v>
      </c>
      <c r="P2857">
        <f t="shared" si="267"/>
        <v>60</v>
      </c>
      <c r="Q2857" t="str">
        <f t="shared" si="270"/>
        <v>theater</v>
      </c>
      <c r="R2857" t="str">
        <f t="shared" si="271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72"/>
        <v>4.8666666666666664E-2</v>
      </c>
      <c r="P2858">
        <f t="shared" si="267"/>
        <v>24.333333333333332</v>
      </c>
      <c r="Q2858" t="str">
        <f t="shared" si="270"/>
        <v>theater</v>
      </c>
      <c r="R2858" t="str">
        <f t="shared" si="271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72"/>
        <v>0.19736842105263158</v>
      </c>
      <c r="P2859">
        <f t="shared" si="267"/>
        <v>500</v>
      </c>
      <c r="Q2859" t="str">
        <f t="shared" si="270"/>
        <v>theater</v>
      </c>
      <c r="R2859" t="str">
        <f t="shared" si="271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72"/>
        <v>0</v>
      </c>
      <c r="P2860">
        <f t="shared" si="267"/>
        <v>0</v>
      </c>
      <c r="Q2860" t="str">
        <f t="shared" si="270"/>
        <v>theater</v>
      </c>
      <c r="R2860" t="str">
        <f t="shared" si="271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72"/>
        <v>1.7500000000000002E-2</v>
      </c>
      <c r="P2861">
        <f t="shared" si="267"/>
        <v>35</v>
      </c>
      <c r="Q2861" t="str">
        <f t="shared" si="270"/>
        <v>theater</v>
      </c>
      <c r="R2861" t="str">
        <f t="shared" si="271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72"/>
        <v>6.6500000000000004E-2</v>
      </c>
      <c r="P2862">
        <f t="shared" si="267"/>
        <v>29.555555555555557</v>
      </c>
      <c r="Q2862" t="str">
        <f t="shared" si="270"/>
        <v>theater</v>
      </c>
      <c r="R2862" t="str">
        <f t="shared" si="271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72"/>
        <v>0.32</v>
      </c>
      <c r="P2863">
        <f t="shared" si="267"/>
        <v>26.666666666666668</v>
      </c>
      <c r="Q2863" t="str">
        <f t="shared" si="270"/>
        <v>theater</v>
      </c>
      <c r="R2863" t="str">
        <f t="shared" si="271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72"/>
        <v>4.3307086614173228E-3</v>
      </c>
      <c r="P2864">
        <f t="shared" si="267"/>
        <v>18.333333333333332</v>
      </c>
      <c r="Q2864" t="str">
        <f t="shared" si="270"/>
        <v>theater</v>
      </c>
      <c r="R2864" t="str">
        <f t="shared" si="271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72"/>
        <v>4.0000000000000002E-4</v>
      </c>
      <c r="P2865">
        <f t="shared" si="267"/>
        <v>20</v>
      </c>
      <c r="Q2865" t="str">
        <f t="shared" si="270"/>
        <v>theater</v>
      </c>
      <c r="R2865" t="str">
        <f t="shared" si="271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72"/>
        <v>1.6E-2</v>
      </c>
      <c r="P2866">
        <f t="shared" si="267"/>
        <v>13.333333333333334</v>
      </c>
      <c r="Q2866" t="str">
        <f t="shared" si="270"/>
        <v>theater</v>
      </c>
      <c r="R2866" t="str">
        <f t="shared" si="271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72"/>
        <v>0</v>
      </c>
      <c r="P2867">
        <f t="shared" si="267"/>
        <v>0</v>
      </c>
      <c r="Q2867" t="str">
        <f t="shared" si="270"/>
        <v>theater</v>
      </c>
      <c r="R2867" t="str">
        <f t="shared" si="271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72"/>
        <v>8.9999999999999993E-3</v>
      </c>
      <c r="P2868">
        <f t="shared" si="267"/>
        <v>22.5</v>
      </c>
      <c r="Q2868" t="str">
        <f t="shared" si="270"/>
        <v>theater</v>
      </c>
      <c r="R2868" t="str">
        <f t="shared" si="271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72"/>
        <v>0.2016</v>
      </c>
      <c r="P2869">
        <f t="shared" si="267"/>
        <v>50.4</v>
      </c>
      <c r="Q2869" t="str">
        <f t="shared" si="270"/>
        <v>theater</v>
      </c>
      <c r="R2869" t="str">
        <f t="shared" si="271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72"/>
        <v>0.42011733333333334</v>
      </c>
      <c r="P2870">
        <f t="shared" si="267"/>
        <v>105.02933333333334</v>
      </c>
      <c r="Q2870" t="str">
        <f t="shared" si="270"/>
        <v>theater</v>
      </c>
      <c r="R2870" t="str">
        <f t="shared" si="271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72"/>
        <v>8.8500000000000002E-3</v>
      </c>
      <c r="P2871">
        <f t="shared" si="267"/>
        <v>35.4</v>
      </c>
      <c r="Q2871" t="str">
        <f t="shared" si="270"/>
        <v>theater</v>
      </c>
      <c r="R2871" t="str">
        <f t="shared" si="271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72"/>
        <v>0.15</v>
      </c>
      <c r="P2872">
        <f t="shared" si="267"/>
        <v>83.333333333333329</v>
      </c>
      <c r="Q2872" t="str">
        <f t="shared" si="270"/>
        <v>theater</v>
      </c>
      <c r="R2872" t="str">
        <f t="shared" si="271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72"/>
        <v>4.6699999999999998E-2</v>
      </c>
      <c r="P2873">
        <f t="shared" si="267"/>
        <v>35.92307692307692</v>
      </c>
      <c r="Q2873" t="str">
        <f t="shared" si="270"/>
        <v>theater</v>
      </c>
      <c r="R2873" t="str">
        <f t="shared" si="271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72"/>
        <v>0</v>
      </c>
      <c r="P2874">
        <f t="shared" si="267"/>
        <v>0</v>
      </c>
      <c r="Q2874" t="str">
        <f t="shared" si="270"/>
        <v>theater</v>
      </c>
      <c r="R2874" t="str">
        <f t="shared" si="271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72"/>
        <v>0.38119999999999998</v>
      </c>
      <c r="P2875">
        <f t="shared" si="267"/>
        <v>119.125</v>
      </c>
      <c r="Q2875" t="str">
        <f t="shared" si="270"/>
        <v>theater</v>
      </c>
      <c r="R2875" t="str">
        <f t="shared" si="271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72"/>
        <v>5.4199999999999998E-2</v>
      </c>
      <c r="P2876">
        <f t="shared" si="267"/>
        <v>90.333333333333329</v>
      </c>
      <c r="Q2876" t="str">
        <f t="shared" si="270"/>
        <v>theater</v>
      </c>
      <c r="R2876" t="str">
        <f t="shared" si="271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72"/>
        <v>3.5E-4</v>
      </c>
      <c r="P2877">
        <f t="shared" si="267"/>
        <v>2.3333333333333335</v>
      </c>
      <c r="Q2877" t="str">
        <f t="shared" si="270"/>
        <v>theater</v>
      </c>
      <c r="R2877" t="str">
        <f t="shared" si="271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72"/>
        <v>0</v>
      </c>
      <c r="P2878">
        <f t="shared" si="267"/>
        <v>0</v>
      </c>
      <c r="Q2878" t="str">
        <f t="shared" si="270"/>
        <v>theater</v>
      </c>
      <c r="R2878" t="str">
        <f t="shared" si="271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72"/>
        <v>0.10833333333333334</v>
      </c>
      <c r="P2879">
        <f t="shared" si="267"/>
        <v>108.33333333333333</v>
      </c>
      <c r="Q2879" t="str">
        <f t="shared" si="270"/>
        <v>theater</v>
      </c>
      <c r="R2879" t="str">
        <f t="shared" si="271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72"/>
        <v>2.1000000000000001E-2</v>
      </c>
      <c r="P2880">
        <f t="shared" si="267"/>
        <v>15.75</v>
      </c>
      <c r="Q2880" t="str">
        <f t="shared" si="270"/>
        <v>theater</v>
      </c>
      <c r="R2880" t="str">
        <f t="shared" si="271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72"/>
        <v>2.5892857142857141E-3</v>
      </c>
      <c r="P2881">
        <f t="shared" si="267"/>
        <v>29</v>
      </c>
      <c r="Q2881" t="str">
        <f t="shared" si="270"/>
        <v>theater</v>
      </c>
      <c r="R2881" t="str">
        <f t="shared" si="271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72"/>
        <v>0.23333333333333334</v>
      </c>
      <c r="P2882">
        <f t="shared" si="267"/>
        <v>96.551724137931032</v>
      </c>
      <c r="Q2882" t="str">
        <f t="shared" si="270"/>
        <v>theater</v>
      </c>
      <c r="R2882" t="str">
        <f t="shared" si="271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2"/>
        <v>0</v>
      </c>
      <c r="P2883">
        <f t="shared" ref="P2883:P2946" si="273">IF(L2883 &gt; 0, E2883/L2883, 0)</f>
        <v>0</v>
      </c>
      <c r="Q2883" t="str">
        <f t="shared" si="270"/>
        <v>theater</v>
      </c>
      <c r="R2883" t="str">
        <f t="shared" si="271"/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2"/>
        <v>0.33600000000000002</v>
      </c>
      <c r="P2884">
        <f t="shared" si="273"/>
        <v>63</v>
      </c>
      <c r="Q2884" t="str">
        <f t="shared" si="270"/>
        <v>theater</v>
      </c>
      <c r="R2884" t="str">
        <f t="shared" si="271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2"/>
        <v>0.1908</v>
      </c>
      <c r="P2885">
        <f t="shared" si="273"/>
        <v>381.6</v>
      </c>
      <c r="Q2885" t="str">
        <f t="shared" si="270"/>
        <v>theater</v>
      </c>
      <c r="R2885" t="str">
        <f t="shared" si="271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2"/>
        <v>4.1111111111111114E-3</v>
      </c>
      <c r="P2886">
        <f t="shared" si="273"/>
        <v>46.25</v>
      </c>
      <c r="Q2886" t="str">
        <f t="shared" si="270"/>
        <v>theater</v>
      </c>
      <c r="R2886" t="str">
        <f t="shared" si="271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2"/>
        <v>0.32500000000000001</v>
      </c>
      <c r="P2887">
        <f t="shared" si="273"/>
        <v>26</v>
      </c>
      <c r="Q2887" t="str">
        <f t="shared" si="270"/>
        <v>theater</v>
      </c>
      <c r="R2887" t="str">
        <f t="shared" si="271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2"/>
        <v>0.05</v>
      </c>
      <c r="P2888">
        <f t="shared" si="273"/>
        <v>10</v>
      </c>
      <c r="Q2888" t="str">
        <f t="shared" ref="Q2888:Q2951" si="276">LEFT(N2888, SEARCH("/",N2888,1)-1)</f>
        <v>theater</v>
      </c>
      <c r="R2888" t="str">
        <f t="shared" ref="R2888:R2951" si="277">RIGHT(N2888,  LEN(N2888) - SEARCH("/",N2888,1) )</f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2"/>
        <v>1.6666666666666668E-3</v>
      </c>
      <c r="P2889">
        <f t="shared" si="273"/>
        <v>5</v>
      </c>
      <c r="Q2889" t="str">
        <f t="shared" si="276"/>
        <v>theater</v>
      </c>
      <c r="R2889" t="str">
        <f t="shared" si="277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2"/>
        <v>0</v>
      </c>
      <c r="P2890">
        <f t="shared" si="273"/>
        <v>0</v>
      </c>
      <c r="Q2890" t="str">
        <f t="shared" si="276"/>
        <v>theater</v>
      </c>
      <c r="R2890" t="str">
        <f t="shared" si="277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2"/>
        <v>0.38066666666666665</v>
      </c>
      <c r="P2891">
        <f t="shared" si="273"/>
        <v>81.571428571428569</v>
      </c>
      <c r="Q2891" t="str">
        <f t="shared" si="276"/>
        <v>theater</v>
      </c>
      <c r="R2891" t="str">
        <f t="shared" si="277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2"/>
        <v>1.0500000000000001E-2</v>
      </c>
      <c r="P2892">
        <f t="shared" si="273"/>
        <v>7</v>
      </c>
      <c r="Q2892" t="str">
        <f t="shared" si="276"/>
        <v>theater</v>
      </c>
      <c r="R2892" t="str">
        <f t="shared" si="277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2"/>
        <v>2.7300000000000001E-2</v>
      </c>
      <c r="P2893">
        <f t="shared" si="273"/>
        <v>27.3</v>
      </c>
      <c r="Q2893" t="str">
        <f t="shared" si="276"/>
        <v>theater</v>
      </c>
      <c r="R2893" t="str">
        <f t="shared" si="277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2"/>
        <v>9.0909090909090912E-2</v>
      </c>
      <c r="P2894">
        <f t="shared" si="273"/>
        <v>29.411764705882351</v>
      </c>
      <c r="Q2894" t="str">
        <f t="shared" si="276"/>
        <v>theater</v>
      </c>
      <c r="R2894" t="str">
        <f t="shared" si="277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2"/>
        <v>5.0000000000000001E-3</v>
      </c>
      <c r="P2895">
        <f t="shared" si="273"/>
        <v>12.5</v>
      </c>
      <c r="Q2895" t="str">
        <f t="shared" si="276"/>
        <v>theater</v>
      </c>
      <c r="R2895" t="str">
        <f t="shared" si="277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2"/>
        <v>0</v>
      </c>
      <c r="P2896">
        <f t="shared" si="273"/>
        <v>0</v>
      </c>
      <c r="Q2896" t="str">
        <f t="shared" si="276"/>
        <v>theater</v>
      </c>
      <c r="R2896" t="str">
        <f t="shared" si="277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2"/>
        <v>4.5999999999999999E-2</v>
      </c>
      <c r="P2897">
        <f t="shared" si="273"/>
        <v>5.75</v>
      </c>
      <c r="Q2897" t="str">
        <f t="shared" si="276"/>
        <v>theater</v>
      </c>
      <c r="R2897" t="str">
        <f t="shared" si="277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2"/>
        <v>0.20833333333333334</v>
      </c>
      <c r="P2898">
        <f t="shared" si="273"/>
        <v>52.083333333333336</v>
      </c>
      <c r="Q2898" t="str">
        <f t="shared" si="276"/>
        <v>theater</v>
      </c>
      <c r="R2898" t="str">
        <f t="shared" si="277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2"/>
        <v>4.583333333333333E-2</v>
      </c>
      <c r="P2899">
        <f t="shared" si="273"/>
        <v>183.33333333333334</v>
      </c>
      <c r="Q2899" t="str">
        <f t="shared" si="276"/>
        <v>theater</v>
      </c>
      <c r="R2899" t="str">
        <f t="shared" si="277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2"/>
        <v>4.2133333333333335E-2</v>
      </c>
      <c r="P2900">
        <f t="shared" si="273"/>
        <v>26.333333333333332</v>
      </c>
      <c r="Q2900" t="str">
        <f t="shared" si="276"/>
        <v>theater</v>
      </c>
      <c r="R2900" t="str">
        <f t="shared" si="277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2"/>
        <v>0</v>
      </c>
      <c r="P2901">
        <f t="shared" si="273"/>
        <v>0</v>
      </c>
      <c r="Q2901" t="str">
        <f t="shared" si="276"/>
        <v>theater</v>
      </c>
      <c r="R2901" t="str">
        <f t="shared" si="277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ref="O2902:O2965" si="278">E2902/D2902</f>
        <v>0.61909090909090914</v>
      </c>
      <c r="P2902">
        <f t="shared" si="273"/>
        <v>486.42857142857144</v>
      </c>
      <c r="Q2902" t="str">
        <f t="shared" si="276"/>
        <v>theater</v>
      </c>
      <c r="R2902" t="str">
        <f t="shared" si="277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8"/>
        <v>8.0000000000000002E-3</v>
      </c>
      <c r="P2903">
        <f t="shared" si="273"/>
        <v>3</v>
      </c>
      <c r="Q2903" t="str">
        <f t="shared" si="276"/>
        <v>theater</v>
      </c>
      <c r="R2903" t="str">
        <f t="shared" si="277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8"/>
        <v>1.6666666666666666E-4</v>
      </c>
      <c r="P2904">
        <f t="shared" si="273"/>
        <v>25</v>
      </c>
      <c r="Q2904" t="str">
        <f t="shared" si="276"/>
        <v>theater</v>
      </c>
      <c r="R2904" t="str">
        <f t="shared" si="277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8"/>
        <v>7.7999999999999996E-3</v>
      </c>
      <c r="P2905">
        <f t="shared" si="273"/>
        <v>9.75</v>
      </c>
      <c r="Q2905" t="str">
        <f t="shared" si="276"/>
        <v>theater</v>
      </c>
      <c r="R2905" t="str">
        <f t="shared" si="277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8"/>
        <v>0.05</v>
      </c>
      <c r="P2906">
        <f t="shared" si="273"/>
        <v>18.75</v>
      </c>
      <c r="Q2906" t="str">
        <f t="shared" si="276"/>
        <v>theater</v>
      </c>
      <c r="R2906" t="str">
        <f t="shared" si="277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8"/>
        <v>0.17771428571428571</v>
      </c>
      <c r="P2907">
        <f t="shared" si="273"/>
        <v>36.588235294117645</v>
      </c>
      <c r="Q2907" t="str">
        <f t="shared" si="276"/>
        <v>theater</v>
      </c>
      <c r="R2907" t="str">
        <f t="shared" si="277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8"/>
        <v>9.4166666666666662E-2</v>
      </c>
      <c r="P2908">
        <f t="shared" si="273"/>
        <v>80.714285714285708</v>
      </c>
      <c r="Q2908" t="str">
        <f t="shared" si="276"/>
        <v>theater</v>
      </c>
      <c r="R2908" t="str">
        <f t="shared" si="277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8"/>
        <v>8.0000000000000004E-4</v>
      </c>
      <c r="P2909">
        <f t="shared" si="273"/>
        <v>1</v>
      </c>
      <c r="Q2909" t="str">
        <f t="shared" si="276"/>
        <v>theater</v>
      </c>
      <c r="R2909" t="str">
        <f t="shared" si="277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8"/>
        <v>2.75E-2</v>
      </c>
      <c r="P2910">
        <f t="shared" si="273"/>
        <v>52.8</v>
      </c>
      <c r="Q2910" t="str">
        <f t="shared" si="276"/>
        <v>theater</v>
      </c>
      <c r="R2910" t="str">
        <f t="shared" si="277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8"/>
        <v>1.1111111111111112E-4</v>
      </c>
      <c r="P2911">
        <f t="shared" si="273"/>
        <v>20</v>
      </c>
      <c r="Q2911" t="str">
        <f t="shared" si="276"/>
        <v>theater</v>
      </c>
      <c r="R2911" t="str">
        <f t="shared" si="277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8"/>
        <v>3.3333333333333335E-5</v>
      </c>
      <c r="P2912">
        <f t="shared" si="273"/>
        <v>1</v>
      </c>
      <c r="Q2912" t="str">
        <f t="shared" si="276"/>
        <v>theater</v>
      </c>
      <c r="R2912" t="str">
        <f t="shared" si="277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8"/>
        <v>0.36499999999999999</v>
      </c>
      <c r="P2913">
        <f t="shared" si="273"/>
        <v>46.928571428571431</v>
      </c>
      <c r="Q2913" t="str">
        <f t="shared" si="276"/>
        <v>theater</v>
      </c>
      <c r="R2913" t="str">
        <f t="shared" si="277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8"/>
        <v>0.14058171745152354</v>
      </c>
      <c r="P2914">
        <f t="shared" si="273"/>
        <v>78.07692307692308</v>
      </c>
      <c r="Q2914" t="str">
        <f t="shared" si="276"/>
        <v>theater</v>
      </c>
      <c r="R2914" t="str">
        <f t="shared" si="277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8"/>
        <v>2.0000000000000001E-4</v>
      </c>
      <c r="P2915">
        <f t="shared" si="273"/>
        <v>1</v>
      </c>
      <c r="Q2915" t="str">
        <f t="shared" si="276"/>
        <v>theater</v>
      </c>
      <c r="R2915" t="str">
        <f t="shared" si="277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8"/>
        <v>4.0000000000000003E-5</v>
      </c>
      <c r="P2916">
        <f t="shared" si="273"/>
        <v>1</v>
      </c>
      <c r="Q2916" t="str">
        <f t="shared" si="276"/>
        <v>theater</v>
      </c>
      <c r="R2916" t="str">
        <f t="shared" si="277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8"/>
        <v>0.61099999999999999</v>
      </c>
      <c r="P2917">
        <f t="shared" si="273"/>
        <v>203.66666666666666</v>
      </c>
      <c r="Q2917" t="str">
        <f t="shared" si="276"/>
        <v>theater</v>
      </c>
      <c r="R2917" t="str">
        <f t="shared" si="277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8"/>
        <v>7.8378378378378383E-2</v>
      </c>
      <c r="P2918">
        <f t="shared" si="273"/>
        <v>20.714285714285715</v>
      </c>
      <c r="Q2918" t="str">
        <f t="shared" si="276"/>
        <v>theater</v>
      </c>
      <c r="R2918" t="str">
        <f t="shared" si="277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8"/>
        <v>0.2185</v>
      </c>
      <c r="P2919">
        <f t="shared" si="273"/>
        <v>48.555555555555557</v>
      </c>
      <c r="Q2919" t="str">
        <f t="shared" si="276"/>
        <v>theater</v>
      </c>
      <c r="R2919" t="str">
        <f t="shared" si="277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8"/>
        <v>0.27239999999999998</v>
      </c>
      <c r="P2920">
        <f t="shared" si="273"/>
        <v>68.099999999999994</v>
      </c>
      <c r="Q2920" t="str">
        <f t="shared" si="276"/>
        <v>theater</v>
      </c>
      <c r="R2920" t="str">
        <f t="shared" si="277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8"/>
        <v>8.5000000000000006E-2</v>
      </c>
      <c r="P2921">
        <f t="shared" si="273"/>
        <v>8.5</v>
      </c>
      <c r="Q2921" t="str">
        <f t="shared" si="276"/>
        <v>theater</v>
      </c>
      <c r="R2921" t="str">
        <f t="shared" si="277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8"/>
        <v>0.26840000000000003</v>
      </c>
      <c r="P2922">
        <f t="shared" si="273"/>
        <v>51.615384615384613</v>
      </c>
      <c r="Q2922" t="str">
        <f t="shared" si="276"/>
        <v>theater</v>
      </c>
      <c r="R2922" t="str">
        <f t="shared" si="277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8"/>
        <v>1.29</v>
      </c>
      <c r="P2923">
        <f t="shared" si="273"/>
        <v>43</v>
      </c>
      <c r="Q2923" t="str">
        <f t="shared" si="276"/>
        <v>theater</v>
      </c>
      <c r="R2923" t="str">
        <f t="shared" si="277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8"/>
        <v>1</v>
      </c>
      <c r="P2924">
        <f t="shared" si="273"/>
        <v>83.333333333333329</v>
      </c>
      <c r="Q2924" t="str">
        <f t="shared" si="276"/>
        <v>theater</v>
      </c>
      <c r="R2924" t="str">
        <f t="shared" si="277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8"/>
        <v>1</v>
      </c>
      <c r="P2925">
        <f t="shared" si="273"/>
        <v>30</v>
      </c>
      <c r="Q2925" t="str">
        <f t="shared" si="276"/>
        <v>theater</v>
      </c>
      <c r="R2925" t="str">
        <f t="shared" si="277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8"/>
        <v>1.032</v>
      </c>
      <c r="P2926">
        <f t="shared" si="273"/>
        <v>175.51020408163265</v>
      </c>
      <c r="Q2926" t="str">
        <f t="shared" si="276"/>
        <v>theater</v>
      </c>
      <c r="R2926" t="str">
        <f t="shared" si="277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8"/>
        <v>1.0244597777777777</v>
      </c>
      <c r="P2927">
        <f t="shared" si="273"/>
        <v>231.66175879396985</v>
      </c>
      <c r="Q2927" t="str">
        <f t="shared" si="276"/>
        <v>theater</v>
      </c>
      <c r="R2927" t="str">
        <f t="shared" si="277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8"/>
        <v>1.25</v>
      </c>
      <c r="P2928">
        <f t="shared" si="273"/>
        <v>75</v>
      </c>
      <c r="Q2928" t="str">
        <f t="shared" si="276"/>
        <v>theater</v>
      </c>
      <c r="R2928" t="str">
        <f t="shared" si="277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8"/>
        <v>1.3083333333333333</v>
      </c>
      <c r="P2929">
        <f t="shared" si="273"/>
        <v>112.14285714285714</v>
      </c>
      <c r="Q2929" t="str">
        <f t="shared" si="276"/>
        <v>theater</v>
      </c>
      <c r="R2929" t="str">
        <f t="shared" si="277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8"/>
        <v>1</v>
      </c>
      <c r="P2930">
        <f t="shared" si="273"/>
        <v>41.666666666666664</v>
      </c>
      <c r="Q2930" t="str">
        <f t="shared" si="276"/>
        <v>theater</v>
      </c>
      <c r="R2930" t="str">
        <f t="shared" si="277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8"/>
        <v>1.02069375</v>
      </c>
      <c r="P2931">
        <f t="shared" si="273"/>
        <v>255.17343750000001</v>
      </c>
      <c r="Q2931" t="str">
        <f t="shared" si="276"/>
        <v>theater</v>
      </c>
      <c r="R2931" t="str">
        <f t="shared" si="277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8"/>
        <v>1.0092000000000001</v>
      </c>
      <c r="P2932">
        <f t="shared" si="273"/>
        <v>162.7741935483871</v>
      </c>
      <c r="Q2932" t="str">
        <f t="shared" si="276"/>
        <v>theater</v>
      </c>
      <c r="R2932" t="str">
        <f t="shared" si="277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8"/>
        <v>1.06</v>
      </c>
      <c r="P2933">
        <f t="shared" si="273"/>
        <v>88.333333333333329</v>
      </c>
      <c r="Q2933" t="str">
        <f t="shared" si="276"/>
        <v>theater</v>
      </c>
      <c r="R2933" t="str">
        <f t="shared" si="277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8"/>
        <v>1.0509677419354839</v>
      </c>
      <c r="P2934">
        <f t="shared" si="273"/>
        <v>85.736842105263165</v>
      </c>
      <c r="Q2934" t="str">
        <f t="shared" si="276"/>
        <v>theater</v>
      </c>
      <c r="R2934" t="str">
        <f t="shared" si="277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8"/>
        <v>1.0276000000000001</v>
      </c>
      <c r="P2935">
        <f t="shared" si="273"/>
        <v>47.574074074074076</v>
      </c>
      <c r="Q2935" t="str">
        <f t="shared" si="276"/>
        <v>theater</v>
      </c>
      <c r="R2935" t="str">
        <f t="shared" si="277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8"/>
        <v>1.08</v>
      </c>
      <c r="P2936">
        <f t="shared" si="273"/>
        <v>72.972972972972968</v>
      </c>
      <c r="Q2936" t="str">
        <f t="shared" si="276"/>
        <v>theater</v>
      </c>
      <c r="R2936" t="str">
        <f t="shared" si="277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8"/>
        <v>1.0088571428571429</v>
      </c>
      <c r="P2937">
        <f t="shared" si="273"/>
        <v>90.538461538461533</v>
      </c>
      <c r="Q2937" t="str">
        <f t="shared" si="276"/>
        <v>theater</v>
      </c>
      <c r="R2937" t="str">
        <f t="shared" si="277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8"/>
        <v>1.28</v>
      </c>
      <c r="P2938">
        <f t="shared" si="273"/>
        <v>37.647058823529413</v>
      </c>
      <c r="Q2938" t="str">
        <f t="shared" si="276"/>
        <v>theater</v>
      </c>
      <c r="R2938" t="str">
        <f t="shared" si="277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8"/>
        <v>1.3333333333333333</v>
      </c>
      <c r="P2939">
        <f t="shared" si="273"/>
        <v>36.363636363636367</v>
      </c>
      <c r="Q2939" t="str">
        <f t="shared" si="276"/>
        <v>theater</v>
      </c>
      <c r="R2939" t="str">
        <f t="shared" si="277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8"/>
        <v>1.0137499999999999</v>
      </c>
      <c r="P2940">
        <f t="shared" si="273"/>
        <v>126.71875</v>
      </c>
      <c r="Q2940" t="str">
        <f t="shared" si="276"/>
        <v>theater</v>
      </c>
      <c r="R2940" t="str">
        <f t="shared" si="277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8"/>
        <v>1.0287500000000001</v>
      </c>
      <c r="P2941">
        <f t="shared" si="273"/>
        <v>329.2</v>
      </c>
      <c r="Q2941" t="str">
        <f t="shared" si="276"/>
        <v>theater</v>
      </c>
      <c r="R2941" t="str">
        <f t="shared" si="277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8"/>
        <v>1.0724</v>
      </c>
      <c r="P2942">
        <f t="shared" si="273"/>
        <v>81.242424242424249</v>
      </c>
      <c r="Q2942" t="str">
        <f t="shared" si="276"/>
        <v>theater</v>
      </c>
      <c r="R2942" t="str">
        <f t="shared" si="277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8"/>
        <v>4.0000000000000003E-5</v>
      </c>
      <c r="P2943">
        <f t="shared" si="273"/>
        <v>1</v>
      </c>
      <c r="Q2943" t="str">
        <f t="shared" si="276"/>
        <v>theater</v>
      </c>
      <c r="R2943" t="str">
        <f t="shared" si="277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8"/>
        <v>0.20424999999999999</v>
      </c>
      <c r="P2944">
        <f t="shared" si="273"/>
        <v>202.22772277227722</v>
      </c>
      <c r="Q2944" t="str">
        <f t="shared" si="276"/>
        <v>theater</v>
      </c>
      <c r="R2944" t="str">
        <f t="shared" si="277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8"/>
        <v>0</v>
      </c>
      <c r="P2945">
        <f t="shared" si="273"/>
        <v>0</v>
      </c>
      <c r="Q2945" t="str">
        <f t="shared" si="276"/>
        <v>theater</v>
      </c>
      <c r="R2945" t="str">
        <f t="shared" si="277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8"/>
        <v>0.01</v>
      </c>
      <c r="P2946">
        <f t="shared" si="273"/>
        <v>100</v>
      </c>
      <c r="Q2946" t="str">
        <f t="shared" si="276"/>
        <v>theater</v>
      </c>
      <c r="R2946" t="str">
        <f t="shared" si="277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8"/>
        <v>0</v>
      </c>
      <c r="P2947">
        <f t="shared" ref="P2947:P3010" si="279">IF(L2947 &gt; 0, E2947/L2947, 0)</f>
        <v>0</v>
      </c>
      <c r="Q2947" t="str">
        <f t="shared" si="276"/>
        <v>theater</v>
      </c>
      <c r="R2947" t="str">
        <f t="shared" si="277"/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8"/>
        <v>1E-3</v>
      </c>
      <c r="P2948">
        <f t="shared" si="279"/>
        <v>1</v>
      </c>
      <c r="Q2948" t="str">
        <f t="shared" si="276"/>
        <v>theater</v>
      </c>
      <c r="R2948" t="str">
        <f t="shared" si="277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8"/>
        <v>4.2880000000000001E-2</v>
      </c>
      <c r="P2949">
        <f t="shared" si="279"/>
        <v>82.461538461538467</v>
      </c>
      <c r="Q2949" t="str">
        <f t="shared" si="276"/>
        <v>theater</v>
      </c>
      <c r="R2949" t="str">
        <f t="shared" si="277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8"/>
        <v>4.8000000000000001E-5</v>
      </c>
      <c r="P2950">
        <f t="shared" si="279"/>
        <v>2.6666666666666665</v>
      </c>
      <c r="Q2950" t="str">
        <f t="shared" si="276"/>
        <v>theater</v>
      </c>
      <c r="R2950" t="str">
        <f t="shared" si="277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8"/>
        <v>2.5000000000000001E-2</v>
      </c>
      <c r="P2951">
        <f t="shared" si="279"/>
        <v>12.5</v>
      </c>
      <c r="Q2951" t="str">
        <f t="shared" si="276"/>
        <v>theater</v>
      </c>
      <c r="R2951" t="str">
        <f t="shared" si="277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8"/>
        <v>0</v>
      </c>
      <c r="P2952">
        <f t="shared" si="279"/>
        <v>0</v>
      </c>
      <c r="Q2952" t="str">
        <f t="shared" ref="Q2952:Q3015" si="282">LEFT(N2952, SEARCH("/",N2952,1)-1)</f>
        <v>theater</v>
      </c>
      <c r="R2952" t="str">
        <f t="shared" ref="R2952:R3015" si="283">RIGHT(N2952,  LEN(N2952) - SEARCH("/",N2952,1) )</f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8"/>
        <v>2.1919999999999999E-2</v>
      </c>
      <c r="P2953">
        <f t="shared" si="279"/>
        <v>18.896551724137932</v>
      </c>
      <c r="Q2953" t="str">
        <f t="shared" si="282"/>
        <v>theater</v>
      </c>
      <c r="R2953" t="str">
        <f t="shared" si="283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8"/>
        <v>8.0250000000000002E-2</v>
      </c>
      <c r="P2954">
        <f t="shared" si="279"/>
        <v>200.625</v>
      </c>
      <c r="Q2954" t="str">
        <f t="shared" si="282"/>
        <v>theater</v>
      </c>
      <c r="R2954" t="str">
        <f t="shared" si="283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8"/>
        <v>1.5125E-3</v>
      </c>
      <c r="P2955">
        <f t="shared" si="279"/>
        <v>201.66666666666666</v>
      </c>
      <c r="Q2955" t="str">
        <f t="shared" si="282"/>
        <v>theater</v>
      </c>
      <c r="R2955" t="str">
        <f t="shared" si="283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8"/>
        <v>0</v>
      </c>
      <c r="P2956">
        <f t="shared" si="279"/>
        <v>0</v>
      </c>
      <c r="Q2956" t="str">
        <f t="shared" si="282"/>
        <v>theater</v>
      </c>
      <c r="R2956" t="str">
        <f t="shared" si="283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8"/>
        <v>0.59583333333333333</v>
      </c>
      <c r="P2957">
        <f t="shared" si="279"/>
        <v>65</v>
      </c>
      <c r="Q2957" t="str">
        <f t="shared" si="282"/>
        <v>theater</v>
      </c>
      <c r="R2957" t="str">
        <f t="shared" si="283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8"/>
        <v>0.16734177215189874</v>
      </c>
      <c r="P2958">
        <f t="shared" si="279"/>
        <v>66.099999999999994</v>
      </c>
      <c r="Q2958" t="str">
        <f t="shared" si="282"/>
        <v>theater</v>
      </c>
      <c r="R2958" t="str">
        <f t="shared" si="283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8"/>
        <v>1.8666666666666668E-2</v>
      </c>
      <c r="P2959">
        <f t="shared" si="279"/>
        <v>93.333333333333329</v>
      </c>
      <c r="Q2959" t="str">
        <f t="shared" si="282"/>
        <v>theater</v>
      </c>
      <c r="R2959" t="str">
        <f t="shared" si="283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8"/>
        <v>0</v>
      </c>
      <c r="P2960">
        <f t="shared" si="279"/>
        <v>0</v>
      </c>
      <c r="Q2960" t="str">
        <f t="shared" si="282"/>
        <v>theater</v>
      </c>
      <c r="R2960" t="str">
        <f t="shared" si="283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8"/>
        <v>0</v>
      </c>
      <c r="P2961">
        <f t="shared" si="279"/>
        <v>0</v>
      </c>
      <c r="Q2961" t="str">
        <f t="shared" si="282"/>
        <v>theater</v>
      </c>
      <c r="R2961" t="str">
        <f t="shared" si="283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8"/>
        <v>0</v>
      </c>
      <c r="P2962">
        <f t="shared" si="279"/>
        <v>0</v>
      </c>
      <c r="Q2962" t="str">
        <f t="shared" si="282"/>
        <v>theater</v>
      </c>
      <c r="R2962" t="str">
        <f t="shared" si="283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8"/>
        <v>1.0962000000000001</v>
      </c>
      <c r="P2963">
        <f t="shared" si="279"/>
        <v>50.75</v>
      </c>
      <c r="Q2963" t="str">
        <f t="shared" si="282"/>
        <v>theater</v>
      </c>
      <c r="R2963" t="str">
        <f t="shared" si="283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8"/>
        <v>1.218</v>
      </c>
      <c r="P2964">
        <f t="shared" si="279"/>
        <v>60.9</v>
      </c>
      <c r="Q2964" t="str">
        <f t="shared" si="282"/>
        <v>theater</v>
      </c>
      <c r="R2964" t="str">
        <f t="shared" si="283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8"/>
        <v>1.0685</v>
      </c>
      <c r="P2965">
        <f t="shared" si="279"/>
        <v>109.03061224489795</v>
      </c>
      <c r="Q2965" t="str">
        <f t="shared" si="282"/>
        <v>theater</v>
      </c>
      <c r="R2965" t="str">
        <f t="shared" si="283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ref="O2966:O3029" si="284">E2966/D2966</f>
        <v>1.0071379999999999</v>
      </c>
      <c r="P2966">
        <f t="shared" si="279"/>
        <v>25.692295918367346</v>
      </c>
      <c r="Q2966" t="str">
        <f t="shared" si="282"/>
        <v>theater</v>
      </c>
      <c r="R2966" t="str">
        <f t="shared" si="283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84"/>
        <v>1.0900000000000001</v>
      </c>
      <c r="P2967">
        <f t="shared" si="279"/>
        <v>41.92307692307692</v>
      </c>
      <c r="Q2967" t="str">
        <f t="shared" si="282"/>
        <v>theater</v>
      </c>
      <c r="R2967" t="str">
        <f t="shared" si="283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84"/>
        <v>1.1363000000000001</v>
      </c>
      <c r="P2968">
        <f t="shared" si="279"/>
        <v>88.7734375</v>
      </c>
      <c r="Q2968" t="str">
        <f t="shared" si="282"/>
        <v>theater</v>
      </c>
      <c r="R2968" t="str">
        <f t="shared" si="283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84"/>
        <v>1.1392</v>
      </c>
      <c r="P2969">
        <f t="shared" si="279"/>
        <v>80.225352112676063</v>
      </c>
      <c r="Q2969" t="str">
        <f t="shared" si="282"/>
        <v>theater</v>
      </c>
      <c r="R2969" t="str">
        <f t="shared" si="283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84"/>
        <v>1.06</v>
      </c>
      <c r="P2970">
        <f t="shared" si="279"/>
        <v>78.936170212765958</v>
      </c>
      <c r="Q2970" t="str">
        <f t="shared" si="282"/>
        <v>theater</v>
      </c>
      <c r="R2970" t="str">
        <f t="shared" si="283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84"/>
        <v>1.625</v>
      </c>
      <c r="P2971">
        <f t="shared" si="279"/>
        <v>95.588235294117652</v>
      </c>
      <c r="Q2971" t="str">
        <f t="shared" si="282"/>
        <v>theater</v>
      </c>
      <c r="R2971" t="str">
        <f t="shared" si="283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84"/>
        <v>1.06</v>
      </c>
      <c r="P2972">
        <f t="shared" si="279"/>
        <v>69.890109890109883</v>
      </c>
      <c r="Q2972" t="str">
        <f t="shared" si="282"/>
        <v>theater</v>
      </c>
      <c r="R2972" t="str">
        <f t="shared" si="283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84"/>
        <v>1.0015624999999999</v>
      </c>
      <c r="P2973">
        <f t="shared" si="279"/>
        <v>74.534883720930239</v>
      </c>
      <c r="Q2973" t="str">
        <f t="shared" si="282"/>
        <v>theater</v>
      </c>
      <c r="R2973" t="str">
        <f t="shared" si="283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84"/>
        <v>1.0535000000000001</v>
      </c>
      <c r="P2974">
        <f t="shared" si="279"/>
        <v>123.94117647058823</v>
      </c>
      <c r="Q2974" t="str">
        <f t="shared" si="282"/>
        <v>theater</v>
      </c>
      <c r="R2974" t="str">
        <f t="shared" si="283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84"/>
        <v>1.748</v>
      </c>
      <c r="P2975">
        <f t="shared" si="279"/>
        <v>264.84848484848487</v>
      </c>
      <c r="Q2975" t="str">
        <f t="shared" si="282"/>
        <v>theater</v>
      </c>
      <c r="R2975" t="str">
        <f t="shared" si="283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84"/>
        <v>1.02</v>
      </c>
      <c r="P2976">
        <f t="shared" si="279"/>
        <v>58.620689655172413</v>
      </c>
      <c r="Q2976" t="str">
        <f t="shared" si="282"/>
        <v>theater</v>
      </c>
      <c r="R2976" t="str">
        <f t="shared" si="283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84"/>
        <v>1.00125</v>
      </c>
      <c r="P2977">
        <f t="shared" si="279"/>
        <v>70.884955752212392</v>
      </c>
      <c r="Q2977" t="str">
        <f t="shared" si="282"/>
        <v>theater</v>
      </c>
      <c r="R2977" t="str">
        <f t="shared" si="283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84"/>
        <v>1.7142857142857142</v>
      </c>
      <c r="P2978">
        <f t="shared" si="279"/>
        <v>8.5714285714285712</v>
      </c>
      <c r="Q2978" t="str">
        <f t="shared" si="282"/>
        <v>theater</v>
      </c>
      <c r="R2978" t="str">
        <f t="shared" si="283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84"/>
        <v>1.1356666666666666</v>
      </c>
      <c r="P2979">
        <f t="shared" si="279"/>
        <v>113.56666666666666</v>
      </c>
      <c r="Q2979" t="str">
        <f t="shared" si="282"/>
        <v>theater</v>
      </c>
      <c r="R2979" t="str">
        <f t="shared" si="283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84"/>
        <v>1.2946666666666666</v>
      </c>
      <c r="P2980">
        <f t="shared" si="279"/>
        <v>60.6875</v>
      </c>
      <c r="Q2980" t="str">
        <f t="shared" si="282"/>
        <v>theater</v>
      </c>
      <c r="R2980" t="str">
        <f t="shared" si="283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84"/>
        <v>1.014</v>
      </c>
      <c r="P2981">
        <f t="shared" si="279"/>
        <v>110.21739130434783</v>
      </c>
      <c r="Q2981" t="str">
        <f t="shared" si="282"/>
        <v>theater</v>
      </c>
      <c r="R2981" t="str">
        <f t="shared" si="283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84"/>
        <v>1.0916666666666666</v>
      </c>
      <c r="P2982">
        <f t="shared" si="279"/>
        <v>136.45833333333334</v>
      </c>
      <c r="Q2982" t="str">
        <f t="shared" si="282"/>
        <v>theater</v>
      </c>
      <c r="R2982" t="str">
        <f t="shared" si="283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84"/>
        <v>1.28925</v>
      </c>
      <c r="P2983">
        <f t="shared" si="279"/>
        <v>53.164948453608247</v>
      </c>
      <c r="Q2983" t="str">
        <f t="shared" si="282"/>
        <v>theater</v>
      </c>
      <c r="R2983" t="str">
        <f t="shared" si="283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84"/>
        <v>1.0206</v>
      </c>
      <c r="P2984">
        <f t="shared" si="279"/>
        <v>86.491525423728817</v>
      </c>
      <c r="Q2984" t="str">
        <f t="shared" si="282"/>
        <v>theater</v>
      </c>
      <c r="R2984" t="str">
        <f t="shared" si="283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84"/>
        <v>1.465395775862069</v>
      </c>
      <c r="P2985">
        <f t="shared" si="279"/>
        <v>155.23827397260274</v>
      </c>
      <c r="Q2985" t="str">
        <f t="shared" si="282"/>
        <v>theater</v>
      </c>
      <c r="R2985" t="str">
        <f t="shared" si="283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84"/>
        <v>1.00352</v>
      </c>
      <c r="P2986">
        <f t="shared" si="279"/>
        <v>115.08256880733946</v>
      </c>
      <c r="Q2986" t="str">
        <f t="shared" si="282"/>
        <v>theater</v>
      </c>
      <c r="R2986" t="str">
        <f t="shared" si="283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84"/>
        <v>1.2164999999999999</v>
      </c>
      <c r="P2987">
        <f t="shared" si="279"/>
        <v>109.5945945945946</v>
      </c>
      <c r="Q2987" t="str">
        <f t="shared" si="282"/>
        <v>theater</v>
      </c>
      <c r="R2987" t="str">
        <f t="shared" si="283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84"/>
        <v>1.0549999999999999</v>
      </c>
      <c r="P2988">
        <f t="shared" si="279"/>
        <v>45.214285714285715</v>
      </c>
      <c r="Q2988" t="str">
        <f t="shared" si="282"/>
        <v>theater</v>
      </c>
      <c r="R2988" t="str">
        <f t="shared" si="283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84"/>
        <v>1.1040080000000001</v>
      </c>
      <c r="P2989">
        <f t="shared" si="279"/>
        <v>104.15169811320754</v>
      </c>
      <c r="Q2989" t="str">
        <f t="shared" si="282"/>
        <v>theater</v>
      </c>
      <c r="R2989" t="str">
        <f t="shared" si="283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84"/>
        <v>1</v>
      </c>
      <c r="P2990">
        <f t="shared" si="279"/>
        <v>35.714285714285715</v>
      </c>
      <c r="Q2990" t="str">
        <f t="shared" si="282"/>
        <v>theater</v>
      </c>
      <c r="R2990" t="str">
        <f t="shared" si="283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84"/>
        <v>1.76535</v>
      </c>
      <c r="P2991">
        <f t="shared" si="279"/>
        <v>96.997252747252745</v>
      </c>
      <c r="Q2991" t="str">
        <f t="shared" si="282"/>
        <v>theater</v>
      </c>
      <c r="R2991" t="str">
        <f t="shared" si="283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84"/>
        <v>1</v>
      </c>
      <c r="P2992">
        <f t="shared" si="279"/>
        <v>370.37037037037038</v>
      </c>
      <c r="Q2992" t="str">
        <f t="shared" si="282"/>
        <v>theater</v>
      </c>
      <c r="R2992" t="str">
        <f t="shared" si="283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84"/>
        <v>1.0329411764705883</v>
      </c>
      <c r="P2993">
        <f t="shared" si="279"/>
        <v>94.408602150537632</v>
      </c>
      <c r="Q2993" t="str">
        <f t="shared" si="282"/>
        <v>theater</v>
      </c>
      <c r="R2993" t="str">
        <f t="shared" si="283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84"/>
        <v>1.0449999999999999</v>
      </c>
      <c r="P2994">
        <f t="shared" si="279"/>
        <v>48.984375</v>
      </c>
      <c r="Q2994" t="str">
        <f t="shared" si="282"/>
        <v>theater</v>
      </c>
      <c r="R2994" t="str">
        <f t="shared" si="283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84"/>
        <v>1.0029999999999999</v>
      </c>
      <c r="P2995">
        <f t="shared" si="279"/>
        <v>45.590909090909093</v>
      </c>
      <c r="Q2995" t="str">
        <f t="shared" si="282"/>
        <v>theater</v>
      </c>
      <c r="R2995" t="str">
        <f t="shared" si="283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84"/>
        <v>4.577466666666667</v>
      </c>
      <c r="P2996">
        <f t="shared" si="279"/>
        <v>23.275254237288134</v>
      </c>
      <c r="Q2996" t="str">
        <f t="shared" si="282"/>
        <v>theater</v>
      </c>
      <c r="R2996" t="str">
        <f t="shared" si="283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84"/>
        <v>1.0496000000000001</v>
      </c>
      <c r="P2997">
        <f t="shared" si="279"/>
        <v>63.2289156626506</v>
      </c>
      <c r="Q2997" t="str">
        <f t="shared" si="282"/>
        <v>theater</v>
      </c>
      <c r="R2997" t="str">
        <f t="shared" si="283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84"/>
        <v>1.7194285714285715</v>
      </c>
      <c r="P2998">
        <f t="shared" si="279"/>
        <v>153.5204081632653</v>
      </c>
      <c r="Q2998" t="str">
        <f t="shared" si="282"/>
        <v>theater</v>
      </c>
      <c r="R2998" t="str">
        <f t="shared" si="283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84"/>
        <v>1.0373000000000001</v>
      </c>
      <c r="P2999">
        <f t="shared" si="279"/>
        <v>90.2</v>
      </c>
      <c r="Q2999" t="str">
        <f t="shared" si="282"/>
        <v>theater</v>
      </c>
      <c r="R2999" t="str">
        <f t="shared" si="283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84"/>
        <v>1.0302899999999999</v>
      </c>
      <c r="P3000">
        <f t="shared" si="279"/>
        <v>118.97113163972287</v>
      </c>
      <c r="Q3000" t="str">
        <f t="shared" si="282"/>
        <v>theater</v>
      </c>
      <c r="R3000" t="str">
        <f t="shared" si="283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84"/>
        <v>1.1888888888888889</v>
      </c>
      <c r="P3001">
        <f t="shared" si="279"/>
        <v>80.25</v>
      </c>
      <c r="Q3001" t="str">
        <f t="shared" si="282"/>
        <v>theater</v>
      </c>
      <c r="R3001" t="str">
        <f t="shared" si="283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84"/>
        <v>1</v>
      </c>
      <c r="P3002">
        <f t="shared" si="279"/>
        <v>62.5</v>
      </c>
      <c r="Q3002" t="str">
        <f t="shared" si="282"/>
        <v>theater</v>
      </c>
      <c r="R3002" t="str">
        <f t="shared" si="283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84"/>
        <v>3.1869988910451896</v>
      </c>
      <c r="P3003">
        <f t="shared" si="279"/>
        <v>131.37719999999999</v>
      </c>
      <c r="Q3003" t="str">
        <f t="shared" si="282"/>
        <v>theater</v>
      </c>
      <c r="R3003" t="str">
        <f t="shared" si="283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84"/>
        <v>1.0850614285714286</v>
      </c>
      <c r="P3004">
        <f t="shared" si="279"/>
        <v>73.032980769230775</v>
      </c>
      <c r="Q3004" t="str">
        <f t="shared" si="282"/>
        <v>theater</v>
      </c>
      <c r="R3004" t="str">
        <f t="shared" si="283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84"/>
        <v>1.0116666666666667</v>
      </c>
      <c r="P3005">
        <f t="shared" si="279"/>
        <v>178.52941176470588</v>
      </c>
      <c r="Q3005" t="str">
        <f t="shared" si="282"/>
        <v>theater</v>
      </c>
      <c r="R3005" t="str">
        <f t="shared" si="283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84"/>
        <v>1.12815</v>
      </c>
      <c r="P3006">
        <f t="shared" si="279"/>
        <v>162.90974729241879</v>
      </c>
      <c r="Q3006" t="str">
        <f t="shared" si="282"/>
        <v>theater</v>
      </c>
      <c r="R3006" t="str">
        <f t="shared" si="283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84"/>
        <v>1.2049622641509434</v>
      </c>
      <c r="P3007">
        <f t="shared" si="279"/>
        <v>108.24237288135593</v>
      </c>
      <c r="Q3007" t="str">
        <f t="shared" si="282"/>
        <v>theater</v>
      </c>
      <c r="R3007" t="str">
        <f t="shared" si="283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84"/>
        <v>1.0774999999999999</v>
      </c>
      <c r="P3008">
        <f t="shared" si="279"/>
        <v>88.865979381443296</v>
      </c>
      <c r="Q3008" t="str">
        <f t="shared" si="282"/>
        <v>theater</v>
      </c>
      <c r="R3008" t="str">
        <f t="shared" si="283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84"/>
        <v>1.8</v>
      </c>
      <c r="P3009">
        <f t="shared" si="279"/>
        <v>54</v>
      </c>
      <c r="Q3009" t="str">
        <f t="shared" si="282"/>
        <v>theater</v>
      </c>
      <c r="R3009" t="str">
        <f t="shared" si="283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84"/>
        <v>1.0116666666666667</v>
      </c>
      <c r="P3010">
        <f t="shared" si="279"/>
        <v>116.73076923076923</v>
      </c>
      <c r="Q3010" t="str">
        <f t="shared" si="282"/>
        <v>theater</v>
      </c>
      <c r="R3010" t="str">
        <f t="shared" si="283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4"/>
        <v>1.19756</v>
      </c>
      <c r="P3011">
        <f t="shared" ref="P3011:P3074" si="285">IF(L3011 &gt; 0, E3011/L3011, 0)</f>
        <v>233.8984375</v>
      </c>
      <c r="Q3011" t="str">
        <f t="shared" si="282"/>
        <v>theater</v>
      </c>
      <c r="R3011" t="str">
        <f t="shared" si="283"/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4"/>
        <v>1.58</v>
      </c>
      <c r="P3012">
        <f t="shared" si="285"/>
        <v>158</v>
      </c>
      <c r="Q3012" t="str">
        <f t="shared" si="282"/>
        <v>theater</v>
      </c>
      <c r="R3012" t="str">
        <f t="shared" si="283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4"/>
        <v>1.2366666666666666</v>
      </c>
      <c r="P3013">
        <f t="shared" si="285"/>
        <v>14.84</v>
      </c>
      <c r="Q3013" t="str">
        <f t="shared" si="282"/>
        <v>theater</v>
      </c>
      <c r="R3013" t="str">
        <f t="shared" si="283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4"/>
        <v>1.1712499999999999</v>
      </c>
      <c r="P3014">
        <f t="shared" si="285"/>
        <v>85.181818181818187</v>
      </c>
      <c r="Q3014" t="str">
        <f t="shared" si="282"/>
        <v>theater</v>
      </c>
      <c r="R3014" t="str">
        <f t="shared" si="283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4"/>
        <v>1.5696000000000001</v>
      </c>
      <c r="P3015">
        <f t="shared" si="285"/>
        <v>146.69158878504672</v>
      </c>
      <c r="Q3015" t="str">
        <f t="shared" si="282"/>
        <v>theater</v>
      </c>
      <c r="R3015" t="str">
        <f t="shared" si="283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4"/>
        <v>1.13104</v>
      </c>
      <c r="P3016">
        <f t="shared" si="285"/>
        <v>50.764811490125673</v>
      </c>
      <c r="Q3016" t="str">
        <f t="shared" ref="Q3016:Q3079" si="288">LEFT(N3016, SEARCH("/",N3016,1)-1)</f>
        <v>theater</v>
      </c>
      <c r="R3016" t="str">
        <f t="shared" ref="R3016:R3079" si="289">RIGHT(N3016,  LEN(N3016) - SEARCH("/",N3016,1) )</f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4"/>
        <v>1.0317647058823529</v>
      </c>
      <c r="P3017">
        <f t="shared" si="285"/>
        <v>87.7</v>
      </c>
      <c r="Q3017" t="str">
        <f t="shared" si="288"/>
        <v>theater</v>
      </c>
      <c r="R3017" t="str">
        <f t="shared" si="289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4"/>
        <v>1.0261176470588236</v>
      </c>
      <c r="P3018">
        <f t="shared" si="285"/>
        <v>242.27777777777777</v>
      </c>
      <c r="Q3018" t="str">
        <f t="shared" si="288"/>
        <v>theater</v>
      </c>
      <c r="R3018" t="str">
        <f t="shared" si="289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4"/>
        <v>1.0584090909090909</v>
      </c>
      <c r="P3019">
        <f t="shared" si="285"/>
        <v>146.44654088050314</v>
      </c>
      <c r="Q3019" t="str">
        <f t="shared" si="288"/>
        <v>theater</v>
      </c>
      <c r="R3019" t="str">
        <f t="shared" si="289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4"/>
        <v>1.0071428571428571</v>
      </c>
      <c r="P3020">
        <f t="shared" si="285"/>
        <v>103.17073170731707</v>
      </c>
      <c r="Q3020" t="str">
        <f t="shared" si="288"/>
        <v>theater</v>
      </c>
      <c r="R3020" t="str">
        <f t="shared" si="289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4"/>
        <v>1.2123333333333333</v>
      </c>
      <c r="P3021">
        <f t="shared" si="285"/>
        <v>80.464601769911511</v>
      </c>
      <c r="Q3021" t="str">
        <f t="shared" si="288"/>
        <v>theater</v>
      </c>
      <c r="R3021" t="str">
        <f t="shared" si="289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4"/>
        <v>1.0057142857142858</v>
      </c>
      <c r="P3022">
        <f t="shared" si="285"/>
        <v>234.66666666666666</v>
      </c>
      <c r="Q3022" t="str">
        <f t="shared" si="288"/>
        <v>theater</v>
      </c>
      <c r="R3022" t="str">
        <f t="shared" si="289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4"/>
        <v>1.1602222222222223</v>
      </c>
      <c r="P3023">
        <f t="shared" si="285"/>
        <v>50.689320388349515</v>
      </c>
      <c r="Q3023" t="str">
        <f t="shared" si="288"/>
        <v>theater</v>
      </c>
      <c r="R3023" t="str">
        <f t="shared" si="289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4"/>
        <v>1.0087999999999999</v>
      </c>
      <c r="P3024">
        <f t="shared" si="285"/>
        <v>162.70967741935485</v>
      </c>
      <c r="Q3024" t="str">
        <f t="shared" si="288"/>
        <v>theater</v>
      </c>
      <c r="R3024" t="str">
        <f t="shared" si="289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4"/>
        <v>1.03</v>
      </c>
      <c r="P3025">
        <f t="shared" si="285"/>
        <v>120.16666666666667</v>
      </c>
      <c r="Q3025" t="str">
        <f t="shared" si="288"/>
        <v>theater</v>
      </c>
      <c r="R3025" t="str">
        <f t="shared" si="289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4"/>
        <v>2.4641999999999999</v>
      </c>
      <c r="P3026">
        <f t="shared" si="285"/>
        <v>67.697802197802204</v>
      </c>
      <c r="Q3026" t="str">
        <f t="shared" si="288"/>
        <v>theater</v>
      </c>
      <c r="R3026" t="str">
        <f t="shared" si="289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4"/>
        <v>3.0219999999999998</v>
      </c>
      <c r="P3027">
        <f t="shared" si="285"/>
        <v>52.103448275862071</v>
      </c>
      <c r="Q3027" t="str">
        <f t="shared" si="288"/>
        <v>theater</v>
      </c>
      <c r="R3027" t="str">
        <f t="shared" si="289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4"/>
        <v>1.4333333333333333</v>
      </c>
      <c r="P3028">
        <f t="shared" si="285"/>
        <v>51.6</v>
      </c>
      <c r="Q3028" t="str">
        <f t="shared" si="288"/>
        <v>theater</v>
      </c>
      <c r="R3028" t="str">
        <f t="shared" si="289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4"/>
        <v>1.3144</v>
      </c>
      <c r="P3029">
        <f t="shared" si="285"/>
        <v>164.3</v>
      </c>
      <c r="Q3029" t="str">
        <f t="shared" si="288"/>
        <v>theater</v>
      </c>
      <c r="R3029" t="str">
        <f t="shared" si="289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ref="O3030:O3093" si="290">E3030/D3030</f>
        <v>1.6801999999999999</v>
      </c>
      <c r="P3030">
        <f t="shared" si="285"/>
        <v>84.858585858585855</v>
      </c>
      <c r="Q3030" t="str">
        <f t="shared" si="288"/>
        <v>theater</v>
      </c>
      <c r="R3030" t="str">
        <f t="shared" si="289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90"/>
        <v>1.0967666666666667</v>
      </c>
      <c r="P3031">
        <f t="shared" si="285"/>
        <v>94.548850574712645</v>
      </c>
      <c r="Q3031" t="str">
        <f t="shared" si="288"/>
        <v>theater</v>
      </c>
      <c r="R3031" t="str">
        <f t="shared" si="289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90"/>
        <v>1.0668571428571429</v>
      </c>
      <c r="P3032">
        <f t="shared" si="285"/>
        <v>45.536585365853661</v>
      </c>
      <c r="Q3032" t="str">
        <f t="shared" si="288"/>
        <v>theater</v>
      </c>
      <c r="R3032" t="str">
        <f t="shared" si="289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90"/>
        <v>1</v>
      </c>
      <c r="P3033">
        <f t="shared" si="285"/>
        <v>51.724137931034484</v>
      </c>
      <c r="Q3033" t="str">
        <f t="shared" si="288"/>
        <v>theater</v>
      </c>
      <c r="R3033" t="str">
        <f t="shared" si="289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90"/>
        <v>1.272</v>
      </c>
      <c r="P3034">
        <f t="shared" si="285"/>
        <v>50.88</v>
      </c>
      <c r="Q3034" t="str">
        <f t="shared" si="288"/>
        <v>theater</v>
      </c>
      <c r="R3034" t="str">
        <f t="shared" si="289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90"/>
        <v>1.4653333333333334</v>
      </c>
      <c r="P3035">
        <f t="shared" si="285"/>
        <v>191.13043478260869</v>
      </c>
      <c r="Q3035" t="str">
        <f t="shared" si="288"/>
        <v>theater</v>
      </c>
      <c r="R3035" t="str">
        <f t="shared" si="289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90"/>
        <v>1.1253599999999999</v>
      </c>
      <c r="P3036">
        <f t="shared" si="285"/>
        <v>89.314285714285717</v>
      </c>
      <c r="Q3036" t="str">
        <f t="shared" si="288"/>
        <v>theater</v>
      </c>
      <c r="R3036" t="str">
        <f t="shared" si="289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90"/>
        <v>1.0878684000000001</v>
      </c>
      <c r="P3037">
        <f t="shared" si="285"/>
        <v>88.588631921824103</v>
      </c>
      <c r="Q3037" t="str">
        <f t="shared" si="288"/>
        <v>theater</v>
      </c>
      <c r="R3037" t="str">
        <f t="shared" si="289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90"/>
        <v>1.26732</v>
      </c>
      <c r="P3038">
        <f t="shared" si="285"/>
        <v>96.300911854103347</v>
      </c>
      <c r="Q3038" t="str">
        <f t="shared" si="288"/>
        <v>theater</v>
      </c>
      <c r="R3038" t="str">
        <f t="shared" si="289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90"/>
        <v>2.1320000000000001</v>
      </c>
      <c r="P3039">
        <f t="shared" si="285"/>
        <v>33.3125</v>
      </c>
      <c r="Q3039" t="str">
        <f t="shared" si="288"/>
        <v>theater</v>
      </c>
      <c r="R3039" t="str">
        <f t="shared" si="289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90"/>
        <v>1.0049999999999999</v>
      </c>
      <c r="P3040">
        <f t="shared" si="285"/>
        <v>37.222222222222221</v>
      </c>
      <c r="Q3040" t="str">
        <f t="shared" si="288"/>
        <v>theater</v>
      </c>
      <c r="R3040" t="str">
        <f t="shared" si="289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90"/>
        <v>1.0871389999999999</v>
      </c>
      <c r="P3041">
        <f t="shared" si="285"/>
        <v>92.130423728813554</v>
      </c>
      <c r="Q3041" t="str">
        <f t="shared" si="288"/>
        <v>theater</v>
      </c>
      <c r="R3041" t="str">
        <f t="shared" si="289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90"/>
        <v>1.075</v>
      </c>
      <c r="P3042">
        <f t="shared" si="285"/>
        <v>76.785714285714292</v>
      </c>
      <c r="Q3042" t="str">
        <f t="shared" si="288"/>
        <v>theater</v>
      </c>
      <c r="R3042" t="str">
        <f t="shared" si="289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90"/>
        <v>1.1048192771084338</v>
      </c>
      <c r="P3043">
        <f t="shared" si="285"/>
        <v>96.526315789473685</v>
      </c>
      <c r="Q3043" t="str">
        <f t="shared" si="288"/>
        <v>theater</v>
      </c>
      <c r="R3043" t="str">
        <f t="shared" si="289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90"/>
        <v>1.28</v>
      </c>
      <c r="P3044">
        <f t="shared" si="285"/>
        <v>51.891891891891895</v>
      </c>
      <c r="Q3044" t="str">
        <f t="shared" si="288"/>
        <v>theater</v>
      </c>
      <c r="R3044" t="str">
        <f t="shared" si="289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90"/>
        <v>1.1000666666666667</v>
      </c>
      <c r="P3045">
        <f t="shared" si="285"/>
        <v>128.9140625</v>
      </c>
      <c r="Q3045" t="str">
        <f t="shared" si="288"/>
        <v>theater</v>
      </c>
      <c r="R3045" t="str">
        <f t="shared" si="289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90"/>
        <v>1.0934166666666667</v>
      </c>
      <c r="P3046">
        <f t="shared" si="285"/>
        <v>84.108974358974365</v>
      </c>
      <c r="Q3046" t="str">
        <f t="shared" si="288"/>
        <v>theater</v>
      </c>
      <c r="R3046" t="str">
        <f t="shared" si="289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90"/>
        <v>1.3270650000000002</v>
      </c>
      <c r="P3047">
        <f t="shared" si="285"/>
        <v>82.941562500000003</v>
      </c>
      <c r="Q3047" t="str">
        <f t="shared" si="288"/>
        <v>theater</v>
      </c>
      <c r="R3047" t="str">
        <f t="shared" si="289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90"/>
        <v>1.9084810126582279</v>
      </c>
      <c r="P3048">
        <f t="shared" si="285"/>
        <v>259.94827586206895</v>
      </c>
      <c r="Q3048" t="str">
        <f t="shared" si="288"/>
        <v>theater</v>
      </c>
      <c r="R3048" t="str">
        <f t="shared" si="289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90"/>
        <v>1.49</v>
      </c>
      <c r="P3049">
        <f t="shared" si="285"/>
        <v>37.25</v>
      </c>
      <c r="Q3049" t="str">
        <f t="shared" si="288"/>
        <v>theater</v>
      </c>
      <c r="R3049" t="str">
        <f t="shared" si="289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90"/>
        <v>1.6639999999999999</v>
      </c>
      <c r="P3050">
        <f t="shared" si="285"/>
        <v>177.02127659574469</v>
      </c>
      <c r="Q3050" t="str">
        <f t="shared" si="288"/>
        <v>theater</v>
      </c>
      <c r="R3050" t="str">
        <f t="shared" si="289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90"/>
        <v>1.0666666666666667</v>
      </c>
      <c r="P3051">
        <f t="shared" si="285"/>
        <v>74.074074074074076</v>
      </c>
      <c r="Q3051" t="str">
        <f t="shared" si="288"/>
        <v>theater</v>
      </c>
      <c r="R3051" t="str">
        <f t="shared" si="289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90"/>
        <v>1.06</v>
      </c>
      <c r="P3052">
        <f t="shared" si="285"/>
        <v>70.666666666666671</v>
      </c>
      <c r="Q3052" t="str">
        <f t="shared" si="288"/>
        <v>theater</v>
      </c>
      <c r="R3052" t="str">
        <f t="shared" si="289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90"/>
        <v>0.23628571428571429</v>
      </c>
      <c r="P3053">
        <f t="shared" si="285"/>
        <v>23.62857142857143</v>
      </c>
      <c r="Q3053" t="str">
        <f t="shared" si="288"/>
        <v>theater</v>
      </c>
      <c r="R3053" t="str">
        <f t="shared" si="289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90"/>
        <v>1.5E-3</v>
      </c>
      <c r="P3054">
        <f t="shared" si="285"/>
        <v>37.5</v>
      </c>
      <c r="Q3054" t="str">
        <f t="shared" si="288"/>
        <v>theater</v>
      </c>
      <c r="R3054" t="str">
        <f t="shared" si="289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90"/>
        <v>4.0000000000000001E-3</v>
      </c>
      <c r="P3055">
        <f t="shared" si="285"/>
        <v>13.333333333333334</v>
      </c>
      <c r="Q3055" t="str">
        <f t="shared" si="288"/>
        <v>theater</v>
      </c>
      <c r="R3055" t="str">
        <f t="shared" si="289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90"/>
        <v>0</v>
      </c>
      <c r="P3056">
        <f t="shared" si="285"/>
        <v>0</v>
      </c>
      <c r="Q3056" t="str">
        <f t="shared" si="288"/>
        <v>theater</v>
      </c>
      <c r="R3056" t="str">
        <f t="shared" si="289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90"/>
        <v>5.0000000000000002E-5</v>
      </c>
      <c r="P3057">
        <f t="shared" si="285"/>
        <v>1</v>
      </c>
      <c r="Q3057" t="str">
        <f t="shared" si="288"/>
        <v>theater</v>
      </c>
      <c r="R3057" t="str">
        <f t="shared" si="289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90"/>
        <v>0</v>
      </c>
      <c r="P3058">
        <f t="shared" si="285"/>
        <v>0</v>
      </c>
      <c r="Q3058" t="str">
        <f t="shared" si="288"/>
        <v>theater</v>
      </c>
      <c r="R3058" t="str">
        <f t="shared" si="289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90"/>
        <v>0</v>
      </c>
      <c r="P3059">
        <f t="shared" si="285"/>
        <v>0</v>
      </c>
      <c r="Q3059" t="str">
        <f t="shared" si="288"/>
        <v>theater</v>
      </c>
      <c r="R3059" t="str">
        <f t="shared" si="289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90"/>
        <v>1.6666666666666666E-4</v>
      </c>
      <c r="P3060">
        <f t="shared" si="285"/>
        <v>1</v>
      </c>
      <c r="Q3060" t="str">
        <f t="shared" si="288"/>
        <v>theater</v>
      </c>
      <c r="R3060" t="str">
        <f t="shared" si="289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90"/>
        <v>3.0066666666666665E-2</v>
      </c>
      <c r="P3061">
        <f t="shared" si="285"/>
        <v>41</v>
      </c>
      <c r="Q3061" t="str">
        <f t="shared" si="288"/>
        <v>theater</v>
      </c>
      <c r="R3061" t="str">
        <f t="shared" si="289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90"/>
        <v>1.5227272727272728E-3</v>
      </c>
      <c r="P3062">
        <f t="shared" si="285"/>
        <v>55.833333333333336</v>
      </c>
      <c r="Q3062" t="str">
        <f t="shared" si="288"/>
        <v>theater</v>
      </c>
      <c r="R3062" t="str">
        <f t="shared" si="289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90"/>
        <v>0</v>
      </c>
      <c r="P3063">
        <f t="shared" si="285"/>
        <v>0</v>
      </c>
      <c r="Q3063" t="str">
        <f t="shared" si="288"/>
        <v>theater</v>
      </c>
      <c r="R3063" t="str">
        <f t="shared" si="289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90"/>
        <v>0.66839999999999999</v>
      </c>
      <c r="P3064">
        <f t="shared" si="285"/>
        <v>99.761194029850742</v>
      </c>
      <c r="Q3064" t="str">
        <f t="shared" si="288"/>
        <v>theater</v>
      </c>
      <c r="R3064" t="str">
        <f t="shared" si="289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90"/>
        <v>0.19566666666666666</v>
      </c>
      <c r="P3065">
        <f t="shared" si="285"/>
        <v>25.521739130434781</v>
      </c>
      <c r="Q3065" t="str">
        <f t="shared" si="288"/>
        <v>theater</v>
      </c>
      <c r="R3065" t="str">
        <f t="shared" si="289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90"/>
        <v>0.11294666666666667</v>
      </c>
      <c r="P3066">
        <f t="shared" si="285"/>
        <v>117.65277777777777</v>
      </c>
      <c r="Q3066" t="str">
        <f t="shared" si="288"/>
        <v>theater</v>
      </c>
      <c r="R3066" t="str">
        <f t="shared" si="289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90"/>
        <v>4.0000000000000002E-4</v>
      </c>
      <c r="P3067">
        <f t="shared" si="285"/>
        <v>5</v>
      </c>
      <c r="Q3067" t="str">
        <f t="shared" si="288"/>
        <v>theater</v>
      </c>
      <c r="R3067" t="str">
        <f t="shared" si="289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90"/>
        <v>0.11985714285714286</v>
      </c>
      <c r="P3068">
        <f t="shared" si="285"/>
        <v>2796.6666666666665</v>
      </c>
      <c r="Q3068" t="str">
        <f t="shared" si="288"/>
        <v>theater</v>
      </c>
      <c r="R3068" t="str">
        <f t="shared" si="289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90"/>
        <v>2.5000000000000001E-2</v>
      </c>
      <c r="P3069">
        <f t="shared" si="285"/>
        <v>200</v>
      </c>
      <c r="Q3069" t="str">
        <f t="shared" si="288"/>
        <v>theater</v>
      </c>
      <c r="R3069" t="str">
        <f t="shared" si="289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90"/>
        <v>6.9999999999999999E-4</v>
      </c>
      <c r="P3070">
        <f t="shared" si="285"/>
        <v>87.5</v>
      </c>
      <c r="Q3070" t="str">
        <f t="shared" si="288"/>
        <v>theater</v>
      </c>
      <c r="R3070" t="str">
        <f t="shared" si="289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90"/>
        <v>0.14099999999999999</v>
      </c>
      <c r="P3071">
        <f t="shared" si="285"/>
        <v>20.142857142857142</v>
      </c>
      <c r="Q3071" t="str">
        <f t="shared" si="288"/>
        <v>theater</v>
      </c>
      <c r="R3071" t="str">
        <f t="shared" si="289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90"/>
        <v>3.3399999999999999E-2</v>
      </c>
      <c r="P3072">
        <f t="shared" si="285"/>
        <v>20.875</v>
      </c>
      <c r="Q3072" t="str">
        <f t="shared" si="288"/>
        <v>theater</v>
      </c>
      <c r="R3072" t="str">
        <f t="shared" si="289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90"/>
        <v>0.59775</v>
      </c>
      <c r="P3073">
        <f t="shared" si="285"/>
        <v>61.307692307692307</v>
      </c>
      <c r="Q3073" t="str">
        <f t="shared" si="288"/>
        <v>theater</v>
      </c>
      <c r="R3073" t="str">
        <f t="shared" si="289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90"/>
        <v>1.6666666666666666E-4</v>
      </c>
      <c r="P3074">
        <f t="shared" si="285"/>
        <v>1</v>
      </c>
      <c r="Q3074" t="str">
        <f t="shared" si="288"/>
        <v>theater</v>
      </c>
      <c r="R3074" t="str">
        <f t="shared" si="289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90"/>
        <v>2.3035714285714285E-4</v>
      </c>
      <c r="P3075">
        <f t="shared" ref="P3075:P3138" si="291">IF(L3075 &gt; 0, E3075/L3075, 0)</f>
        <v>92.142857142857139</v>
      </c>
      <c r="Q3075" t="str">
        <f t="shared" si="288"/>
        <v>theater</v>
      </c>
      <c r="R3075" t="str">
        <f t="shared" si="289"/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0"/>
        <v>8.8000000000000003E-4</v>
      </c>
      <c r="P3076">
        <f t="shared" si="291"/>
        <v>7.333333333333333</v>
      </c>
      <c r="Q3076" t="str">
        <f t="shared" si="288"/>
        <v>theater</v>
      </c>
      <c r="R3076" t="str">
        <f t="shared" si="289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0"/>
        <v>8.6400000000000005E-2</v>
      </c>
      <c r="P3077">
        <f t="shared" si="291"/>
        <v>64.8</v>
      </c>
      <c r="Q3077" t="str">
        <f t="shared" si="288"/>
        <v>theater</v>
      </c>
      <c r="R3077" t="str">
        <f t="shared" si="289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0"/>
        <v>0.15060000000000001</v>
      </c>
      <c r="P3078">
        <f t="shared" si="291"/>
        <v>30.12</v>
      </c>
      <c r="Q3078" t="str">
        <f t="shared" si="288"/>
        <v>theater</v>
      </c>
      <c r="R3078" t="str">
        <f t="shared" si="289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0"/>
        <v>4.7727272727272731E-3</v>
      </c>
      <c r="P3079">
        <f t="shared" si="291"/>
        <v>52.5</v>
      </c>
      <c r="Q3079" t="str">
        <f t="shared" si="288"/>
        <v>theater</v>
      </c>
      <c r="R3079" t="str">
        <f t="shared" si="289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0"/>
        <v>1.1833333333333333E-3</v>
      </c>
      <c r="P3080">
        <f t="shared" si="291"/>
        <v>23.666666666666668</v>
      </c>
      <c r="Q3080" t="str">
        <f t="shared" ref="Q3080:Q3143" si="294">LEFT(N3080, SEARCH("/",N3080,1)-1)</f>
        <v>theater</v>
      </c>
      <c r="R3080" t="str">
        <f t="shared" ref="R3080:R3143" si="295">RIGHT(N3080,  LEN(N3080) - SEARCH("/",N3080,1) )</f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0"/>
        <v>8.4173998587352451E-3</v>
      </c>
      <c r="P3081">
        <f t="shared" si="291"/>
        <v>415.77777777777777</v>
      </c>
      <c r="Q3081" t="str">
        <f t="shared" si="294"/>
        <v>theater</v>
      </c>
      <c r="R3081" t="str">
        <f t="shared" si="295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0"/>
        <v>1.8799999999999999E-4</v>
      </c>
      <c r="P3082">
        <f t="shared" si="291"/>
        <v>53.714285714285715</v>
      </c>
      <c r="Q3082" t="str">
        <f t="shared" si="294"/>
        <v>theater</v>
      </c>
      <c r="R3082" t="str">
        <f t="shared" si="295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0"/>
        <v>2.1029999999999998E-3</v>
      </c>
      <c r="P3083">
        <f t="shared" si="291"/>
        <v>420.6</v>
      </c>
      <c r="Q3083" t="str">
        <f t="shared" si="294"/>
        <v>theater</v>
      </c>
      <c r="R3083" t="str">
        <f t="shared" si="295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0"/>
        <v>0</v>
      </c>
      <c r="P3084">
        <f t="shared" si="291"/>
        <v>0</v>
      </c>
      <c r="Q3084" t="str">
        <f t="shared" si="294"/>
        <v>theater</v>
      </c>
      <c r="R3084" t="str">
        <f t="shared" si="295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0"/>
        <v>2.8E-3</v>
      </c>
      <c r="P3085">
        <f t="shared" si="291"/>
        <v>18.666666666666668</v>
      </c>
      <c r="Q3085" t="str">
        <f t="shared" si="294"/>
        <v>theater</v>
      </c>
      <c r="R3085" t="str">
        <f t="shared" si="295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0"/>
        <v>0.11579206701157921</v>
      </c>
      <c r="P3086">
        <f t="shared" si="291"/>
        <v>78.333333333333329</v>
      </c>
      <c r="Q3086" t="str">
        <f t="shared" si="294"/>
        <v>theater</v>
      </c>
      <c r="R3086" t="str">
        <f t="shared" si="295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0"/>
        <v>2.4400000000000002E-2</v>
      </c>
      <c r="P3087">
        <f t="shared" si="291"/>
        <v>67.777777777777771</v>
      </c>
      <c r="Q3087" t="str">
        <f t="shared" si="294"/>
        <v>theater</v>
      </c>
      <c r="R3087" t="str">
        <f t="shared" si="295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0"/>
        <v>2.5000000000000001E-3</v>
      </c>
      <c r="P3088">
        <f t="shared" si="291"/>
        <v>16.666666666666668</v>
      </c>
      <c r="Q3088" t="str">
        <f t="shared" si="294"/>
        <v>theater</v>
      </c>
      <c r="R3088" t="str">
        <f t="shared" si="295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0"/>
        <v>6.2500000000000003E-3</v>
      </c>
      <c r="P3089">
        <f t="shared" si="291"/>
        <v>62.5</v>
      </c>
      <c r="Q3089" t="str">
        <f t="shared" si="294"/>
        <v>theater</v>
      </c>
      <c r="R3089" t="str">
        <f t="shared" si="295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0"/>
        <v>1.9384615384615384E-3</v>
      </c>
      <c r="P3090">
        <f t="shared" si="291"/>
        <v>42</v>
      </c>
      <c r="Q3090" t="str">
        <f t="shared" si="294"/>
        <v>theater</v>
      </c>
      <c r="R3090" t="str">
        <f t="shared" si="295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0"/>
        <v>0.23416000000000001</v>
      </c>
      <c r="P3091">
        <f t="shared" si="291"/>
        <v>130.0888888888889</v>
      </c>
      <c r="Q3091" t="str">
        <f t="shared" si="294"/>
        <v>theater</v>
      </c>
      <c r="R3091" t="str">
        <f t="shared" si="295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0"/>
        <v>5.080888888888889E-2</v>
      </c>
      <c r="P3092">
        <f t="shared" si="291"/>
        <v>1270.2222222222222</v>
      </c>
      <c r="Q3092" t="str">
        <f t="shared" si="294"/>
        <v>theater</v>
      </c>
      <c r="R3092" t="str">
        <f t="shared" si="295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0"/>
        <v>0.15920000000000001</v>
      </c>
      <c r="P3093">
        <f t="shared" si="291"/>
        <v>88.444444444444443</v>
      </c>
      <c r="Q3093" t="str">
        <f t="shared" si="294"/>
        <v>theater</v>
      </c>
      <c r="R3093" t="str">
        <f t="shared" si="295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ref="O3094:O3157" si="296">E3094/D3094</f>
        <v>1.1831900000000001E-2</v>
      </c>
      <c r="P3094">
        <f t="shared" si="291"/>
        <v>56.342380952380957</v>
      </c>
      <c r="Q3094" t="str">
        <f t="shared" si="294"/>
        <v>theater</v>
      </c>
      <c r="R3094" t="str">
        <f t="shared" si="295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6"/>
        <v>0.22750000000000001</v>
      </c>
      <c r="P3095">
        <f t="shared" si="291"/>
        <v>53.529411764705884</v>
      </c>
      <c r="Q3095" t="str">
        <f t="shared" si="294"/>
        <v>theater</v>
      </c>
      <c r="R3095" t="str">
        <f t="shared" si="295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6"/>
        <v>2.5000000000000001E-4</v>
      </c>
      <c r="P3096">
        <f t="shared" si="291"/>
        <v>25</v>
      </c>
      <c r="Q3096" t="str">
        <f t="shared" si="294"/>
        <v>theater</v>
      </c>
      <c r="R3096" t="str">
        <f t="shared" si="295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6"/>
        <v>3.351206434316354E-3</v>
      </c>
      <c r="P3097">
        <f t="shared" si="291"/>
        <v>50</v>
      </c>
      <c r="Q3097" t="str">
        <f t="shared" si="294"/>
        <v>theater</v>
      </c>
      <c r="R3097" t="str">
        <f t="shared" si="295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6"/>
        <v>3.9750000000000001E-2</v>
      </c>
      <c r="P3098">
        <f t="shared" si="291"/>
        <v>56.785714285714285</v>
      </c>
      <c r="Q3098" t="str">
        <f t="shared" si="294"/>
        <v>theater</v>
      </c>
      <c r="R3098" t="str">
        <f t="shared" si="295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6"/>
        <v>0.17150000000000001</v>
      </c>
      <c r="P3099">
        <f t="shared" si="291"/>
        <v>40.833333333333336</v>
      </c>
      <c r="Q3099" t="str">
        <f t="shared" si="294"/>
        <v>theater</v>
      </c>
      <c r="R3099" t="str">
        <f t="shared" si="295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6"/>
        <v>3.608004104669061E-2</v>
      </c>
      <c r="P3100">
        <f t="shared" si="291"/>
        <v>65.111111111111114</v>
      </c>
      <c r="Q3100" t="str">
        <f t="shared" si="294"/>
        <v>theater</v>
      </c>
      <c r="R3100" t="str">
        <f t="shared" si="295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6"/>
        <v>0.13900000000000001</v>
      </c>
      <c r="P3101">
        <f t="shared" si="291"/>
        <v>55.6</v>
      </c>
      <c r="Q3101" t="str">
        <f t="shared" si="294"/>
        <v>theater</v>
      </c>
      <c r="R3101" t="str">
        <f t="shared" si="295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6"/>
        <v>0.15225</v>
      </c>
      <c r="P3102">
        <f t="shared" si="291"/>
        <v>140.53846153846155</v>
      </c>
      <c r="Q3102" t="str">
        <f t="shared" si="294"/>
        <v>theater</v>
      </c>
      <c r="R3102" t="str">
        <f t="shared" si="295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6"/>
        <v>0.12</v>
      </c>
      <c r="P3103">
        <f t="shared" si="291"/>
        <v>25</v>
      </c>
      <c r="Q3103" t="str">
        <f t="shared" si="294"/>
        <v>theater</v>
      </c>
      <c r="R3103" t="str">
        <f t="shared" si="295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6"/>
        <v>0.391125</v>
      </c>
      <c r="P3104">
        <f t="shared" si="291"/>
        <v>69.533333333333331</v>
      </c>
      <c r="Q3104" t="str">
        <f t="shared" si="294"/>
        <v>theater</v>
      </c>
      <c r="R3104" t="str">
        <f t="shared" si="295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6"/>
        <v>2.6829268292682929E-3</v>
      </c>
      <c r="P3105">
        <f t="shared" si="291"/>
        <v>5.5</v>
      </c>
      <c r="Q3105" t="str">
        <f t="shared" si="294"/>
        <v>theater</v>
      </c>
      <c r="R3105" t="str">
        <f t="shared" si="295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6"/>
        <v>0.29625000000000001</v>
      </c>
      <c r="P3106">
        <f t="shared" si="291"/>
        <v>237</v>
      </c>
      <c r="Q3106" t="str">
        <f t="shared" si="294"/>
        <v>theater</v>
      </c>
      <c r="R3106" t="str">
        <f t="shared" si="295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6"/>
        <v>0.4236099230111206</v>
      </c>
      <c r="P3107">
        <f t="shared" si="291"/>
        <v>79.870967741935488</v>
      </c>
      <c r="Q3107" t="str">
        <f t="shared" si="294"/>
        <v>theater</v>
      </c>
      <c r="R3107" t="str">
        <f t="shared" si="295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6"/>
        <v>4.1000000000000002E-2</v>
      </c>
      <c r="P3108">
        <f t="shared" si="291"/>
        <v>10.25</v>
      </c>
      <c r="Q3108" t="str">
        <f t="shared" si="294"/>
        <v>theater</v>
      </c>
      <c r="R3108" t="str">
        <f t="shared" si="295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6"/>
        <v>0.197625</v>
      </c>
      <c r="P3109">
        <f t="shared" si="291"/>
        <v>272.58620689655174</v>
      </c>
      <c r="Q3109" t="str">
        <f t="shared" si="294"/>
        <v>theater</v>
      </c>
      <c r="R3109" t="str">
        <f t="shared" si="295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6"/>
        <v>5.1999999999999995E-4</v>
      </c>
      <c r="P3110">
        <f t="shared" si="291"/>
        <v>13</v>
      </c>
      <c r="Q3110" t="str">
        <f t="shared" si="294"/>
        <v>theater</v>
      </c>
      <c r="R3110" t="str">
        <f t="shared" si="295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6"/>
        <v>0.25030188679245285</v>
      </c>
      <c r="P3111">
        <f t="shared" si="291"/>
        <v>58.184210526315788</v>
      </c>
      <c r="Q3111" t="str">
        <f t="shared" si="294"/>
        <v>theater</v>
      </c>
      <c r="R3111" t="str">
        <f t="shared" si="295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6"/>
        <v>4.0000000000000002E-4</v>
      </c>
      <c r="P3112">
        <f t="shared" si="291"/>
        <v>10</v>
      </c>
      <c r="Q3112" t="str">
        <f t="shared" si="294"/>
        <v>theater</v>
      </c>
      <c r="R3112" t="str">
        <f t="shared" si="295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6"/>
        <v>0.26640000000000003</v>
      </c>
      <c r="P3113">
        <f t="shared" si="291"/>
        <v>70.10526315789474</v>
      </c>
      <c r="Q3113" t="str">
        <f t="shared" si="294"/>
        <v>theater</v>
      </c>
      <c r="R3113" t="str">
        <f t="shared" si="295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6"/>
        <v>4.7363636363636365E-2</v>
      </c>
      <c r="P3114">
        <f t="shared" si="291"/>
        <v>57.888888888888886</v>
      </c>
      <c r="Q3114" t="str">
        <f t="shared" si="294"/>
        <v>theater</v>
      </c>
      <c r="R3114" t="str">
        <f t="shared" si="295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6"/>
        <v>4.2435339894712751E-2</v>
      </c>
      <c r="P3115">
        <f t="shared" si="291"/>
        <v>125.27027027027027</v>
      </c>
      <c r="Q3115" t="str">
        <f t="shared" si="294"/>
        <v>theater</v>
      </c>
      <c r="R3115" t="str">
        <f t="shared" si="295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6"/>
        <v>0</v>
      </c>
      <c r="P3116">
        <f t="shared" si="291"/>
        <v>0</v>
      </c>
      <c r="Q3116" t="str">
        <f t="shared" si="294"/>
        <v>theater</v>
      </c>
      <c r="R3116" t="str">
        <f t="shared" si="295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6"/>
        <v>0.03</v>
      </c>
      <c r="P3117">
        <f t="shared" si="291"/>
        <v>300</v>
      </c>
      <c r="Q3117" t="str">
        <f t="shared" si="294"/>
        <v>theater</v>
      </c>
      <c r="R3117" t="str">
        <f t="shared" si="295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6"/>
        <v>0.57333333333333336</v>
      </c>
      <c r="P3118">
        <f t="shared" si="291"/>
        <v>43</v>
      </c>
      <c r="Q3118" t="str">
        <f t="shared" si="294"/>
        <v>theater</v>
      </c>
      <c r="R3118" t="str">
        <f t="shared" si="295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6"/>
        <v>1E-3</v>
      </c>
      <c r="P3119">
        <f t="shared" si="291"/>
        <v>1</v>
      </c>
      <c r="Q3119" t="str">
        <f t="shared" si="294"/>
        <v>theater</v>
      </c>
      <c r="R3119" t="str">
        <f t="shared" si="295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6"/>
        <v>3.0999999999999999E-3</v>
      </c>
      <c r="P3120">
        <f t="shared" si="291"/>
        <v>775</v>
      </c>
      <c r="Q3120" t="str">
        <f t="shared" si="294"/>
        <v>theater</v>
      </c>
      <c r="R3120" t="str">
        <f t="shared" si="295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6"/>
        <v>5.0000000000000001E-4</v>
      </c>
      <c r="P3121">
        <f t="shared" si="291"/>
        <v>5</v>
      </c>
      <c r="Q3121" t="str">
        <f t="shared" si="294"/>
        <v>theater</v>
      </c>
      <c r="R3121" t="str">
        <f t="shared" si="295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6"/>
        <v>9.8461538461538464E-5</v>
      </c>
      <c r="P3122">
        <f t="shared" si="291"/>
        <v>12.8</v>
      </c>
      <c r="Q3122" t="str">
        <f t="shared" si="294"/>
        <v>theater</v>
      </c>
      <c r="R3122" t="str">
        <f t="shared" si="295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6"/>
        <v>6.6666666666666671E-3</v>
      </c>
      <c r="P3123">
        <f t="shared" si="291"/>
        <v>10</v>
      </c>
      <c r="Q3123" t="str">
        <f t="shared" si="294"/>
        <v>theater</v>
      </c>
      <c r="R3123" t="str">
        <f t="shared" si="295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6"/>
        <v>0.58291457286432158</v>
      </c>
      <c r="P3124">
        <f t="shared" si="291"/>
        <v>58</v>
      </c>
      <c r="Q3124" t="str">
        <f t="shared" si="294"/>
        <v>theater</v>
      </c>
      <c r="R3124" t="str">
        <f t="shared" si="295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6"/>
        <v>0.68153600000000003</v>
      </c>
      <c r="P3125">
        <f t="shared" si="291"/>
        <v>244.80459770114942</v>
      </c>
      <c r="Q3125" t="str">
        <f t="shared" si="294"/>
        <v>theater</v>
      </c>
      <c r="R3125" t="str">
        <f t="shared" si="295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6"/>
        <v>3.2499999999999997E-5</v>
      </c>
      <c r="P3126">
        <f t="shared" si="291"/>
        <v>6.5</v>
      </c>
      <c r="Q3126" t="str">
        <f t="shared" si="294"/>
        <v>theater</v>
      </c>
      <c r="R3126" t="str">
        <f t="shared" si="295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6"/>
        <v>0</v>
      </c>
      <c r="P3127">
        <f t="shared" si="291"/>
        <v>0</v>
      </c>
      <c r="Q3127" t="str">
        <f t="shared" si="294"/>
        <v>theater</v>
      </c>
      <c r="R3127" t="str">
        <f t="shared" si="295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6"/>
        <v>4.1599999999999998E-2</v>
      </c>
      <c r="P3128">
        <f t="shared" si="291"/>
        <v>61.176470588235297</v>
      </c>
      <c r="Q3128" t="str">
        <f t="shared" si="294"/>
        <v>theater</v>
      </c>
      <c r="R3128" t="str">
        <f t="shared" si="295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6"/>
        <v>0</v>
      </c>
      <c r="P3129">
        <f t="shared" si="291"/>
        <v>0</v>
      </c>
      <c r="Q3129" t="str">
        <f t="shared" si="294"/>
        <v>theater</v>
      </c>
      <c r="R3129" t="str">
        <f t="shared" si="295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6"/>
        <v>1.0860666666666667</v>
      </c>
      <c r="P3130">
        <f t="shared" si="291"/>
        <v>139.23931623931625</v>
      </c>
      <c r="Q3130" t="str">
        <f t="shared" si="294"/>
        <v>theater</v>
      </c>
      <c r="R3130" t="str">
        <f t="shared" si="295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6"/>
        <v>8.0000000000000002E-3</v>
      </c>
      <c r="P3131">
        <f t="shared" si="291"/>
        <v>10</v>
      </c>
      <c r="Q3131" t="str">
        <f t="shared" si="294"/>
        <v>theater</v>
      </c>
      <c r="R3131" t="str">
        <f t="shared" si="295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6"/>
        <v>3.7499999999999999E-2</v>
      </c>
      <c r="P3132">
        <f t="shared" si="291"/>
        <v>93.75</v>
      </c>
      <c r="Q3132" t="str">
        <f t="shared" si="294"/>
        <v>theater</v>
      </c>
      <c r="R3132" t="str">
        <f t="shared" si="295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6"/>
        <v>0.15731707317073171</v>
      </c>
      <c r="P3133">
        <f t="shared" si="291"/>
        <v>53.75</v>
      </c>
      <c r="Q3133" t="str">
        <f t="shared" si="294"/>
        <v>theater</v>
      </c>
      <c r="R3133" t="str">
        <f t="shared" si="295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6"/>
        <v>3.3333333333333332E-4</v>
      </c>
      <c r="P3134">
        <f t="shared" si="291"/>
        <v>10</v>
      </c>
      <c r="Q3134" t="str">
        <f t="shared" si="294"/>
        <v>theater</v>
      </c>
      <c r="R3134" t="str">
        <f t="shared" si="295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6"/>
        <v>1.08</v>
      </c>
      <c r="P3135">
        <f t="shared" si="291"/>
        <v>33.75</v>
      </c>
      <c r="Q3135" t="str">
        <f t="shared" si="294"/>
        <v>theater</v>
      </c>
      <c r="R3135" t="str">
        <f t="shared" si="295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6"/>
        <v>0.22500000000000001</v>
      </c>
      <c r="P3136">
        <f t="shared" si="291"/>
        <v>18.75</v>
      </c>
      <c r="Q3136" t="str">
        <f t="shared" si="294"/>
        <v>theater</v>
      </c>
      <c r="R3136" t="str">
        <f t="shared" si="295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6"/>
        <v>0.20849420849420849</v>
      </c>
      <c r="P3137">
        <f t="shared" si="291"/>
        <v>23.142857142857142</v>
      </c>
      <c r="Q3137" t="str">
        <f t="shared" si="294"/>
        <v>theater</v>
      </c>
      <c r="R3137" t="str">
        <f t="shared" si="295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6"/>
        <v>1.278</v>
      </c>
      <c r="P3138">
        <f t="shared" si="291"/>
        <v>29.045454545454547</v>
      </c>
      <c r="Q3138" t="str">
        <f t="shared" si="294"/>
        <v>theater</v>
      </c>
      <c r="R3138" t="str">
        <f t="shared" si="295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6"/>
        <v>3.3333333333333333E-2</v>
      </c>
      <c r="P3139">
        <f t="shared" ref="P3139:P3202" si="297">IF(L3139 &gt; 0, E3139/L3139, 0)</f>
        <v>50</v>
      </c>
      <c r="Q3139" t="str">
        <f t="shared" si="294"/>
        <v>theater</v>
      </c>
      <c r="R3139" t="str">
        <f t="shared" si="295"/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6"/>
        <v>0</v>
      </c>
      <c r="P3140">
        <f t="shared" si="297"/>
        <v>0</v>
      </c>
      <c r="Q3140" t="str">
        <f t="shared" si="294"/>
        <v>theater</v>
      </c>
      <c r="R3140" t="str">
        <f t="shared" si="295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6"/>
        <v>5.3999999999999999E-2</v>
      </c>
      <c r="P3141">
        <f t="shared" si="297"/>
        <v>450</v>
      </c>
      <c r="Q3141" t="str">
        <f t="shared" si="294"/>
        <v>theater</v>
      </c>
      <c r="R3141" t="str">
        <f t="shared" si="295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6"/>
        <v>9.5999999999999992E-3</v>
      </c>
      <c r="P3142">
        <f t="shared" si="297"/>
        <v>24</v>
      </c>
      <c r="Q3142" t="str">
        <f t="shared" si="294"/>
        <v>theater</v>
      </c>
      <c r="R3142" t="str">
        <f t="shared" si="295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6"/>
        <v>0.51600000000000001</v>
      </c>
      <c r="P3143">
        <f t="shared" si="297"/>
        <v>32.25</v>
      </c>
      <c r="Q3143" t="str">
        <f t="shared" si="294"/>
        <v>theater</v>
      </c>
      <c r="R3143" t="str">
        <f t="shared" si="295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6"/>
        <v>1.6363636363636365E-2</v>
      </c>
      <c r="P3144">
        <f t="shared" si="297"/>
        <v>15</v>
      </c>
      <c r="Q3144" t="str">
        <f t="shared" ref="Q3144:Q3207" si="300">LEFT(N3144, SEARCH("/",N3144,1)-1)</f>
        <v>theater</v>
      </c>
      <c r="R3144" t="str">
        <f t="shared" ref="R3144:R3207" si="301">RIGHT(N3144,  LEN(N3144) - SEARCH("/",N3144,1) )</f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6"/>
        <v>0</v>
      </c>
      <c r="P3145">
        <f t="shared" si="297"/>
        <v>0</v>
      </c>
      <c r="Q3145" t="str">
        <f t="shared" si="300"/>
        <v>theater</v>
      </c>
      <c r="R3145" t="str">
        <f t="shared" si="301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6"/>
        <v>0.754</v>
      </c>
      <c r="P3146">
        <f t="shared" si="297"/>
        <v>251.33333333333334</v>
      </c>
      <c r="Q3146" t="str">
        <f t="shared" si="300"/>
        <v>theater</v>
      </c>
      <c r="R3146" t="str">
        <f t="shared" si="301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6"/>
        <v>0</v>
      </c>
      <c r="P3147">
        <f t="shared" si="297"/>
        <v>0</v>
      </c>
      <c r="Q3147" t="str">
        <f t="shared" si="300"/>
        <v>theater</v>
      </c>
      <c r="R3147" t="str">
        <f t="shared" si="301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6"/>
        <v>0.105</v>
      </c>
      <c r="P3148">
        <f t="shared" si="297"/>
        <v>437.5</v>
      </c>
      <c r="Q3148" t="str">
        <f t="shared" si="300"/>
        <v>theater</v>
      </c>
      <c r="R3148" t="str">
        <f t="shared" si="301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6"/>
        <v>1.1752499999999999</v>
      </c>
      <c r="P3149">
        <f t="shared" si="297"/>
        <v>110.35211267605634</v>
      </c>
      <c r="Q3149" t="str">
        <f t="shared" si="300"/>
        <v>theater</v>
      </c>
      <c r="R3149" t="str">
        <f t="shared" si="301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6"/>
        <v>1.3116666666666668</v>
      </c>
      <c r="P3150">
        <f t="shared" si="297"/>
        <v>41.421052631578945</v>
      </c>
      <c r="Q3150" t="str">
        <f t="shared" si="300"/>
        <v>theater</v>
      </c>
      <c r="R3150" t="str">
        <f t="shared" si="301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6"/>
        <v>1.04</v>
      </c>
      <c r="P3151">
        <f t="shared" si="297"/>
        <v>52</v>
      </c>
      <c r="Q3151" t="str">
        <f t="shared" si="300"/>
        <v>theater</v>
      </c>
      <c r="R3151" t="str">
        <f t="shared" si="301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6"/>
        <v>1.01</v>
      </c>
      <c r="P3152">
        <f t="shared" si="297"/>
        <v>33.990384615384613</v>
      </c>
      <c r="Q3152" t="str">
        <f t="shared" si="300"/>
        <v>theater</v>
      </c>
      <c r="R3152" t="str">
        <f t="shared" si="301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6"/>
        <v>1.004</v>
      </c>
      <c r="P3153">
        <f t="shared" si="297"/>
        <v>103.35294117647059</v>
      </c>
      <c r="Q3153" t="str">
        <f t="shared" si="300"/>
        <v>theater</v>
      </c>
      <c r="R3153" t="str">
        <f t="shared" si="301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6"/>
        <v>1.0595454545454546</v>
      </c>
      <c r="P3154">
        <f t="shared" si="297"/>
        <v>34.791044776119406</v>
      </c>
      <c r="Q3154" t="str">
        <f t="shared" si="300"/>
        <v>theater</v>
      </c>
      <c r="R3154" t="str">
        <f t="shared" si="301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6"/>
        <v>3.3558333333333334</v>
      </c>
      <c r="P3155">
        <f t="shared" si="297"/>
        <v>41.773858921161825</v>
      </c>
      <c r="Q3155" t="str">
        <f t="shared" si="300"/>
        <v>theater</v>
      </c>
      <c r="R3155" t="str">
        <f t="shared" si="301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6"/>
        <v>1.1292857142857142</v>
      </c>
      <c r="P3156">
        <f t="shared" si="297"/>
        <v>64.268292682926827</v>
      </c>
      <c r="Q3156" t="str">
        <f t="shared" si="300"/>
        <v>theater</v>
      </c>
      <c r="R3156" t="str">
        <f t="shared" si="301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6"/>
        <v>1.885046</v>
      </c>
      <c r="P3157">
        <f t="shared" si="297"/>
        <v>31.209370860927152</v>
      </c>
      <c r="Q3157" t="str">
        <f t="shared" si="300"/>
        <v>theater</v>
      </c>
      <c r="R3157" t="str">
        <f t="shared" si="301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ref="O3158:O3221" si="302">E3158/D3158</f>
        <v>1.0181818181818181</v>
      </c>
      <c r="P3158">
        <f t="shared" si="297"/>
        <v>62.921348314606739</v>
      </c>
      <c r="Q3158" t="str">
        <f t="shared" si="300"/>
        <v>theater</v>
      </c>
      <c r="R3158" t="str">
        <f t="shared" si="301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02"/>
        <v>1.01</v>
      </c>
      <c r="P3159">
        <f t="shared" si="297"/>
        <v>98.536585365853654</v>
      </c>
      <c r="Q3159" t="str">
        <f t="shared" si="300"/>
        <v>theater</v>
      </c>
      <c r="R3159" t="str">
        <f t="shared" si="301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02"/>
        <v>1.1399999999999999</v>
      </c>
      <c r="P3160">
        <f t="shared" si="297"/>
        <v>82.608695652173907</v>
      </c>
      <c r="Q3160" t="str">
        <f t="shared" si="300"/>
        <v>theater</v>
      </c>
      <c r="R3160" t="str">
        <f t="shared" si="301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02"/>
        <v>1.3348133333333334</v>
      </c>
      <c r="P3161">
        <f t="shared" si="297"/>
        <v>38.504230769230773</v>
      </c>
      <c r="Q3161" t="str">
        <f t="shared" si="300"/>
        <v>theater</v>
      </c>
      <c r="R3161" t="str">
        <f t="shared" si="301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02"/>
        <v>1.0153333333333334</v>
      </c>
      <c r="P3162">
        <f t="shared" si="297"/>
        <v>80.15789473684211</v>
      </c>
      <c r="Q3162" t="str">
        <f t="shared" si="300"/>
        <v>theater</v>
      </c>
      <c r="R3162" t="str">
        <f t="shared" si="301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02"/>
        <v>1.0509999999999999</v>
      </c>
      <c r="P3163">
        <f t="shared" si="297"/>
        <v>28.405405405405407</v>
      </c>
      <c r="Q3163" t="str">
        <f t="shared" si="300"/>
        <v>theater</v>
      </c>
      <c r="R3163" t="str">
        <f t="shared" si="301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02"/>
        <v>1.2715000000000001</v>
      </c>
      <c r="P3164">
        <f t="shared" si="297"/>
        <v>80.730158730158735</v>
      </c>
      <c r="Q3164" t="str">
        <f t="shared" si="300"/>
        <v>theater</v>
      </c>
      <c r="R3164" t="str">
        <f t="shared" si="301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02"/>
        <v>1.1115384615384616</v>
      </c>
      <c r="P3165">
        <f t="shared" si="297"/>
        <v>200.69444444444446</v>
      </c>
      <c r="Q3165" t="str">
        <f t="shared" si="300"/>
        <v>theater</v>
      </c>
      <c r="R3165" t="str">
        <f t="shared" si="301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02"/>
        <v>1.0676000000000001</v>
      </c>
      <c r="P3166">
        <f t="shared" si="297"/>
        <v>37.591549295774648</v>
      </c>
      <c r="Q3166" t="str">
        <f t="shared" si="300"/>
        <v>theater</v>
      </c>
      <c r="R3166" t="str">
        <f t="shared" si="301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02"/>
        <v>1.6266666666666667</v>
      </c>
      <c r="P3167">
        <f t="shared" si="297"/>
        <v>58.095238095238095</v>
      </c>
      <c r="Q3167" t="str">
        <f t="shared" si="300"/>
        <v>theater</v>
      </c>
      <c r="R3167" t="str">
        <f t="shared" si="301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02"/>
        <v>1.6022808571428573</v>
      </c>
      <c r="P3168">
        <f t="shared" si="297"/>
        <v>60.300892473118282</v>
      </c>
      <c r="Q3168" t="str">
        <f t="shared" si="300"/>
        <v>theater</v>
      </c>
      <c r="R3168" t="str">
        <f t="shared" si="301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02"/>
        <v>1.1616666666666666</v>
      </c>
      <c r="P3169">
        <f t="shared" si="297"/>
        <v>63.363636363636367</v>
      </c>
      <c r="Q3169" t="str">
        <f t="shared" si="300"/>
        <v>theater</v>
      </c>
      <c r="R3169" t="str">
        <f t="shared" si="301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02"/>
        <v>1.242</v>
      </c>
      <c r="P3170">
        <f t="shared" si="297"/>
        <v>50.901639344262293</v>
      </c>
      <c r="Q3170" t="str">
        <f t="shared" si="300"/>
        <v>theater</v>
      </c>
      <c r="R3170" t="str">
        <f t="shared" si="301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02"/>
        <v>1.030125</v>
      </c>
      <c r="P3171">
        <f t="shared" si="297"/>
        <v>100.5</v>
      </c>
      <c r="Q3171" t="str">
        <f t="shared" si="300"/>
        <v>theater</v>
      </c>
      <c r="R3171" t="str">
        <f t="shared" si="301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02"/>
        <v>1.1225000000000001</v>
      </c>
      <c r="P3172">
        <f t="shared" si="297"/>
        <v>31.619718309859156</v>
      </c>
      <c r="Q3172" t="str">
        <f t="shared" si="300"/>
        <v>theater</v>
      </c>
      <c r="R3172" t="str">
        <f t="shared" si="301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02"/>
        <v>1.0881428571428571</v>
      </c>
      <c r="P3173">
        <f t="shared" si="297"/>
        <v>65.102564102564102</v>
      </c>
      <c r="Q3173" t="str">
        <f t="shared" si="300"/>
        <v>theater</v>
      </c>
      <c r="R3173" t="str">
        <f t="shared" si="301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02"/>
        <v>1.1499999999999999</v>
      </c>
      <c r="P3174">
        <f t="shared" si="297"/>
        <v>79.310344827586206</v>
      </c>
      <c r="Q3174" t="str">
        <f t="shared" si="300"/>
        <v>theater</v>
      </c>
      <c r="R3174" t="str">
        <f t="shared" si="301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02"/>
        <v>1.03</v>
      </c>
      <c r="P3175">
        <f t="shared" si="297"/>
        <v>139.18918918918919</v>
      </c>
      <c r="Q3175" t="str">
        <f t="shared" si="300"/>
        <v>theater</v>
      </c>
      <c r="R3175" t="str">
        <f t="shared" si="301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02"/>
        <v>1.0113333333333334</v>
      </c>
      <c r="P3176">
        <f t="shared" si="297"/>
        <v>131.91304347826087</v>
      </c>
      <c r="Q3176" t="str">
        <f t="shared" si="300"/>
        <v>theater</v>
      </c>
      <c r="R3176" t="str">
        <f t="shared" si="301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02"/>
        <v>1.0955999999999999</v>
      </c>
      <c r="P3177">
        <f t="shared" si="297"/>
        <v>91.3</v>
      </c>
      <c r="Q3177" t="str">
        <f t="shared" si="300"/>
        <v>theater</v>
      </c>
      <c r="R3177" t="str">
        <f t="shared" si="301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02"/>
        <v>1.148421052631579</v>
      </c>
      <c r="P3178">
        <f t="shared" si="297"/>
        <v>39.672727272727272</v>
      </c>
      <c r="Q3178" t="str">
        <f t="shared" si="300"/>
        <v>theater</v>
      </c>
      <c r="R3178" t="str">
        <f t="shared" si="301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02"/>
        <v>1.1739999999999999</v>
      </c>
      <c r="P3179">
        <f t="shared" si="297"/>
        <v>57.549019607843135</v>
      </c>
      <c r="Q3179" t="str">
        <f t="shared" si="300"/>
        <v>theater</v>
      </c>
      <c r="R3179" t="str">
        <f t="shared" si="301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02"/>
        <v>1.7173333333333334</v>
      </c>
      <c r="P3180">
        <f t="shared" si="297"/>
        <v>33.025641025641029</v>
      </c>
      <c r="Q3180" t="str">
        <f t="shared" si="300"/>
        <v>theater</v>
      </c>
      <c r="R3180" t="str">
        <f t="shared" si="301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02"/>
        <v>1.1416238095238094</v>
      </c>
      <c r="P3181">
        <f t="shared" si="297"/>
        <v>77.335806451612896</v>
      </c>
      <c r="Q3181" t="str">
        <f t="shared" si="300"/>
        <v>theater</v>
      </c>
      <c r="R3181" t="str">
        <f t="shared" si="301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02"/>
        <v>1.1975</v>
      </c>
      <c r="P3182">
        <f t="shared" si="297"/>
        <v>31.933333333333334</v>
      </c>
      <c r="Q3182" t="str">
        <f t="shared" si="300"/>
        <v>theater</v>
      </c>
      <c r="R3182" t="str">
        <f t="shared" si="301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02"/>
        <v>1.0900000000000001</v>
      </c>
      <c r="P3183">
        <f t="shared" si="297"/>
        <v>36.333333333333336</v>
      </c>
      <c r="Q3183" t="str">
        <f t="shared" si="300"/>
        <v>theater</v>
      </c>
      <c r="R3183" t="str">
        <f t="shared" si="301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02"/>
        <v>1.0088571428571429</v>
      </c>
      <c r="P3184">
        <f t="shared" si="297"/>
        <v>46.768211920529801</v>
      </c>
      <c r="Q3184" t="str">
        <f t="shared" si="300"/>
        <v>theater</v>
      </c>
      <c r="R3184" t="str">
        <f t="shared" si="301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02"/>
        <v>1.0900000000000001</v>
      </c>
      <c r="P3185">
        <f t="shared" si="297"/>
        <v>40.073529411764703</v>
      </c>
      <c r="Q3185" t="str">
        <f t="shared" si="300"/>
        <v>theater</v>
      </c>
      <c r="R3185" t="str">
        <f t="shared" si="301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02"/>
        <v>1.0720930232558139</v>
      </c>
      <c r="P3186">
        <f t="shared" si="297"/>
        <v>100.21739130434783</v>
      </c>
      <c r="Q3186" t="str">
        <f t="shared" si="300"/>
        <v>theater</v>
      </c>
      <c r="R3186" t="str">
        <f t="shared" si="301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02"/>
        <v>1</v>
      </c>
      <c r="P3187">
        <f t="shared" si="297"/>
        <v>41.666666666666664</v>
      </c>
      <c r="Q3187" t="str">
        <f t="shared" si="300"/>
        <v>theater</v>
      </c>
      <c r="R3187" t="str">
        <f t="shared" si="301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02"/>
        <v>1.0218750000000001</v>
      </c>
      <c r="P3188">
        <f t="shared" si="297"/>
        <v>46.714285714285715</v>
      </c>
      <c r="Q3188" t="str">
        <f t="shared" si="300"/>
        <v>theater</v>
      </c>
      <c r="R3188" t="str">
        <f t="shared" si="301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02"/>
        <v>1.1629333333333334</v>
      </c>
      <c r="P3189">
        <f t="shared" si="297"/>
        <v>71.491803278688522</v>
      </c>
      <c r="Q3189" t="str">
        <f t="shared" si="300"/>
        <v>theater</v>
      </c>
      <c r="R3189" t="str">
        <f t="shared" si="301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02"/>
        <v>0.65</v>
      </c>
      <c r="P3190">
        <f t="shared" si="297"/>
        <v>14.444444444444445</v>
      </c>
      <c r="Q3190" t="str">
        <f t="shared" si="300"/>
        <v>theater</v>
      </c>
      <c r="R3190" t="str">
        <f t="shared" si="301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02"/>
        <v>0.12327272727272727</v>
      </c>
      <c r="P3191">
        <f t="shared" si="297"/>
        <v>356.84210526315792</v>
      </c>
      <c r="Q3191" t="str">
        <f t="shared" si="300"/>
        <v>theater</v>
      </c>
      <c r="R3191" t="str">
        <f t="shared" si="301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02"/>
        <v>0</v>
      </c>
      <c r="P3192">
        <f t="shared" si="297"/>
        <v>0</v>
      </c>
      <c r="Q3192" t="str">
        <f t="shared" si="300"/>
        <v>theater</v>
      </c>
      <c r="R3192" t="str">
        <f t="shared" si="301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02"/>
        <v>4.0266666666666666E-2</v>
      </c>
      <c r="P3193">
        <f t="shared" si="297"/>
        <v>37.75</v>
      </c>
      <c r="Q3193" t="str">
        <f t="shared" si="300"/>
        <v>theater</v>
      </c>
      <c r="R3193" t="str">
        <f t="shared" si="301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02"/>
        <v>1.0200000000000001E-2</v>
      </c>
      <c r="P3194">
        <f t="shared" si="297"/>
        <v>12.75</v>
      </c>
      <c r="Q3194" t="str">
        <f t="shared" si="300"/>
        <v>theater</v>
      </c>
      <c r="R3194" t="str">
        <f t="shared" si="301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02"/>
        <v>0.1174</v>
      </c>
      <c r="P3195">
        <f t="shared" si="297"/>
        <v>24.458333333333332</v>
      </c>
      <c r="Q3195" t="str">
        <f t="shared" si="300"/>
        <v>theater</v>
      </c>
      <c r="R3195" t="str">
        <f t="shared" si="301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02"/>
        <v>0</v>
      </c>
      <c r="P3196">
        <f t="shared" si="297"/>
        <v>0</v>
      </c>
      <c r="Q3196" t="str">
        <f t="shared" si="300"/>
        <v>theater</v>
      </c>
      <c r="R3196" t="str">
        <f t="shared" si="301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02"/>
        <v>0.59142857142857141</v>
      </c>
      <c r="P3197">
        <f t="shared" si="297"/>
        <v>53.07692307692308</v>
      </c>
      <c r="Q3197" t="str">
        <f t="shared" si="300"/>
        <v>theater</v>
      </c>
      <c r="R3197" t="str">
        <f t="shared" si="301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02"/>
        <v>5.9999999999999995E-4</v>
      </c>
      <c r="P3198">
        <f t="shared" si="297"/>
        <v>300</v>
      </c>
      <c r="Q3198" t="str">
        <f t="shared" si="300"/>
        <v>theater</v>
      </c>
      <c r="R3198" t="str">
        <f t="shared" si="301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02"/>
        <v>0.1145</v>
      </c>
      <c r="P3199">
        <f t="shared" si="297"/>
        <v>286.25</v>
      </c>
      <c r="Q3199" t="str">
        <f t="shared" si="300"/>
        <v>theater</v>
      </c>
      <c r="R3199" t="str">
        <f t="shared" si="301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02"/>
        <v>3.6666666666666666E-3</v>
      </c>
      <c r="P3200">
        <f t="shared" si="297"/>
        <v>36.666666666666664</v>
      </c>
      <c r="Q3200" t="str">
        <f t="shared" si="300"/>
        <v>theater</v>
      </c>
      <c r="R3200" t="str">
        <f t="shared" si="301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02"/>
        <v>0.52159999999999995</v>
      </c>
      <c r="P3201">
        <f t="shared" si="297"/>
        <v>49.20754716981132</v>
      </c>
      <c r="Q3201" t="str">
        <f t="shared" si="300"/>
        <v>theater</v>
      </c>
      <c r="R3201" t="str">
        <f t="shared" si="301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02"/>
        <v>2.0000000000000002E-5</v>
      </c>
      <c r="P3202">
        <f t="shared" si="297"/>
        <v>1</v>
      </c>
      <c r="Q3202" t="str">
        <f t="shared" si="300"/>
        <v>theater</v>
      </c>
      <c r="R3202" t="str">
        <f t="shared" si="301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2"/>
        <v>1.2500000000000001E-2</v>
      </c>
      <c r="P3203">
        <f t="shared" ref="P3203:P3266" si="303">IF(L3203 &gt; 0, E3203/L3203, 0)</f>
        <v>12.5</v>
      </c>
      <c r="Q3203" t="str">
        <f t="shared" si="300"/>
        <v>theater</v>
      </c>
      <c r="R3203" t="str">
        <f t="shared" si="301"/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2"/>
        <v>0.54520000000000002</v>
      </c>
      <c r="P3204">
        <f t="shared" si="303"/>
        <v>109.04</v>
      </c>
      <c r="Q3204" t="str">
        <f t="shared" si="300"/>
        <v>theater</v>
      </c>
      <c r="R3204" t="str">
        <f t="shared" si="301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2"/>
        <v>0.25</v>
      </c>
      <c r="P3205">
        <f t="shared" si="303"/>
        <v>41.666666666666664</v>
      </c>
      <c r="Q3205" t="str">
        <f t="shared" si="300"/>
        <v>theater</v>
      </c>
      <c r="R3205" t="str">
        <f t="shared" si="301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2"/>
        <v>0</v>
      </c>
      <c r="P3206">
        <f t="shared" si="303"/>
        <v>0</v>
      </c>
      <c r="Q3206" t="str">
        <f t="shared" si="300"/>
        <v>theater</v>
      </c>
      <c r="R3206" t="str">
        <f t="shared" si="301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2"/>
        <v>3.4125000000000003E-2</v>
      </c>
      <c r="P3207">
        <f t="shared" si="303"/>
        <v>22.75</v>
      </c>
      <c r="Q3207" t="str">
        <f t="shared" si="300"/>
        <v>theater</v>
      </c>
      <c r="R3207" t="str">
        <f t="shared" si="301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2"/>
        <v>0</v>
      </c>
      <c r="P3208">
        <f t="shared" si="303"/>
        <v>0</v>
      </c>
      <c r="Q3208" t="str">
        <f t="shared" ref="Q3208:Q3271" si="306">LEFT(N3208, SEARCH("/",N3208,1)-1)</f>
        <v>theater</v>
      </c>
      <c r="R3208" t="str">
        <f t="shared" ref="R3208:R3271" si="307">RIGHT(N3208,  LEN(N3208) - SEARCH("/",N3208,1) )</f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2"/>
        <v>0.46363636363636362</v>
      </c>
      <c r="P3209">
        <f t="shared" si="303"/>
        <v>70.833333333333329</v>
      </c>
      <c r="Q3209" t="str">
        <f t="shared" si="306"/>
        <v>theater</v>
      </c>
      <c r="R3209" t="str">
        <f t="shared" si="307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2"/>
        <v>1.0349999999999999</v>
      </c>
      <c r="P3210">
        <f t="shared" si="303"/>
        <v>63.109756097560975</v>
      </c>
      <c r="Q3210" t="str">
        <f t="shared" si="306"/>
        <v>theater</v>
      </c>
      <c r="R3210" t="str">
        <f t="shared" si="307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2"/>
        <v>1.1932315789473684</v>
      </c>
      <c r="P3211">
        <f t="shared" si="303"/>
        <v>50.157964601769912</v>
      </c>
      <c r="Q3211" t="str">
        <f t="shared" si="306"/>
        <v>theater</v>
      </c>
      <c r="R3211" t="str">
        <f t="shared" si="307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2"/>
        <v>1.2576666666666667</v>
      </c>
      <c r="P3212">
        <f t="shared" si="303"/>
        <v>62.883333333333333</v>
      </c>
      <c r="Q3212" t="str">
        <f t="shared" si="306"/>
        <v>theater</v>
      </c>
      <c r="R3212" t="str">
        <f t="shared" si="307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2"/>
        <v>1.1974347826086957</v>
      </c>
      <c r="P3213">
        <f t="shared" si="303"/>
        <v>85.531055900621112</v>
      </c>
      <c r="Q3213" t="str">
        <f t="shared" si="306"/>
        <v>theater</v>
      </c>
      <c r="R3213" t="str">
        <f t="shared" si="307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2"/>
        <v>1.2625</v>
      </c>
      <c r="P3214">
        <f t="shared" si="303"/>
        <v>53.723404255319146</v>
      </c>
      <c r="Q3214" t="str">
        <f t="shared" si="306"/>
        <v>theater</v>
      </c>
      <c r="R3214" t="str">
        <f t="shared" si="307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2"/>
        <v>1.0011666666666668</v>
      </c>
      <c r="P3215">
        <f t="shared" si="303"/>
        <v>127.80851063829788</v>
      </c>
      <c r="Q3215" t="str">
        <f t="shared" si="306"/>
        <v>theater</v>
      </c>
      <c r="R3215" t="str">
        <f t="shared" si="307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2"/>
        <v>1.0213333333333334</v>
      </c>
      <c r="P3216">
        <f t="shared" si="303"/>
        <v>106.57391304347826</v>
      </c>
      <c r="Q3216" t="str">
        <f t="shared" si="306"/>
        <v>theater</v>
      </c>
      <c r="R3216" t="str">
        <f t="shared" si="307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2"/>
        <v>1.0035142857142858</v>
      </c>
      <c r="P3217">
        <f t="shared" si="303"/>
        <v>262.11194029850748</v>
      </c>
      <c r="Q3217" t="str">
        <f t="shared" si="306"/>
        <v>theater</v>
      </c>
      <c r="R3217" t="str">
        <f t="shared" si="307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2"/>
        <v>1.0004999999999999</v>
      </c>
      <c r="P3218">
        <f t="shared" si="303"/>
        <v>57.171428571428571</v>
      </c>
      <c r="Q3218" t="str">
        <f t="shared" si="306"/>
        <v>theater</v>
      </c>
      <c r="R3218" t="str">
        <f t="shared" si="307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2"/>
        <v>1.1602222222222223</v>
      </c>
      <c r="P3219">
        <f t="shared" si="303"/>
        <v>50.20192307692308</v>
      </c>
      <c r="Q3219" t="str">
        <f t="shared" si="306"/>
        <v>theater</v>
      </c>
      <c r="R3219" t="str">
        <f t="shared" si="307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2"/>
        <v>1.0209999999999999</v>
      </c>
      <c r="P3220">
        <f t="shared" si="303"/>
        <v>66.586956521739125</v>
      </c>
      <c r="Q3220" t="str">
        <f t="shared" si="306"/>
        <v>theater</v>
      </c>
      <c r="R3220" t="str">
        <f t="shared" si="307"/>
        <v>plays</v>
      </c>
      <c r="S3220" s="10">
        <f t="shared" si="304"/>
        <v>41971.002152777779</v>
      </c>
      <c r="T3220" s="10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2"/>
        <v>1.0011000000000001</v>
      </c>
      <c r="P3221">
        <f t="shared" si="303"/>
        <v>168.25210084033614</v>
      </c>
      <c r="Q3221" t="str">
        <f t="shared" si="306"/>
        <v>theater</v>
      </c>
      <c r="R3221" t="str">
        <f t="shared" si="307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ref="O3222:O3285" si="308">E3222/D3222</f>
        <v>1.0084</v>
      </c>
      <c r="P3222">
        <f t="shared" si="303"/>
        <v>256.37288135593218</v>
      </c>
      <c r="Q3222" t="str">
        <f t="shared" si="306"/>
        <v>theater</v>
      </c>
      <c r="R3222" t="str">
        <f t="shared" si="307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8"/>
        <v>1.0342499999999999</v>
      </c>
      <c r="P3223">
        <f t="shared" si="303"/>
        <v>36.610619469026545</v>
      </c>
      <c r="Q3223" t="str">
        <f t="shared" si="306"/>
        <v>theater</v>
      </c>
      <c r="R3223" t="str">
        <f t="shared" si="307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8"/>
        <v>1.248</v>
      </c>
      <c r="P3224">
        <f t="shared" si="303"/>
        <v>37.142857142857146</v>
      </c>
      <c r="Q3224" t="str">
        <f t="shared" si="306"/>
        <v>theater</v>
      </c>
      <c r="R3224" t="str">
        <f t="shared" si="307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8"/>
        <v>1.0951612903225807</v>
      </c>
      <c r="P3225">
        <f t="shared" si="303"/>
        <v>45.878378378378379</v>
      </c>
      <c r="Q3225" t="str">
        <f t="shared" si="306"/>
        <v>theater</v>
      </c>
      <c r="R3225" t="str">
        <f t="shared" si="307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8"/>
        <v>1.0203333333333333</v>
      </c>
      <c r="P3226">
        <f t="shared" si="303"/>
        <v>141.71296296296296</v>
      </c>
      <c r="Q3226" t="str">
        <f t="shared" si="306"/>
        <v>theater</v>
      </c>
      <c r="R3226" t="str">
        <f t="shared" si="307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8"/>
        <v>1.0235000000000001</v>
      </c>
      <c r="P3227">
        <f t="shared" si="303"/>
        <v>52.487179487179489</v>
      </c>
      <c r="Q3227" t="str">
        <f t="shared" si="306"/>
        <v>theater</v>
      </c>
      <c r="R3227" t="str">
        <f t="shared" si="307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8"/>
        <v>1.0416666666666667</v>
      </c>
      <c r="P3228">
        <f t="shared" si="303"/>
        <v>59.523809523809526</v>
      </c>
      <c r="Q3228" t="str">
        <f t="shared" si="306"/>
        <v>theater</v>
      </c>
      <c r="R3228" t="str">
        <f t="shared" si="307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8"/>
        <v>1.25</v>
      </c>
      <c r="P3229">
        <f t="shared" si="303"/>
        <v>50</v>
      </c>
      <c r="Q3229" t="str">
        <f t="shared" si="306"/>
        <v>theater</v>
      </c>
      <c r="R3229" t="str">
        <f t="shared" si="307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8"/>
        <v>1.0234285714285714</v>
      </c>
      <c r="P3230">
        <f t="shared" si="303"/>
        <v>193.62162162162161</v>
      </c>
      <c r="Q3230" t="str">
        <f t="shared" si="306"/>
        <v>theater</v>
      </c>
      <c r="R3230" t="str">
        <f t="shared" si="307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8"/>
        <v>1.0786500000000001</v>
      </c>
      <c r="P3231">
        <f t="shared" si="303"/>
        <v>106.79702970297029</v>
      </c>
      <c r="Q3231" t="str">
        <f t="shared" si="306"/>
        <v>theater</v>
      </c>
      <c r="R3231" t="str">
        <f t="shared" si="307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8"/>
        <v>1.0988461538461538</v>
      </c>
      <c r="P3232">
        <f t="shared" si="303"/>
        <v>77.21621621621621</v>
      </c>
      <c r="Q3232" t="str">
        <f t="shared" si="306"/>
        <v>theater</v>
      </c>
      <c r="R3232" t="str">
        <f t="shared" si="307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8"/>
        <v>1.61</v>
      </c>
      <c r="P3233">
        <f t="shared" si="303"/>
        <v>57.5</v>
      </c>
      <c r="Q3233" t="str">
        <f t="shared" si="306"/>
        <v>theater</v>
      </c>
      <c r="R3233" t="str">
        <f t="shared" si="307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8"/>
        <v>1.3120000000000001</v>
      </c>
      <c r="P3234">
        <f t="shared" si="303"/>
        <v>50.46153846153846</v>
      </c>
      <c r="Q3234" t="str">
        <f t="shared" si="306"/>
        <v>theater</v>
      </c>
      <c r="R3234" t="str">
        <f t="shared" si="307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8"/>
        <v>1.1879999999999999</v>
      </c>
      <c r="P3235">
        <f t="shared" si="303"/>
        <v>97.377049180327873</v>
      </c>
      <c r="Q3235" t="str">
        <f t="shared" si="306"/>
        <v>theater</v>
      </c>
      <c r="R3235" t="str">
        <f t="shared" si="307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8"/>
        <v>1.0039275000000001</v>
      </c>
      <c r="P3236">
        <f t="shared" si="303"/>
        <v>34.91921739130435</v>
      </c>
      <c r="Q3236" t="str">
        <f t="shared" si="306"/>
        <v>theater</v>
      </c>
      <c r="R3236" t="str">
        <f t="shared" si="307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8"/>
        <v>1.0320666666666667</v>
      </c>
      <c r="P3237">
        <f t="shared" si="303"/>
        <v>85.530386740331494</v>
      </c>
      <c r="Q3237" t="str">
        <f t="shared" si="306"/>
        <v>theater</v>
      </c>
      <c r="R3237" t="str">
        <f t="shared" si="307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8"/>
        <v>1.006</v>
      </c>
      <c r="P3238">
        <f t="shared" si="303"/>
        <v>182.90909090909091</v>
      </c>
      <c r="Q3238" t="str">
        <f t="shared" si="306"/>
        <v>theater</v>
      </c>
      <c r="R3238" t="str">
        <f t="shared" si="307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8"/>
        <v>1.0078754285714286</v>
      </c>
      <c r="P3239">
        <f t="shared" si="303"/>
        <v>131.13620817843866</v>
      </c>
      <c r="Q3239" t="str">
        <f t="shared" si="306"/>
        <v>theater</v>
      </c>
      <c r="R3239" t="str">
        <f t="shared" si="307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8"/>
        <v>1.1232142857142857</v>
      </c>
      <c r="P3240">
        <f t="shared" si="303"/>
        <v>39.810126582278478</v>
      </c>
      <c r="Q3240" t="str">
        <f t="shared" si="306"/>
        <v>theater</v>
      </c>
      <c r="R3240" t="str">
        <f t="shared" si="307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8"/>
        <v>1.0591914022517912</v>
      </c>
      <c r="P3241">
        <f t="shared" si="303"/>
        <v>59.701730769230764</v>
      </c>
      <c r="Q3241" t="str">
        <f t="shared" si="306"/>
        <v>theater</v>
      </c>
      <c r="R3241" t="str">
        <f t="shared" si="307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8"/>
        <v>1.0056666666666667</v>
      </c>
      <c r="P3242">
        <f t="shared" si="303"/>
        <v>88.735294117647058</v>
      </c>
      <c r="Q3242" t="str">
        <f t="shared" si="306"/>
        <v>theater</v>
      </c>
      <c r="R3242" t="str">
        <f t="shared" si="307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8"/>
        <v>1.1530588235294117</v>
      </c>
      <c r="P3243">
        <f t="shared" si="303"/>
        <v>58.688622754491021</v>
      </c>
      <c r="Q3243" t="str">
        <f t="shared" si="306"/>
        <v>theater</v>
      </c>
      <c r="R3243" t="str">
        <f t="shared" si="307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8"/>
        <v>1.273042</v>
      </c>
      <c r="P3244">
        <f t="shared" si="303"/>
        <v>69.56513661202186</v>
      </c>
      <c r="Q3244" t="str">
        <f t="shared" si="306"/>
        <v>theater</v>
      </c>
      <c r="R3244" t="str">
        <f t="shared" si="307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8"/>
        <v>1.028375</v>
      </c>
      <c r="P3245">
        <f t="shared" si="303"/>
        <v>115.87323943661971</v>
      </c>
      <c r="Q3245" t="str">
        <f t="shared" si="306"/>
        <v>theater</v>
      </c>
      <c r="R3245" t="str">
        <f t="shared" si="307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8"/>
        <v>1.0293749999999999</v>
      </c>
      <c r="P3246">
        <f t="shared" si="303"/>
        <v>23.869565217391305</v>
      </c>
      <c r="Q3246" t="str">
        <f t="shared" si="306"/>
        <v>theater</v>
      </c>
      <c r="R3246" t="str">
        <f t="shared" si="307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8"/>
        <v>1.043047619047619</v>
      </c>
      <c r="P3247">
        <f t="shared" si="303"/>
        <v>81.125925925925927</v>
      </c>
      <c r="Q3247" t="str">
        <f t="shared" si="306"/>
        <v>theater</v>
      </c>
      <c r="R3247" t="str">
        <f t="shared" si="307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8"/>
        <v>1.1122000000000001</v>
      </c>
      <c r="P3248">
        <f t="shared" si="303"/>
        <v>57.626943005181346</v>
      </c>
      <c r="Q3248" t="str">
        <f t="shared" si="306"/>
        <v>theater</v>
      </c>
      <c r="R3248" t="str">
        <f t="shared" si="307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8"/>
        <v>1.0586</v>
      </c>
      <c r="P3249">
        <f t="shared" si="303"/>
        <v>46.429824561403507</v>
      </c>
      <c r="Q3249" t="str">
        <f t="shared" si="306"/>
        <v>theater</v>
      </c>
      <c r="R3249" t="str">
        <f t="shared" si="307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8"/>
        <v>1.0079166666666666</v>
      </c>
      <c r="P3250">
        <f t="shared" si="303"/>
        <v>60.475000000000001</v>
      </c>
      <c r="Q3250" t="str">
        <f t="shared" si="306"/>
        <v>theater</v>
      </c>
      <c r="R3250" t="str">
        <f t="shared" si="307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8"/>
        <v>1.0492727272727274</v>
      </c>
      <c r="P3251">
        <f t="shared" si="303"/>
        <v>65.579545454545453</v>
      </c>
      <c r="Q3251" t="str">
        <f t="shared" si="306"/>
        <v>theater</v>
      </c>
      <c r="R3251" t="str">
        <f t="shared" si="307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8"/>
        <v>1.01552</v>
      </c>
      <c r="P3252">
        <f t="shared" si="303"/>
        <v>119.1924882629108</v>
      </c>
      <c r="Q3252" t="str">
        <f t="shared" si="306"/>
        <v>theater</v>
      </c>
      <c r="R3252" t="str">
        <f t="shared" si="307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8"/>
        <v>1.1073333333333333</v>
      </c>
      <c r="P3253">
        <f t="shared" si="303"/>
        <v>83.05</v>
      </c>
      <c r="Q3253" t="str">
        <f t="shared" si="306"/>
        <v>theater</v>
      </c>
      <c r="R3253" t="str">
        <f t="shared" si="307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8"/>
        <v>1.2782222222222221</v>
      </c>
      <c r="P3254">
        <f t="shared" si="303"/>
        <v>57.52</v>
      </c>
      <c r="Q3254" t="str">
        <f t="shared" si="306"/>
        <v>theater</v>
      </c>
      <c r="R3254" t="str">
        <f t="shared" si="307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8"/>
        <v>1.0182500000000001</v>
      </c>
      <c r="P3255">
        <f t="shared" si="303"/>
        <v>177.08695652173913</v>
      </c>
      <c r="Q3255" t="str">
        <f t="shared" si="306"/>
        <v>theater</v>
      </c>
      <c r="R3255" t="str">
        <f t="shared" si="307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8"/>
        <v>1.012576923076923</v>
      </c>
      <c r="P3256">
        <f t="shared" si="303"/>
        <v>70.771505376344081</v>
      </c>
      <c r="Q3256" t="str">
        <f t="shared" si="306"/>
        <v>theater</v>
      </c>
      <c r="R3256" t="str">
        <f t="shared" si="307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8"/>
        <v>1.75</v>
      </c>
      <c r="P3257">
        <f t="shared" si="303"/>
        <v>29.166666666666668</v>
      </c>
      <c r="Q3257" t="str">
        <f t="shared" si="306"/>
        <v>theater</v>
      </c>
      <c r="R3257" t="str">
        <f t="shared" si="307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8"/>
        <v>1.2806</v>
      </c>
      <c r="P3258">
        <f t="shared" si="303"/>
        <v>72.76136363636364</v>
      </c>
      <c r="Q3258" t="str">
        <f t="shared" si="306"/>
        <v>theater</v>
      </c>
      <c r="R3258" t="str">
        <f t="shared" si="307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8"/>
        <v>1.0629949999999999</v>
      </c>
      <c r="P3259">
        <f t="shared" si="303"/>
        <v>51.853414634146333</v>
      </c>
      <c r="Q3259" t="str">
        <f t="shared" si="306"/>
        <v>theater</v>
      </c>
      <c r="R3259" t="str">
        <f t="shared" si="307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8"/>
        <v>1.052142857142857</v>
      </c>
      <c r="P3260">
        <f t="shared" si="303"/>
        <v>98.2</v>
      </c>
      <c r="Q3260" t="str">
        <f t="shared" si="306"/>
        <v>theater</v>
      </c>
      <c r="R3260" t="str">
        <f t="shared" si="307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8"/>
        <v>1.0616782608695652</v>
      </c>
      <c r="P3261">
        <f t="shared" si="303"/>
        <v>251.7381443298969</v>
      </c>
      <c r="Q3261" t="str">
        <f t="shared" si="306"/>
        <v>theater</v>
      </c>
      <c r="R3261" t="str">
        <f t="shared" si="307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8"/>
        <v>1.0924</v>
      </c>
      <c r="P3262">
        <f t="shared" si="303"/>
        <v>74.821917808219183</v>
      </c>
      <c r="Q3262" t="str">
        <f t="shared" si="306"/>
        <v>theater</v>
      </c>
      <c r="R3262" t="str">
        <f t="shared" si="307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8"/>
        <v>1.0045454545454546</v>
      </c>
      <c r="P3263">
        <f t="shared" si="303"/>
        <v>67.65306122448979</v>
      </c>
      <c r="Q3263" t="str">
        <f t="shared" si="306"/>
        <v>theater</v>
      </c>
      <c r="R3263" t="str">
        <f t="shared" si="307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8"/>
        <v>1.0304098360655738</v>
      </c>
      <c r="P3264">
        <f t="shared" si="303"/>
        <v>93.81343283582089</v>
      </c>
      <c r="Q3264" t="str">
        <f t="shared" si="306"/>
        <v>theater</v>
      </c>
      <c r="R3264" t="str">
        <f t="shared" si="307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8"/>
        <v>1.121664</v>
      </c>
      <c r="P3265">
        <f t="shared" si="303"/>
        <v>41.237647058823526</v>
      </c>
      <c r="Q3265" t="str">
        <f t="shared" si="306"/>
        <v>theater</v>
      </c>
      <c r="R3265" t="str">
        <f t="shared" si="307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8"/>
        <v>1.03</v>
      </c>
      <c r="P3266">
        <f t="shared" si="303"/>
        <v>52.551020408163268</v>
      </c>
      <c r="Q3266" t="str">
        <f t="shared" si="306"/>
        <v>theater</v>
      </c>
      <c r="R3266" t="str">
        <f t="shared" si="307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8"/>
        <v>1.64</v>
      </c>
      <c r="P3267">
        <f t="shared" ref="P3267:P3330" si="309">IF(L3267 &gt; 0, E3267/L3267, 0)</f>
        <v>70.285714285714292</v>
      </c>
      <c r="Q3267" t="str">
        <f t="shared" si="306"/>
        <v>theater</v>
      </c>
      <c r="R3267" t="str">
        <f t="shared" si="307"/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8"/>
        <v>1.3128333333333333</v>
      </c>
      <c r="P3268">
        <f t="shared" si="309"/>
        <v>48.325153374233132</v>
      </c>
      <c r="Q3268" t="str">
        <f t="shared" si="306"/>
        <v>theater</v>
      </c>
      <c r="R3268" t="str">
        <f t="shared" si="307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8"/>
        <v>1.0209999999999999</v>
      </c>
      <c r="P3269">
        <f t="shared" si="309"/>
        <v>53.177083333333336</v>
      </c>
      <c r="Q3269" t="str">
        <f t="shared" si="306"/>
        <v>theater</v>
      </c>
      <c r="R3269" t="str">
        <f t="shared" si="307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8"/>
        <v>1.28</v>
      </c>
      <c r="P3270">
        <f t="shared" si="309"/>
        <v>60.952380952380949</v>
      </c>
      <c r="Q3270" t="str">
        <f t="shared" si="306"/>
        <v>theater</v>
      </c>
      <c r="R3270" t="str">
        <f t="shared" si="307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8"/>
        <v>1.0149999999999999</v>
      </c>
      <c r="P3271">
        <f t="shared" si="309"/>
        <v>116</v>
      </c>
      <c r="Q3271" t="str">
        <f t="shared" si="306"/>
        <v>theater</v>
      </c>
      <c r="R3271" t="str">
        <f t="shared" si="307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8"/>
        <v>1.0166666666666666</v>
      </c>
      <c r="P3272">
        <f t="shared" si="309"/>
        <v>61</v>
      </c>
      <c r="Q3272" t="str">
        <f t="shared" ref="Q3272:Q3335" si="312">LEFT(N3272, SEARCH("/",N3272,1)-1)</f>
        <v>theater</v>
      </c>
      <c r="R3272" t="str">
        <f t="shared" ref="R3272:R3335" si="313">RIGHT(N3272,  LEN(N3272) - SEARCH("/",N3272,1) )</f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8"/>
        <v>1.3</v>
      </c>
      <c r="P3273">
        <f t="shared" si="309"/>
        <v>38.235294117647058</v>
      </c>
      <c r="Q3273" t="str">
        <f t="shared" si="312"/>
        <v>theater</v>
      </c>
      <c r="R3273" t="str">
        <f t="shared" si="313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8"/>
        <v>1.5443</v>
      </c>
      <c r="P3274">
        <f t="shared" si="309"/>
        <v>106.50344827586207</v>
      </c>
      <c r="Q3274" t="str">
        <f t="shared" si="312"/>
        <v>theater</v>
      </c>
      <c r="R3274" t="str">
        <f t="shared" si="313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8"/>
        <v>1.0740000000000001</v>
      </c>
      <c r="P3275">
        <f t="shared" si="309"/>
        <v>204.57142857142858</v>
      </c>
      <c r="Q3275" t="str">
        <f t="shared" si="312"/>
        <v>theater</v>
      </c>
      <c r="R3275" t="str">
        <f t="shared" si="313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8"/>
        <v>1.0132258064516129</v>
      </c>
      <c r="P3276">
        <f t="shared" si="309"/>
        <v>54.912587412587413</v>
      </c>
      <c r="Q3276" t="str">
        <f t="shared" si="312"/>
        <v>theater</v>
      </c>
      <c r="R3276" t="str">
        <f t="shared" si="313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8"/>
        <v>1.0027777777777778</v>
      </c>
      <c r="P3277">
        <f t="shared" si="309"/>
        <v>150.41666666666666</v>
      </c>
      <c r="Q3277" t="str">
        <f t="shared" si="312"/>
        <v>theater</v>
      </c>
      <c r="R3277" t="str">
        <f t="shared" si="313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8"/>
        <v>1.1684444444444444</v>
      </c>
      <c r="P3278">
        <f t="shared" si="309"/>
        <v>52.58</v>
      </c>
      <c r="Q3278" t="str">
        <f t="shared" si="312"/>
        <v>theater</v>
      </c>
      <c r="R3278" t="str">
        <f t="shared" si="313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8"/>
        <v>1.0860000000000001</v>
      </c>
      <c r="P3279">
        <f t="shared" si="309"/>
        <v>54.3</v>
      </c>
      <c r="Q3279" t="str">
        <f t="shared" si="312"/>
        <v>theater</v>
      </c>
      <c r="R3279" t="str">
        <f t="shared" si="313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8"/>
        <v>1.034</v>
      </c>
      <c r="P3280">
        <f t="shared" si="309"/>
        <v>76.029411764705884</v>
      </c>
      <c r="Q3280" t="str">
        <f t="shared" si="312"/>
        <v>theater</v>
      </c>
      <c r="R3280" t="str">
        <f t="shared" si="313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8"/>
        <v>1.1427586206896552</v>
      </c>
      <c r="P3281">
        <f t="shared" si="309"/>
        <v>105.2063492063492</v>
      </c>
      <c r="Q3281" t="str">
        <f t="shared" si="312"/>
        <v>theater</v>
      </c>
      <c r="R3281" t="str">
        <f t="shared" si="313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8"/>
        <v>1.03</v>
      </c>
      <c r="P3282">
        <f t="shared" si="309"/>
        <v>68.666666666666671</v>
      </c>
      <c r="Q3282" t="str">
        <f t="shared" si="312"/>
        <v>theater</v>
      </c>
      <c r="R3282" t="str">
        <f t="shared" si="313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8"/>
        <v>1.216</v>
      </c>
      <c r="P3283">
        <f t="shared" si="309"/>
        <v>129.36170212765958</v>
      </c>
      <c r="Q3283" t="str">
        <f t="shared" si="312"/>
        <v>theater</v>
      </c>
      <c r="R3283" t="str">
        <f t="shared" si="313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8"/>
        <v>1.026467741935484</v>
      </c>
      <c r="P3284">
        <f t="shared" si="309"/>
        <v>134.26371308016877</v>
      </c>
      <c r="Q3284" t="str">
        <f t="shared" si="312"/>
        <v>theater</v>
      </c>
      <c r="R3284" t="str">
        <f t="shared" si="313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8"/>
        <v>1.0475000000000001</v>
      </c>
      <c r="P3285">
        <f t="shared" si="309"/>
        <v>17.829787234042552</v>
      </c>
      <c r="Q3285" t="str">
        <f t="shared" si="312"/>
        <v>theater</v>
      </c>
      <c r="R3285" t="str">
        <f t="shared" si="313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ref="O3286:O3349" si="314">E3286/D3286</f>
        <v>1.016</v>
      </c>
      <c r="P3286">
        <f t="shared" si="309"/>
        <v>203.2</v>
      </c>
      <c r="Q3286" t="str">
        <f t="shared" si="312"/>
        <v>theater</v>
      </c>
      <c r="R3286" t="str">
        <f t="shared" si="313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14"/>
        <v>1.1210242048409682</v>
      </c>
      <c r="P3287">
        <f t="shared" si="309"/>
        <v>69.18518518518519</v>
      </c>
      <c r="Q3287" t="str">
        <f t="shared" si="312"/>
        <v>theater</v>
      </c>
      <c r="R3287" t="str">
        <f t="shared" si="313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14"/>
        <v>1.0176666666666667</v>
      </c>
      <c r="P3288">
        <f t="shared" si="309"/>
        <v>125.12295081967213</v>
      </c>
      <c r="Q3288" t="str">
        <f t="shared" si="312"/>
        <v>theater</v>
      </c>
      <c r="R3288" t="str">
        <f t="shared" si="313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14"/>
        <v>1</v>
      </c>
      <c r="P3289">
        <f t="shared" si="309"/>
        <v>73.529411764705884</v>
      </c>
      <c r="Q3289" t="str">
        <f t="shared" si="312"/>
        <v>theater</v>
      </c>
      <c r="R3289" t="str">
        <f t="shared" si="313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14"/>
        <v>1.0026489999999999</v>
      </c>
      <c r="P3290">
        <f t="shared" si="309"/>
        <v>48.437149758454105</v>
      </c>
      <c r="Q3290" t="str">
        <f t="shared" si="312"/>
        <v>theater</v>
      </c>
      <c r="R3290" t="str">
        <f t="shared" si="313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14"/>
        <v>1.3304200000000002</v>
      </c>
      <c r="P3291">
        <f t="shared" si="309"/>
        <v>26.608400000000003</v>
      </c>
      <c r="Q3291" t="str">
        <f t="shared" si="312"/>
        <v>theater</v>
      </c>
      <c r="R3291" t="str">
        <f t="shared" si="313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14"/>
        <v>1.212</v>
      </c>
      <c r="P3292">
        <f t="shared" si="309"/>
        <v>33.666666666666664</v>
      </c>
      <c r="Q3292" t="str">
        <f t="shared" si="312"/>
        <v>theater</v>
      </c>
      <c r="R3292" t="str">
        <f t="shared" si="313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14"/>
        <v>1.1399999999999999</v>
      </c>
      <c r="P3293">
        <f t="shared" si="309"/>
        <v>40.714285714285715</v>
      </c>
      <c r="Q3293" t="str">
        <f t="shared" si="312"/>
        <v>theater</v>
      </c>
      <c r="R3293" t="str">
        <f t="shared" si="313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14"/>
        <v>2.8613861386138613</v>
      </c>
      <c r="P3294">
        <f t="shared" si="309"/>
        <v>19.266666666666666</v>
      </c>
      <c r="Q3294" t="str">
        <f t="shared" si="312"/>
        <v>theater</v>
      </c>
      <c r="R3294" t="str">
        <f t="shared" si="313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14"/>
        <v>1.7044444444444444</v>
      </c>
      <c r="P3295">
        <f t="shared" si="309"/>
        <v>84.285714285714292</v>
      </c>
      <c r="Q3295" t="str">
        <f t="shared" si="312"/>
        <v>theater</v>
      </c>
      <c r="R3295" t="str">
        <f t="shared" si="313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14"/>
        <v>1.1833333333333333</v>
      </c>
      <c r="P3296">
        <f t="shared" si="309"/>
        <v>29.583333333333332</v>
      </c>
      <c r="Q3296" t="str">
        <f t="shared" si="312"/>
        <v>theater</v>
      </c>
      <c r="R3296" t="str">
        <f t="shared" si="313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14"/>
        <v>1.0285857142857142</v>
      </c>
      <c r="P3297">
        <f t="shared" si="309"/>
        <v>26.667037037037037</v>
      </c>
      <c r="Q3297" t="str">
        <f t="shared" si="312"/>
        <v>theater</v>
      </c>
      <c r="R3297" t="str">
        <f t="shared" si="313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14"/>
        <v>1.4406666666666668</v>
      </c>
      <c r="P3298">
        <f t="shared" si="309"/>
        <v>45.978723404255319</v>
      </c>
      <c r="Q3298" t="str">
        <f t="shared" si="312"/>
        <v>theater</v>
      </c>
      <c r="R3298" t="str">
        <f t="shared" si="313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14"/>
        <v>1.0007272727272727</v>
      </c>
      <c r="P3299">
        <f t="shared" si="309"/>
        <v>125.09090909090909</v>
      </c>
      <c r="Q3299" t="str">
        <f t="shared" si="312"/>
        <v>theater</v>
      </c>
      <c r="R3299" t="str">
        <f t="shared" si="313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14"/>
        <v>1.0173000000000001</v>
      </c>
      <c r="P3300">
        <f t="shared" si="309"/>
        <v>141.29166666666666</v>
      </c>
      <c r="Q3300" t="str">
        <f t="shared" si="312"/>
        <v>theater</v>
      </c>
      <c r="R3300" t="str">
        <f t="shared" si="313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14"/>
        <v>1.1619999999999999</v>
      </c>
      <c r="P3301">
        <f t="shared" si="309"/>
        <v>55.333333333333336</v>
      </c>
      <c r="Q3301" t="str">
        <f t="shared" si="312"/>
        <v>theater</v>
      </c>
      <c r="R3301" t="str">
        <f t="shared" si="313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14"/>
        <v>1.3616666666666666</v>
      </c>
      <c r="P3302">
        <f t="shared" si="309"/>
        <v>46.420454545454547</v>
      </c>
      <c r="Q3302" t="str">
        <f t="shared" si="312"/>
        <v>theater</v>
      </c>
      <c r="R3302" t="str">
        <f t="shared" si="313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14"/>
        <v>1.3346666666666667</v>
      </c>
      <c r="P3303">
        <f t="shared" si="309"/>
        <v>57.2</v>
      </c>
      <c r="Q3303" t="str">
        <f t="shared" si="312"/>
        <v>theater</v>
      </c>
      <c r="R3303" t="str">
        <f t="shared" si="313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14"/>
        <v>1.0339285714285715</v>
      </c>
      <c r="P3304">
        <f t="shared" si="309"/>
        <v>173.7</v>
      </c>
      <c r="Q3304" t="str">
        <f t="shared" si="312"/>
        <v>theater</v>
      </c>
      <c r="R3304" t="str">
        <f t="shared" si="313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14"/>
        <v>1.1588888888888889</v>
      </c>
      <c r="P3305">
        <f t="shared" si="309"/>
        <v>59.6</v>
      </c>
      <c r="Q3305" t="str">
        <f t="shared" si="312"/>
        <v>theater</v>
      </c>
      <c r="R3305" t="str">
        <f t="shared" si="313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14"/>
        <v>1.0451666666666666</v>
      </c>
      <c r="P3306">
        <f t="shared" si="309"/>
        <v>89.585714285714289</v>
      </c>
      <c r="Q3306" t="str">
        <f t="shared" si="312"/>
        <v>theater</v>
      </c>
      <c r="R3306" t="str">
        <f t="shared" si="313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14"/>
        <v>1.0202500000000001</v>
      </c>
      <c r="P3307">
        <f t="shared" si="309"/>
        <v>204.05</v>
      </c>
      <c r="Q3307" t="str">
        <f t="shared" si="312"/>
        <v>theater</v>
      </c>
      <c r="R3307" t="str">
        <f t="shared" si="313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14"/>
        <v>1.7533333333333334</v>
      </c>
      <c r="P3308">
        <f t="shared" si="309"/>
        <v>48.703703703703702</v>
      </c>
      <c r="Q3308" t="str">
        <f t="shared" si="312"/>
        <v>theater</v>
      </c>
      <c r="R3308" t="str">
        <f t="shared" si="313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14"/>
        <v>1.0668</v>
      </c>
      <c r="P3309">
        <f t="shared" si="309"/>
        <v>53.339999999999996</v>
      </c>
      <c r="Q3309" t="str">
        <f t="shared" si="312"/>
        <v>theater</v>
      </c>
      <c r="R3309" t="str">
        <f t="shared" si="313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14"/>
        <v>1.2228571428571429</v>
      </c>
      <c r="P3310">
        <f t="shared" si="309"/>
        <v>75.087719298245617</v>
      </c>
      <c r="Q3310" t="str">
        <f t="shared" si="312"/>
        <v>theater</v>
      </c>
      <c r="R3310" t="str">
        <f t="shared" si="313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14"/>
        <v>1.5942857142857143</v>
      </c>
      <c r="P3311">
        <f t="shared" si="309"/>
        <v>18</v>
      </c>
      <c r="Q3311" t="str">
        <f t="shared" si="312"/>
        <v>theater</v>
      </c>
      <c r="R3311" t="str">
        <f t="shared" si="313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14"/>
        <v>1.0007692307692309</v>
      </c>
      <c r="P3312">
        <f t="shared" si="309"/>
        <v>209.83870967741936</v>
      </c>
      <c r="Q3312" t="str">
        <f t="shared" si="312"/>
        <v>theater</v>
      </c>
      <c r="R3312" t="str">
        <f t="shared" si="313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14"/>
        <v>1.0984</v>
      </c>
      <c r="P3313">
        <f t="shared" si="309"/>
        <v>61.022222222222226</v>
      </c>
      <c r="Q3313" t="str">
        <f t="shared" si="312"/>
        <v>theater</v>
      </c>
      <c r="R3313" t="str">
        <f t="shared" si="313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14"/>
        <v>1.0004</v>
      </c>
      <c r="P3314">
        <f t="shared" si="309"/>
        <v>61</v>
      </c>
      <c r="Q3314" t="str">
        <f t="shared" si="312"/>
        <v>theater</v>
      </c>
      <c r="R3314" t="str">
        <f t="shared" si="313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14"/>
        <v>1.1605000000000001</v>
      </c>
      <c r="P3315">
        <f t="shared" si="309"/>
        <v>80.034482758620683</v>
      </c>
      <c r="Q3315" t="str">
        <f t="shared" si="312"/>
        <v>theater</v>
      </c>
      <c r="R3315" t="str">
        <f t="shared" si="313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14"/>
        <v>2.1074999999999999</v>
      </c>
      <c r="P3316">
        <f t="shared" si="309"/>
        <v>29.068965517241381</v>
      </c>
      <c r="Q3316" t="str">
        <f t="shared" si="312"/>
        <v>theater</v>
      </c>
      <c r="R3316" t="str">
        <f t="shared" si="313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14"/>
        <v>1.1000000000000001</v>
      </c>
      <c r="P3317">
        <f t="shared" si="309"/>
        <v>49.438202247191015</v>
      </c>
      <c r="Q3317" t="str">
        <f t="shared" si="312"/>
        <v>theater</v>
      </c>
      <c r="R3317" t="str">
        <f t="shared" si="313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14"/>
        <v>1.0008673425918038</v>
      </c>
      <c r="P3318">
        <f t="shared" si="309"/>
        <v>93.977440000000001</v>
      </c>
      <c r="Q3318" t="str">
        <f t="shared" si="312"/>
        <v>theater</v>
      </c>
      <c r="R3318" t="str">
        <f t="shared" si="313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14"/>
        <v>1.0619047619047619</v>
      </c>
      <c r="P3319">
        <f t="shared" si="309"/>
        <v>61.944444444444443</v>
      </c>
      <c r="Q3319" t="str">
        <f t="shared" si="312"/>
        <v>theater</v>
      </c>
      <c r="R3319" t="str">
        <f t="shared" si="313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14"/>
        <v>1.256</v>
      </c>
      <c r="P3320">
        <f t="shared" si="309"/>
        <v>78.5</v>
      </c>
      <c r="Q3320" t="str">
        <f t="shared" si="312"/>
        <v>theater</v>
      </c>
      <c r="R3320" t="str">
        <f t="shared" si="313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14"/>
        <v>1.08</v>
      </c>
      <c r="P3321">
        <f t="shared" si="309"/>
        <v>33.75</v>
      </c>
      <c r="Q3321" t="str">
        <f t="shared" si="312"/>
        <v>theater</v>
      </c>
      <c r="R3321" t="str">
        <f t="shared" si="313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14"/>
        <v>1.01</v>
      </c>
      <c r="P3322">
        <f t="shared" si="309"/>
        <v>66.44736842105263</v>
      </c>
      <c r="Q3322" t="str">
        <f t="shared" si="312"/>
        <v>theater</v>
      </c>
      <c r="R3322" t="str">
        <f t="shared" si="313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14"/>
        <v>1.0740000000000001</v>
      </c>
      <c r="P3323">
        <f t="shared" si="309"/>
        <v>35.799999999999997</v>
      </c>
      <c r="Q3323" t="str">
        <f t="shared" si="312"/>
        <v>theater</v>
      </c>
      <c r="R3323" t="str">
        <f t="shared" si="313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14"/>
        <v>1.0151515151515151</v>
      </c>
      <c r="P3324">
        <f t="shared" si="309"/>
        <v>145.65217391304347</v>
      </c>
      <c r="Q3324" t="str">
        <f t="shared" si="312"/>
        <v>theater</v>
      </c>
      <c r="R3324" t="str">
        <f t="shared" si="313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14"/>
        <v>1.2589999999999999</v>
      </c>
      <c r="P3325">
        <f t="shared" si="309"/>
        <v>25.693877551020407</v>
      </c>
      <c r="Q3325" t="str">
        <f t="shared" si="312"/>
        <v>theater</v>
      </c>
      <c r="R3325" t="str">
        <f t="shared" si="313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14"/>
        <v>1.0166666666666666</v>
      </c>
      <c r="P3326">
        <f t="shared" si="309"/>
        <v>152.5</v>
      </c>
      <c r="Q3326" t="str">
        <f t="shared" si="312"/>
        <v>theater</v>
      </c>
      <c r="R3326" t="str">
        <f t="shared" si="313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14"/>
        <v>1.125</v>
      </c>
      <c r="P3327">
        <f t="shared" si="309"/>
        <v>30</v>
      </c>
      <c r="Q3327" t="str">
        <f t="shared" si="312"/>
        <v>theater</v>
      </c>
      <c r="R3327" t="str">
        <f t="shared" si="313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14"/>
        <v>1.0137499999999999</v>
      </c>
      <c r="P3328">
        <f t="shared" si="309"/>
        <v>142.28070175438597</v>
      </c>
      <c r="Q3328" t="str">
        <f t="shared" si="312"/>
        <v>theater</v>
      </c>
      <c r="R3328" t="str">
        <f t="shared" si="313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14"/>
        <v>1.0125</v>
      </c>
      <c r="P3329">
        <f t="shared" si="309"/>
        <v>24.545454545454547</v>
      </c>
      <c r="Q3329" t="str">
        <f t="shared" si="312"/>
        <v>theater</v>
      </c>
      <c r="R3329" t="str">
        <f t="shared" si="313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14"/>
        <v>1.4638888888888888</v>
      </c>
      <c r="P3330">
        <f t="shared" si="309"/>
        <v>292.77777777777777</v>
      </c>
      <c r="Q3330" t="str">
        <f t="shared" si="312"/>
        <v>theater</v>
      </c>
      <c r="R3330" t="str">
        <f t="shared" si="313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4"/>
        <v>1.1679999999999999</v>
      </c>
      <c r="P3331">
        <f t="shared" ref="P3331:P3394" si="315">IF(L3331 &gt; 0, E3331/L3331, 0)</f>
        <v>44.92307692307692</v>
      </c>
      <c r="Q3331" t="str">
        <f t="shared" si="312"/>
        <v>theater</v>
      </c>
      <c r="R3331" t="str">
        <f t="shared" si="313"/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4"/>
        <v>1.0626666666666666</v>
      </c>
      <c r="P3332">
        <f t="shared" si="315"/>
        <v>23.10144927536232</v>
      </c>
      <c r="Q3332" t="str">
        <f t="shared" si="312"/>
        <v>theater</v>
      </c>
      <c r="R3332" t="str">
        <f t="shared" si="313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4"/>
        <v>1.0451999999999999</v>
      </c>
      <c r="P3333">
        <f t="shared" si="315"/>
        <v>80.400000000000006</v>
      </c>
      <c r="Q3333" t="str">
        <f t="shared" si="312"/>
        <v>theater</v>
      </c>
      <c r="R3333" t="str">
        <f t="shared" si="313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4"/>
        <v>1</v>
      </c>
      <c r="P3334">
        <f t="shared" si="315"/>
        <v>72.289156626506028</v>
      </c>
      <c r="Q3334" t="str">
        <f t="shared" si="312"/>
        <v>theater</v>
      </c>
      <c r="R3334" t="str">
        <f t="shared" si="313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4"/>
        <v>1.0457142857142858</v>
      </c>
      <c r="P3335">
        <f t="shared" si="315"/>
        <v>32.972972972972975</v>
      </c>
      <c r="Q3335" t="str">
        <f t="shared" si="312"/>
        <v>theater</v>
      </c>
      <c r="R3335" t="str">
        <f t="shared" si="313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4"/>
        <v>1.3862051149573753</v>
      </c>
      <c r="P3336">
        <f t="shared" si="315"/>
        <v>116.65217391304348</v>
      </c>
      <c r="Q3336" t="str">
        <f t="shared" ref="Q3336:Q3399" si="318">LEFT(N3336, SEARCH("/",N3336,1)-1)</f>
        <v>theater</v>
      </c>
      <c r="R3336" t="str">
        <f t="shared" ref="R3336:R3399" si="319">RIGHT(N3336,  LEN(N3336) - SEARCH("/",N3336,1) )</f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4"/>
        <v>1.0032000000000001</v>
      </c>
      <c r="P3337">
        <f t="shared" si="315"/>
        <v>79.61904761904762</v>
      </c>
      <c r="Q3337" t="str">
        <f t="shared" si="318"/>
        <v>theater</v>
      </c>
      <c r="R3337" t="str">
        <f t="shared" si="319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4"/>
        <v>1</v>
      </c>
      <c r="P3338">
        <f t="shared" si="315"/>
        <v>27.777777777777779</v>
      </c>
      <c r="Q3338" t="str">
        <f t="shared" si="318"/>
        <v>theater</v>
      </c>
      <c r="R3338" t="str">
        <f t="shared" si="319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4"/>
        <v>1.1020000000000001</v>
      </c>
      <c r="P3339">
        <f t="shared" si="315"/>
        <v>81.029411764705884</v>
      </c>
      <c r="Q3339" t="str">
        <f t="shared" si="318"/>
        <v>theater</v>
      </c>
      <c r="R3339" t="str">
        <f t="shared" si="319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4"/>
        <v>1.0218</v>
      </c>
      <c r="P3340">
        <f t="shared" si="315"/>
        <v>136.84821428571428</v>
      </c>
      <c r="Q3340" t="str">
        <f t="shared" si="318"/>
        <v>theater</v>
      </c>
      <c r="R3340" t="str">
        <f t="shared" si="319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4"/>
        <v>1.0435000000000001</v>
      </c>
      <c r="P3341">
        <f t="shared" si="315"/>
        <v>177.61702127659575</v>
      </c>
      <c r="Q3341" t="str">
        <f t="shared" si="318"/>
        <v>theater</v>
      </c>
      <c r="R3341" t="str">
        <f t="shared" si="319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4"/>
        <v>1.3816666666666666</v>
      </c>
      <c r="P3342">
        <f t="shared" si="315"/>
        <v>109.07894736842105</v>
      </c>
      <c r="Q3342" t="str">
        <f t="shared" si="318"/>
        <v>theater</v>
      </c>
      <c r="R3342" t="str">
        <f t="shared" si="319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4"/>
        <v>1</v>
      </c>
      <c r="P3343">
        <f t="shared" si="315"/>
        <v>119.64285714285714</v>
      </c>
      <c r="Q3343" t="str">
        <f t="shared" si="318"/>
        <v>theater</v>
      </c>
      <c r="R3343" t="str">
        <f t="shared" si="319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4"/>
        <v>1.0166666666666666</v>
      </c>
      <c r="P3344">
        <f t="shared" si="315"/>
        <v>78.205128205128204</v>
      </c>
      <c r="Q3344" t="str">
        <f t="shared" si="318"/>
        <v>theater</v>
      </c>
      <c r="R3344" t="str">
        <f t="shared" si="319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4"/>
        <v>1.7142857142857142</v>
      </c>
      <c r="P3345">
        <f t="shared" si="315"/>
        <v>52.173913043478258</v>
      </c>
      <c r="Q3345" t="str">
        <f t="shared" si="318"/>
        <v>theater</v>
      </c>
      <c r="R3345" t="str">
        <f t="shared" si="319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4"/>
        <v>1.0144444444444445</v>
      </c>
      <c r="P3346">
        <f t="shared" si="315"/>
        <v>114.125</v>
      </c>
      <c r="Q3346" t="str">
        <f t="shared" si="318"/>
        <v>theater</v>
      </c>
      <c r="R3346" t="str">
        <f t="shared" si="319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4"/>
        <v>1.3</v>
      </c>
      <c r="P3347">
        <f t="shared" si="315"/>
        <v>50</v>
      </c>
      <c r="Q3347" t="str">
        <f t="shared" si="318"/>
        <v>theater</v>
      </c>
      <c r="R3347" t="str">
        <f t="shared" si="319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4"/>
        <v>1.1000000000000001</v>
      </c>
      <c r="P3348">
        <f t="shared" si="315"/>
        <v>91.666666666666671</v>
      </c>
      <c r="Q3348" t="str">
        <f t="shared" si="318"/>
        <v>theater</v>
      </c>
      <c r="R3348" t="str">
        <f t="shared" si="319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4"/>
        <v>1.1944999999999999</v>
      </c>
      <c r="P3349">
        <f t="shared" si="315"/>
        <v>108.59090909090909</v>
      </c>
      <c r="Q3349" t="str">
        <f t="shared" si="318"/>
        <v>theater</v>
      </c>
      <c r="R3349" t="str">
        <f t="shared" si="319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ref="O3350:O3413" si="320">E3350/D3350</f>
        <v>1.002909090909091</v>
      </c>
      <c r="P3350">
        <f t="shared" si="315"/>
        <v>69.822784810126578</v>
      </c>
      <c r="Q3350" t="str">
        <f t="shared" si="318"/>
        <v>theater</v>
      </c>
      <c r="R3350" t="str">
        <f t="shared" si="319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20"/>
        <v>1.534</v>
      </c>
      <c r="P3351">
        <f t="shared" si="315"/>
        <v>109.57142857142857</v>
      </c>
      <c r="Q3351" t="str">
        <f t="shared" si="318"/>
        <v>theater</v>
      </c>
      <c r="R3351" t="str">
        <f t="shared" si="319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20"/>
        <v>1.0442857142857143</v>
      </c>
      <c r="P3352">
        <f t="shared" si="315"/>
        <v>71.666666666666671</v>
      </c>
      <c r="Q3352" t="str">
        <f t="shared" si="318"/>
        <v>theater</v>
      </c>
      <c r="R3352" t="str">
        <f t="shared" si="319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20"/>
        <v>1.0109999999999999</v>
      </c>
      <c r="P3353">
        <f t="shared" si="315"/>
        <v>93.611111111111114</v>
      </c>
      <c r="Q3353" t="str">
        <f t="shared" si="318"/>
        <v>theater</v>
      </c>
      <c r="R3353" t="str">
        <f t="shared" si="319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20"/>
        <v>1.0751999999999999</v>
      </c>
      <c r="P3354">
        <f t="shared" si="315"/>
        <v>76.8</v>
      </c>
      <c r="Q3354" t="str">
        <f t="shared" si="318"/>
        <v>theater</v>
      </c>
      <c r="R3354" t="str">
        <f t="shared" si="319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20"/>
        <v>3.15</v>
      </c>
      <c r="P3355">
        <f t="shared" si="315"/>
        <v>35.795454545454547</v>
      </c>
      <c r="Q3355" t="str">
        <f t="shared" si="318"/>
        <v>theater</v>
      </c>
      <c r="R3355" t="str">
        <f t="shared" si="319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20"/>
        <v>1.0193333333333334</v>
      </c>
      <c r="P3356">
        <f t="shared" si="315"/>
        <v>55.6</v>
      </c>
      <c r="Q3356" t="str">
        <f t="shared" si="318"/>
        <v>theater</v>
      </c>
      <c r="R3356" t="str">
        <f t="shared" si="319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20"/>
        <v>1.2628571428571429</v>
      </c>
      <c r="P3357">
        <f t="shared" si="315"/>
        <v>147.33333333333334</v>
      </c>
      <c r="Q3357" t="str">
        <f t="shared" si="318"/>
        <v>theater</v>
      </c>
      <c r="R3357" t="str">
        <f t="shared" si="319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20"/>
        <v>1.014</v>
      </c>
      <c r="P3358">
        <f t="shared" si="315"/>
        <v>56.333333333333336</v>
      </c>
      <c r="Q3358" t="str">
        <f t="shared" si="318"/>
        <v>theater</v>
      </c>
      <c r="R3358" t="str">
        <f t="shared" si="319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20"/>
        <v>1.01</v>
      </c>
      <c r="P3359">
        <f t="shared" si="315"/>
        <v>96.19047619047619</v>
      </c>
      <c r="Q3359" t="str">
        <f t="shared" si="318"/>
        <v>theater</v>
      </c>
      <c r="R3359" t="str">
        <f t="shared" si="319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20"/>
        <v>1.0299</v>
      </c>
      <c r="P3360">
        <f t="shared" si="315"/>
        <v>63.574074074074076</v>
      </c>
      <c r="Q3360" t="str">
        <f t="shared" si="318"/>
        <v>theater</v>
      </c>
      <c r="R3360" t="str">
        <f t="shared" si="319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20"/>
        <v>1.0625</v>
      </c>
      <c r="P3361">
        <f t="shared" si="315"/>
        <v>184.78260869565219</v>
      </c>
      <c r="Q3361" t="str">
        <f t="shared" si="318"/>
        <v>theater</v>
      </c>
      <c r="R3361" t="str">
        <f t="shared" si="319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20"/>
        <v>1.0137777777777779</v>
      </c>
      <c r="P3362">
        <f t="shared" si="315"/>
        <v>126.72222222222223</v>
      </c>
      <c r="Q3362" t="str">
        <f t="shared" si="318"/>
        <v>theater</v>
      </c>
      <c r="R3362" t="str">
        <f t="shared" si="319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20"/>
        <v>1.1346000000000001</v>
      </c>
      <c r="P3363">
        <f t="shared" si="315"/>
        <v>83.42647058823529</v>
      </c>
      <c r="Q3363" t="str">
        <f t="shared" si="318"/>
        <v>theater</v>
      </c>
      <c r="R3363" t="str">
        <f t="shared" si="319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20"/>
        <v>2.1800000000000002</v>
      </c>
      <c r="P3364">
        <f t="shared" si="315"/>
        <v>54.5</v>
      </c>
      <c r="Q3364" t="str">
        <f t="shared" si="318"/>
        <v>theater</v>
      </c>
      <c r="R3364" t="str">
        <f t="shared" si="319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20"/>
        <v>1.0141935483870967</v>
      </c>
      <c r="P3365">
        <f t="shared" si="315"/>
        <v>302.30769230769232</v>
      </c>
      <c r="Q3365" t="str">
        <f t="shared" si="318"/>
        <v>theater</v>
      </c>
      <c r="R3365" t="str">
        <f t="shared" si="319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20"/>
        <v>1.0593333333333332</v>
      </c>
      <c r="P3366">
        <f t="shared" si="315"/>
        <v>44.138888888888886</v>
      </c>
      <c r="Q3366" t="str">
        <f t="shared" si="318"/>
        <v>theater</v>
      </c>
      <c r="R3366" t="str">
        <f t="shared" si="319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20"/>
        <v>1.04</v>
      </c>
      <c r="P3367">
        <f t="shared" si="315"/>
        <v>866.66666666666663</v>
      </c>
      <c r="Q3367" t="str">
        <f t="shared" si="318"/>
        <v>theater</v>
      </c>
      <c r="R3367" t="str">
        <f t="shared" si="319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20"/>
        <v>2.21</v>
      </c>
      <c r="P3368">
        <f t="shared" si="315"/>
        <v>61.388888888888886</v>
      </c>
      <c r="Q3368" t="str">
        <f t="shared" si="318"/>
        <v>theater</v>
      </c>
      <c r="R3368" t="str">
        <f t="shared" si="319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20"/>
        <v>1.1866666666666668</v>
      </c>
      <c r="P3369">
        <f t="shared" si="315"/>
        <v>29.666666666666668</v>
      </c>
      <c r="Q3369" t="str">
        <f t="shared" si="318"/>
        <v>theater</v>
      </c>
      <c r="R3369" t="str">
        <f t="shared" si="319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20"/>
        <v>1.046</v>
      </c>
      <c r="P3370">
        <f t="shared" si="315"/>
        <v>45.478260869565219</v>
      </c>
      <c r="Q3370" t="str">
        <f t="shared" si="318"/>
        <v>theater</v>
      </c>
      <c r="R3370" t="str">
        <f t="shared" si="319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20"/>
        <v>1.0389999999999999</v>
      </c>
      <c r="P3371">
        <f t="shared" si="315"/>
        <v>96.203703703703709</v>
      </c>
      <c r="Q3371" t="str">
        <f t="shared" si="318"/>
        <v>theater</v>
      </c>
      <c r="R3371" t="str">
        <f t="shared" si="319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20"/>
        <v>1.1773333333333333</v>
      </c>
      <c r="P3372">
        <f t="shared" si="315"/>
        <v>67.92307692307692</v>
      </c>
      <c r="Q3372" t="str">
        <f t="shared" si="318"/>
        <v>theater</v>
      </c>
      <c r="R3372" t="str">
        <f t="shared" si="319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20"/>
        <v>1.385</v>
      </c>
      <c r="P3373">
        <f t="shared" si="315"/>
        <v>30.777777777777779</v>
      </c>
      <c r="Q3373" t="str">
        <f t="shared" si="318"/>
        <v>theater</v>
      </c>
      <c r="R3373" t="str">
        <f t="shared" si="319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20"/>
        <v>1.0349999999999999</v>
      </c>
      <c r="P3374">
        <f t="shared" si="315"/>
        <v>38.333333333333336</v>
      </c>
      <c r="Q3374" t="str">
        <f t="shared" si="318"/>
        <v>theater</v>
      </c>
      <c r="R3374" t="str">
        <f t="shared" si="319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20"/>
        <v>1.0024999999999999</v>
      </c>
      <c r="P3375">
        <f t="shared" si="315"/>
        <v>66.833333333333329</v>
      </c>
      <c r="Q3375" t="str">
        <f t="shared" si="318"/>
        <v>theater</v>
      </c>
      <c r="R3375" t="str">
        <f t="shared" si="319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20"/>
        <v>1.0657142857142856</v>
      </c>
      <c r="P3376">
        <f t="shared" si="315"/>
        <v>71.730769230769226</v>
      </c>
      <c r="Q3376" t="str">
        <f t="shared" si="318"/>
        <v>theater</v>
      </c>
      <c r="R3376" t="str">
        <f t="shared" si="319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20"/>
        <v>1</v>
      </c>
      <c r="P3377">
        <f t="shared" si="315"/>
        <v>176.47058823529412</v>
      </c>
      <c r="Q3377" t="str">
        <f t="shared" si="318"/>
        <v>theater</v>
      </c>
      <c r="R3377" t="str">
        <f t="shared" si="319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20"/>
        <v>1.0001249999999999</v>
      </c>
      <c r="P3378">
        <f t="shared" si="315"/>
        <v>421.10526315789474</v>
      </c>
      <c r="Q3378" t="str">
        <f t="shared" si="318"/>
        <v>theater</v>
      </c>
      <c r="R3378" t="str">
        <f t="shared" si="319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20"/>
        <v>1.0105</v>
      </c>
      <c r="P3379">
        <f t="shared" si="315"/>
        <v>104.98701298701299</v>
      </c>
      <c r="Q3379" t="str">
        <f t="shared" si="318"/>
        <v>theater</v>
      </c>
      <c r="R3379" t="str">
        <f t="shared" si="319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20"/>
        <v>1.0763636363636364</v>
      </c>
      <c r="P3380">
        <f t="shared" si="315"/>
        <v>28.19047619047619</v>
      </c>
      <c r="Q3380" t="str">
        <f t="shared" si="318"/>
        <v>theater</v>
      </c>
      <c r="R3380" t="str">
        <f t="shared" si="319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20"/>
        <v>1.0365</v>
      </c>
      <c r="P3381">
        <f t="shared" si="315"/>
        <v>54.55263157894737</v>
      </c>
      <c r="Q3381" t="str">
        <f t="shared" si="318"/>
        <v>theater</v>
      </c>
      <c r="R3381" t="str">
        <f t="shared" si="319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20"/>
        <v>1.0443333333333333</v>
      </c>
      <c r="P3382">
        <f t="shared" si="315"/>
        <v>111.89285714285714</v>
      </c>
      <c r="Q3382" t="str">
        <f t="shared" si="318"/>
        <v>theater</v>
      </c>
      <c r="R3382" t="str">
        <f t="shared" si="319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20"/>
        <v>1.0225</v>
      </c>
      <c r="P3383">
        <f t="shared" si="315"/>
        <v>85.208333333333329</v>
      </c>
      <c r="Q3383" t="str">
        <f t="shared" si="318"/>
        <v>theater</v>
      </c>
      <c r="R3383" t="str">
        <f t="shared" si="319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20"/>
        <v>1.0074285714285713</v>
      </c>
      <c r="P3384">
        <f t="shared" si="315"/>
        <v>76.652173913043484</v>
      </c>
      <c r="Q3384" t="str">
        <f t="shared" si="318"/>
        <v>theater</v>
      </c>
      <c r="R3384" t="str">
        <f t="shared" si="319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20"/>
        <v>1.1171428571428572</v>
      </c>
      <c r="P3385">
        <f t="shared" si="315"/>
        <v>65.166666666666671</v>
      </c>
      <c r="Q3385" t="str">
        <f t="shared" si="318"/>
        <v>theater</v>
      </c>
      <c r="R3385" t="str">
        <f t="shared" si="319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20"/>
        <v>1.0001100000000001</v>
      </c>
      <c r="P3386">
        <f t="shared" si="315"/>
        <v>93.760312499999998</v>
      </c>
      <c r="Q3386" t="str">
        <f t="shared" si="318"/>
        <v>theater</v>
      </c>
      <c r="R3386" t="str">
        <f t="shared" si="319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20"/>
        <v>1</v>
      </c>
      <c r="P3387">
        <f t="shared" si="315"/>
        <v>133.33333333333334</v>
      </c>
      <c r="Q3387" t="str">
        <f t="shared" si="318"/>
        <v>theater</v>
      </c>
      <c r="R3387" t="str">
        <f t="shared" si="319"/>
        <v>plays</v>
      </c>
      <c r="S3387" s="10">
        <f t="shared" si="316"/>
        <v>41953.8675</v>
      </c>
      <c r="T3387" s="10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20"/>
        <v>1.05</v>
      </c>
      <c r="P3388">
        <f t="shared" si="315"/>
        <v>51.219512195121951</v>
      </c>
      <c r="Q3388" t="str">
        <f t="shared" si="318"/>
        <v>theater</v>
      </c>
      <c r="R3388" t="str">
        <f t="shared" si="319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20"/>
        <v>1.1686666666666667</v>
      </c>
      <c r="P3389">
        <f t="shared" si="315"/>
        <v>100.17142857142858</v>
      </c>
      <c r="Q3389" t="str">
        <f t="shared" si="318"/>
        <v>theater</v>
      </c>
      <c r="R3389" t="str">
        <f t="shared" si="319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20"/>
        <v>1.038</v>
      </c>
      <c r="P3390">
        <f t="shared" si="315"/>
        <v>34.6</v>
      </c>
      <c r="Q3390" t="str">
        <f t="shared" si="318"/>
        <v>theater</v>
      </c>
      <c r="R3390" t="str">
        <f t="shared" si="319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20"/>
        <v>1.145</v>
      </c>
      <c r="P3391">
        <f t="shared" si="315"/>
        <v>184.67741935483872</v>
      </c>
      <c r="Q3391" t="str">
        <f t="shared" si="318"/>
        <v>theater</v>
      </c>
      <c r="R3391" t="str">
        <f t="shared" si="319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20"/>
        <v>1.024</v>
      </c>
      <c r="P3392">
        <f t="shared" si="315"/>
        <v>69.818181818181813</v>
      </c>
      <c r="Q3392" t="str">
        <f t="shared" si="318"/>
        <v>theater</v>
      </c>
      <c r="R3392" t="str">
        <f t="shared" si="319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20"/>
        <v>2.23</v>
      </c>
      <c r="P3393">
        <f t="shared" si="315"/>
        <v>61.944444444444443</v>
      </c>
      <c r="Q3393" t="str">
        <f t="shared" si="318"/>
        <v>theater</v>
      </c>
      <c r="R3393" t="str">
        <f t="shared" si="319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20"/>
        <v>1</v>
      </c>
      <c r="P3394">
        <f t="shared" si="315"/>
        <v>41.666666666666664</v>
      </c>
      <c r="Q3394" t="str">
        <f t="shared" si="318"/>
        <v>theater</v>
      </c>
      <c r="R3394" t="str">
        <f t="shared" si="319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20"/>
        <v>1.0580000000000001</v>
      </c>
      <c r="P3395">
        <f t="shared" ref="P3395:P3458" si="321">IF(L3395 &gt; 0, E3395/L3395, 0)</f>
        <v>36.06818181818182</v>
      </c>
      <c r="Q3395" t="str">
        <f t="shared" si="318"/>
        <v>theater</v>
      </c>
      <c r="R3395" t="str">
        <f t="shared" si="319"/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0"/>
        <v>1.4236363636363636</v>
      </c>
      <c r="P3396">
        <f t="shared" si="321"/>
        <v>29</v>
      </c>
      <c r="Q3396" t="str">
        <f t="shared" si="318"/>
        <v>theater</v>
      </c>
      <c r="R3396" t="str">
        <f t="shared" si="319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0"/>
        <v>1.84</v>
      </c>
      <c r="P3397">
        <f t="shared" si="321"/>
        <v>24.210526315789473</v>
      </c>
      <c r="Q3397" t="str">
        <f t="shared" si="318"/>
        <v>theater</v>
      </c>
      <c r="R3397" t="str">
        <f t="shared" si="319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0"/>
        <v>1.0433333333333332</v>
      </c>
      <c r="P3398">
        <f t="shared" si="321"/>
        <v>55.892857142857146</v>
      </c>
      <c r="Q3398" t="str">
        <f t="shared" si="318"/>
        <v>theater</v>
      </c>
      <c r="R3398" t="str">
        <f t="shared" si="319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0"/>
        <v>1.1200000000000001</v>
      </c>
      <c r="P3399">
        <f t="shared" si="321"/>
        <v>11.666666666666666</v>
      </c>
      <c r="Q3399" t="str">
        <f t="shared" si="318"/>
        <v>theater</v>
      </c>
      <c r="R3399" t="str">
        <f t="shared" si="319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0"/>
        <v>1.1107499999999999</v>
      </c>
      <c r="P3400">
        <f t="shared" si="321"/>
        <v>68.353846153846149</v>
      </c>
      <c r="Q3400" t="str">
        <f t="shared" ref="Q3400:Q3463" si="324">LEFT(N3400, SEARCH("/",N3400,1)-1)</f>
        <v>theater</v>
      </c>
      <c r="R3400" t="str">
        <f t="shared" ref="R3400:R3463" si="325">RIGHT(N3400,  LEN(N3400) - SEARCH("/",N3400,1) )</f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0"/>
        <v>1.0375000000000001</v>
      </c>
      <c r="P3401">
        <f t="shared" si="321"/>
        <v>27.065217391304348</v>
      </c>
      <c r="Q3401" t="str">
        <f t="shared" si="324"/>
        <v>theater</v>
      </c>
      <c r="R3401" t="str">
        <f t="shared" si="325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0"/>
        <v>1.0041</v>
      </c>
      <c r="P3402">
        <f t="shared" si="321"/>
        <v>118.12941176470588</v>
      </c>
      <c r="Q3402" t="str">
        <f t="shared" si="324"/>
        <v>theater</v>
      </c>
      <c r="R3402" t="str">
        <f t="shared" si="325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0"/>
        <v>1.0186206896551724</v>
      </c>
      <c r="P3403">
        <f t="shared" si="321"/>
        <v>44.757575757575758</v>
      </c>
      <c r="Q3403" t="str">
        <f t="shared" si="324"/>
        <v>theater</v>
      </c>
      <c r="R3403" t="str">
        <f t="shared" si="325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0"/>
        <v>1.0976666666666666</v>
      </c>
      <c r="P3404">
        <f t="shared" si="321"/>
        <v>99.787878787878782</v>
      </c>
      <c r="Q3404" t="str">
        <f t="shared" si="324"/>
        <v>theater</v>
      </c>
      <c r="R3404" t="str">
        <f t="shared" si="325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0"/>
        <v>1</v>
      </c>
      <c r="P3405">
        <f t="shared" si="321"/>
        <v>117.64705882352941</v>
      </c>
      <c r="Q3405" t="str">
        <f t="shared" si="324"/>
        <v>theater</v>
      </c>
      <c r="R3405" t="str">
        <f t="shared" si="325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0"/>
        <v>1.22</v>
      </c>
      <c r="P3406">
        <f t="shared" si="321"/>
        <v>203.33333333333334</v>
      </c>
      <c r="Q3406" t="str">
        <f t="shared" si="324"/>
        <v>theater</v>
      </c>
      <c r="R3406" t="str">
        <f t="shared" si="325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0"/>
        <v>1.3757142857142857</v>
      </c>
      <c r="P3407">
        <f t="shared" si="321"/>
        <v>28.323529411764707</v>
      </c>
      <c r="Q3407" t="str">
        <f t="shared" si="324"/>
        <v>theater</v>
      </c>
      <c r="R3407" t="str">
        <f t="shared" si="325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0"/>
        <v>1.0031000000000001</v>
      </c>
      <c r="P3408">
        <f t="shared" si="321"/>
        <v>110.23076923076923</v>
      </c>
      <c r="Q3408" t="str">
        <f t="shared" si="324"/>
        <v>theater</v>
      </c>
      <c r="R3408" t="str">
        <f t="shared" si="325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0"/>
        <v>1.071</v>
      </c>
      <c r="P3409">
        <f t="shared" si="321"/>
        <v>31.970149253731343</v>
      </c>
      <c r="Q3409" t="str">
        <f t="shared" si="324"/>
        <v>theater</v>
      </c>
      <c r="R3409" t="str">
        <f t="shared" si="325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0"/>
        <v>2.11</v>
      </c>
      <c r="P3410">
        <f t="shared" si="321"/>
        <v>58.611111111111114</v>
      </c>
      <c r="Q3410" t="str">
        <f t="shared" si="324"/>
        <v>theater</v>
      </c>
      <c r="R3410" t="str">
        <f t="shared" si="325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0"/>
        <v>1.236</v>
      </c>
      <c r="P3411">
        <f t="shared" si="321"/>
        <v>29.428571428571427</v>
      </c>
      <c r="Q3411" t="str">
        <f t="shared" si="324"/>
        <v>theater</v>
      </c>
      <c r="R3411" t="str">
        <f t="shared" si="325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0"/>
        <v>1.085</v>
      </c>
      <c r="P3412">
        <f t="shared" si="321"/>
        <v>81.375</v>
      </c>
      <c r="Q3412" t="str">
        <f t="shared" si="324"/>
        <v>theater</v>
      </c>
      <c r="R3412" t="str">
        <f t="shared" si="325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0"/>
        <v>1.0356666666666667</v>
      </c>
      <c r="P3413">
        <f t="shared" si="321"/>
        <v>199.16666666666666</v>
      </c>
      <c r="Q3413" t="str">
        <f t="shared" si="324"/>
        <v>theater</v>
      </c>
      <c r="R3413" t="str">
        <f t="shared" si="325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ref="O3414:O3477" si="326">E3414/D3414</f>
        <v>1</v>
      </c>
      <c r="P3414">
        <f t="shared" si="321"/>
        <v>115.38461538461539</v>
      </c>
      <c r="Q3414" t="str">
        <f t="shared" si="324"/>
        <v>theater</v>
      </c>
      <c r="R3414" t="str">
        <f t="shared" si="325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6"/>
        <v>1.3</v>
      </c>
      <c r="P3415">
        <f t="shared" si="321"/>
        <v>46.428571428571431</v>
      </c>
      <c r="Q3415" t="str">
        <f t="shared" si="324"/>
        <v>theater</v>
      </c>
      <c r="R3415" t="str">
        <f t="shared" si="325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6"/>
        <v>1.0349999999999999</v>
      </c>
      <c r="P3416">
        <f t="shared" si="321"/>
        <v>70.568181818181813</v>
      </c>
      <c r="Q3416" t="str">
        <f t="shared" si="324"/>
        <v>theater</v>
      </c>
      <c r="R3416" t="str">
        <f t="shared" si="325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6"/>
        <v>1</v>
      </c>
      <c r="P3417">
        <f t="shared" si="321"/>
        <v>22.222222222222221</v>
      </c>
      <c r="Q3417" t="str">
        <f t="shared" si="324"/>
        <v>theater</v>
      </c>
      <c r="R3417" t="str">
        <f t="shared" si="325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6"/>
        <v>1.196</v>
      </c>
      <c r="P3418">
        <f t="shared" si="321"/>
        <v>159.46666666666667</v>
      </c>
      <c r="Q3418" t="str">
        <f t="shared" si="324"/>
        <v>theater</v>
      </c>
      <c r="R3418" t="str">
        <f t="shared" si="325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6"/>
        <v>1.0000058823529412</v>
      </c>
      <c r="P3419">
        <f t="shared" si="321"/>
        <v>37.777999999999999</v>
      </c>
      <c r="Q3419" t="str">
        <f t="shared" si="324"/>
        <v>theater</v>
      </c>
      <c r="R3419" t="str">
        <f t="shared" si="325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6"/>
        <v>1.00875</v>
      </c>
      <c r="P3420">
        <f t="shared" si="321"/>
        <v>72.053571428571431</v>
      </c>
      <c r="Q3420" t="str">
        <f t="shared" si="324"/>
        <v>theater</v>
      </c>
      <c r="R3420" t="str">
        <f t="shared" si="325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6"/>
        <v>1.0654545454545454</v>
      </c>
      <c r="P3421">
        <f t="shared" si="321"/>
        <v>63.695652173913047</v>
      </c>
      <c r="Q3421" t="str">
        <f t="shared" si="324"/>
        <v>theater</v>
      </c>
      <c r="R3421" t="str">
        <f t="shared" si="325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6"/>
        <v>1.38</v>
      </c>
      <c r="P3422">
        <f t="shared" si="321"/>
        <v>28.411764705882351</v>
      </c>
      <c r="Q3422" t="str">
        <f t="shared" si="324"/>
        <v>theater</v>
      </c>
      <c r="R3422" t="str">
        <f t="shared" si="325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6"/>
        <v>1.0115000000000001</v>
      </c>
      <c r="P3423">
        <f t="shared" si="321"/>
        <v>103.21428571428571</v>
      </c>
      <c r="Q3423" t="str">
        <f t="shared" si="324"/>
        <v>theater</v>
      </c>
      <c r="R3423" t="str">
        <f t="shared" si="325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6"/>
        <v>1.091</v>
      </c>
      <c r="P3424">
        <f t="shared" si="321"/>
        <v>71.152173913043484</v>
      </c>
      <c r="Q3424" t="str">
        <f t="shared" si="324"/>
        <v>theater</v>
      </c>
      <c r="R3424" t="str">
        <f t="shared" si="325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6"/>
        <v>1.4</v>
      </c>
      <c r="P3425">
        <f t="shared" si="321"/>
        <v>35</v>
      </c>
      <c r="Q3425" t="str">
        <f t="shared" si="324"/>
        <v>theater</v>
      </c>
      <c r="R3425" t="str">
        <f t="shared" si="325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6"/>
        <v>1.0358333333333334</v>
      </c>
      <c r="P3426">
        <f t="shared" si="321"/>
        <v>81.776315789473685</v>
      </c>
      <c r="Q3426" t="str">
        <f t="shared" si="324"/>
        <v>theater</v>
      </c>
      <c r="R3426" t="str">
        <f t="shared" si="325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6"/>
        <v>1.0297033333333332</v>
      </c>
      <c r="P3427">
        <f t="shared" si="321"/>
        <v>297.02980769230766</v>
      </c>
      <c r="Q3427" t="str">
        <f t="shared" si="324"/>
        <v>theater</v>
      </c>
      <c r="R3427" t="str">
        <f t="shared" si="325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6"/>
        <v>1.0813333333333333</v>
      </c>
      <c r="P3428">
        <f t="shared" si="321"/>
        <v>46.609195402298852</v>
      </c>
      <c r="Q3428" t="str">
        <f t="shared" si="324"/>
        <v>theater</v>
      </c>
      <c r="R3428" t="str">
        <f t="shared" si="325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6"/>
        <v>1</v>
      </c>
      <c r="P3429">
        <f t="shared" si="321"/>
        <v>51.724137931034484</v>
      </c>
      <c r="Q3429" t="str">
        <f t="shared" si="324"/>
        <v>theater</v>
      </c>
      <c r="R3429" t="str">
        <f t="shared" si="325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6"/>
        <v>1.0275000000000001</v>
      </c>
      <c r="P3430">
        <f t="shared" si="321"/>
        <v>40.294117647058826</v>
      </c>
      <c r="Q3430" t="str">
        <f t="shared" si="324"/>
        <v>theater</v>
      </c>
      <c r="R3430" t="str">
        <f t="shared" si="325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6"/>
        <v>1.3</v>
      </c>
      <c r="P3431">
        <f t="shared" si="321"/>
        <v>16.25</v>
      </c>
      <c r="Q3431" t="str">
        <f t="shared" si="324"/>
        <v>theater</v>
      </c>
      <c r="R3431" t="str">
        <f t="shared" si="325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6"/>
        <v>1.0854949999999999</v>
      </c>
      <c r="P3432">
        <f t="shared" si="321"/>
        <v>30.152638888888887</v>
      </c>
      <c r="Q3432" t="str">
        <f t="shared" si="324"/>
        <v>theater</v>
      </c>
      <c r="R3432" t="str">
        <f t="shared" si="325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6"/>
        <v>1</v>
      </c>
      <c r="P3433">
        <f t="shared" si="321"/>
        <v>95.238095238095241</v>
      </c>
      <c r="Q3433" t="str">
        <f t="shared" si="324"/>
        <v>theater</v>
      </c>
      <c r="R3433" t="str">
        <f t="shared" si="325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6"/>
        <v>1.0965</v>
      </c>
      <c r="P3434">
        <f t="shared" si="321"/>
        <v>52.214285714285715</v>
      </c>
      <c r="Q3434" t="str">
        <f t="shared" si="324"/>
        <v>theater</v>
      </c>
      <c r="R3434" t="str">
        <f t="shared" si="325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6"/>
        <v>1.0026315789473683</v>
      </c>
      <c r="P3435">
        <f t="shared" si="321"/>
        <v>134.1549295774648</v>
      </c>
      <c r="Q3435" t="str">
        <f t="shared" si="324"/>
        <v>theater</v>
      </c>
      <c r="R3435" t="str">
        <f t="shared" si="325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6"/>
        <v>1.0555000000000001</v>
      </c>
      <c r="P3436">
        <f t="shared" si="321"/>
        <v>62.827380952380949</v>
      </c>
      <c r="Q3436" t="str">
        <f t="shared" si="324"/>
        <v>theater</v>
      </c>
      <c r="R3436" t="str">
        <f t="shared" si="325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6"/>
        <v>1.1200000000000001</v>
      </c>
      <c r="P3437">
        <f t="shared" si="321"/>
        <v>58.94736842105263</v>
      </c>
      <c r="Q3437" t="str">
        <f t="shared" si="324"/>
        <v>theater</v>
      </c>
      <c r="R3437" t="str">
        <f t="shared" si="325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6"/>
        <v>1.0589999999999999</v>
      </c>
      <c r="P3438">
        <f t="shared" si="321"/>
        <v>143.1081081081081</v>
      </c>
      <c r="Q3438" t="str">
        <f t="shared" si="324"/>
        <v>theater</v>
      </c>
      <c r="R3438" t="str">
        <f t="shared" si="325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6"/>
        <v>1.01</v>
      </c>
      <c r="P3439">
        <f t="shared" si="321"/>
        <v>84.166666666666671</v>
      </c>
      <c r="Q3439" t="str">
        <f t="shared" si="324"/>
        <v>theater</v>
      </c>
      <c r="R3439" t="str">
        <f t="shared" si="325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6"/>
        <v>1.042</v>
      </c>
      <c r="P3440">
        <f t="shared" si="321"/>
        <v>186.07142857142858</v>
      </c>
      <c r="Q3440" t="str">
        <f t="shared" si="324"/>
        <v>theater</v>
      </c>
      <c r="R3440" t="str">
        <f t="shared" si="325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6"/>
        <v>1.3467833333333334</v>
      </c>
      <c r="P3441">
        <f t="shared" si="321"/>
        <v>89.785555555555561</v>
      </c>
      <c r="Q3441" t="str">
        <f t="shared" si="324"/>
        <v>theater</v>
      </c>
      <c r="R3441" t="str">
        <f t="shared" si="325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6"/>
        <v>1.052184</v>
      </c>
      <c r="P3442">
        <f t="shared" si="321"/>
        <v>64.157560975609755</v>
      </c>
      <c r="Q3442" t="str">
        <f t="shared" si="324"/>
        <v>theater</v>
      </c>
      <c r="R3442" t="str">
        <f t="shared" si="325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6"/>
        <v>1.026</v>
      </c>
      <c r="P3443">
        <f t="shared" si="321"/>
        <v>59.651162790697676</v>
      </c>
      <c r="Q3443" t="str">
        <f t="shared" si="324"/>
        <v>theater</v>
      </c>
      <c r="R3443" t="str">
        <f t="shared" si="325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6"/>
        <v>1</v>
      </c>
      <c r="P3444">
        <f t="shared" si="321"/>
        <v>31.25</v>
      </c>
      <c r="Q3444" t="str">
        <f t="shared" si="324"/>
        <v>theater</v>
      </c>
      <c r="R3444" t="str">
        <f t="shared" si="325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6"/>
        <v>1.855</v>
      </c>
      <c r="P3445">
        <f t="shared" si="321"/>
        <v>41.222222222222221</v>
      </c>
      <c r="Q3445" t="str">
        <f t="shared" si="324"/>
        <v>theater</v>
      </c>
      <c r="R3445" t="str">
        <f t="shared" si="325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6"/>
        <v>2.89</v>
      </c>
      <c r="P3446">
        <f t="shared" si="321"/>
        <v>43.35</v>
      </c>
      <c r="Q3446" t="str">
        <f t="shared" si="324"/>
        <v>theater</v>
      </c>
      <c r="R3446" t="str">
        <f t="shared" si="325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6"/>
        <v>1</v>
      </c>
      <c r="P3447">
        <f t="shared" si="321"/>
        <v>64.516129032258064</v>
      </c>
      <c r="Q3447" t="str">
        <f t="shared" si="324"/>
        <v>theater</v>
      </c>
      <c r="R3447" t="str">
        <f t="shared" si="325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6"/>
        <v>1.0820000000000001</v>
      </c>
      <c r="P3448">
        <f t="shared" si="321"/>
        <v>43.28</v>
      </c>
      <c r="Q3448" t="str">
        <f t="shared" si="324"/>
        <v>theater</v>
      </c>
      <c r="R3448" t="str">
        <f t="shared" si="325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6"/>
        <v>1.0780000000000001</v>
      </c>
      <c r="P3449">
        <f t="shared" si="321"/>
        <v>77</v>
      </c>
      <c r="Q3449" t="str">
        <f t="shared" si="324"/>
        <v>theater</v>
      </c>
      <c r="R3449" t="str">
        <f t="shared" si="325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6"/>
        <v>1.0976190476190477</v>
      </c>
      <c r="P3450">
        <f t="shared" si="321"/>
        <v>51.222222222222221</v>
      </c>
      <c r="Q3450" t="str">
        <f t="shared" si="324"/>
        <v>theater</v>
      </c>
      <c r="R3450" t="str">
        <f t="shared" si="325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6"/>
        <v>1.70625</v>
      </c>
      <c r="P3451">
        <f t="shared" si="321"/>
        <v>68.25</v>
      </c>
      <c r="Q3451" t="str">
        <f t="shared" si="324"/>
        <v>theater</v>
      </c>
      <c r="R3451" t="str">
        <f t="shared" si="325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6"/>
        <v>1.52</v>
      </c>
      <c r="P3452">
        <f t="shared" si="321"/>
        <v>19.487179487179485</v>
      </c>
      <c r="Q3452" t="str">
        <f t="shared" si="324"/>
        <v>theater</v>
      </c>
      <c r="R3452" t="str">
        <f t="shared" si="325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6"/>
        <v>1.0123076923076924</v>
      </c>
      <c r="P3453">
        <f t="shared" si="321"/>
        <v>41.125</v>
      </c>
      <c r="Q3453" t="str">
        <f t="shared" si="324"/>
        <v>theater</v>
      </c>
      <c r="R3453" t="str">
        <f t="shared" si="325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6"/>
        <v>1.532</v>
      </c>
      <c r="P3454">
        <f t="shared" si="321"/>
        <v>41.405405405405403</v>
      </c>
      <c r="Q3454" t="str">
        <f t="shared" si="324"/>
        <v>theater</v>
      </c>
      <c r="R3454" t="str">
        <f t="shared" si="325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6"/>
        <v>1.2833333333333334</v>
      </c>
      <c r="P3455">
        <f t="shared" si="321"/>
        <v>27.5</v>
      </c>
      <c r="Q3455" t="str">
        <f t="shared" si="324"/>
        <v>theater</v>
      </c>
      <c r="R3455" t="str">
        <f t="shared" si="325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6"/>
        <v>1.0071428571428571</v>
      </c>
      <c r="P3456">
        <f t="shared" si="321"/>
        <v>33.571428571428569</v>
      </c>
      <c r="Q3456" t="str">
        <f t="shared" si="324"/>
        <v>theater</v>
      </c>
      <c r="R3456" t="str">
        <f t="shared" si="325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6"/>
        <v>1.0065</v>
      </c>
      <c r="P3457">
        <f t="shared" si="321"/>
        <v>145.86956521739131</v>
      </c>
      <c r="Q3457" t="str">
        <f t="shared" si="324"/>
        <v>theater</v>
      </c>
      <c r="R3457" t="str">
        <f t="shared" si="325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6"/>
        <v>1.913</v>
      </c>
      <c r="P3458">
        <f t="shared" si="321"/>
        <v>358.6875</v>
      </c>
      <c r="Q3458" t="str">
        <f t="shared" si="324"/>
        <v>theater</v>
      </c>
      <c r="R3458" t="str">
        <f t="shared" si="325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6"/>
        <v>1.4019999999999999</v>
      </c>
      <c r="P3459">
        <f t="shared" ref="P3459:P3522" si="327">IF(L3459 &gt; 0, E3459/L3459, 0)</f>
        <v>50.981818181818184</v>
      </c>
      <c r="Q3459" t="str">
        <f t="shared" si="324"/>
        <v>theater</v>
      </c>
      <c r="R3459" t="str">
        <f t="shared" si="325"/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6"/>
        <v>1.2433537832310839</v>
      </c>
      <c r="P3460">
        <f t="shared" si="327"/>
        <v>45.037037037037038</v>
      </c>
      <c r="Q3460" t="str">
        <f t="shared" si="324"/>
        <v>theater</v>
      </c>
      <c r="R3460" t="str">
        <f t="shared" si="325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6"/>
        <v>1.262</v>
      </c>
      <c r="P3461">
        <f t="shared" si="327"/>
        <v>17.527777777777779</v>
      </c>
      <c r="Q3461" t="str">
        <f t="shared" si="324"/>
        <v>theater</v>
      </c>
      <c r="R3461" t="str">
        <f t="shared" si="325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6"/>
        <v>1.9</v>
      </c>
      <c r="P3462">
        <f t="shared" si="327"/>
        <v>50</v>
      </c>
      <c r="Q3462" t="str">
        <f t="shared" si="324"/>
        <v>theater</v>
      </c>
      <c r="R3462" t="str">
        <f t="shared" si="325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6"/>
        <v>1.39</v>
      </c>
      <c r="P3463">
        <f t="shared" si="327"/>
        <v>57.916666666666664</v>
      </c>
      <c r="Q3463" t="str">
        <f t="shared" si="324"/>
        <v>theater</v>
      </c>
      <c r="R3463" t="str">
        <f t="shared" si="325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6"/>
        <v>2.02</v>
      </c>
      <c r="P3464">
        <f t="shared" si="327"/>
        <v>29.705882352941178</v>
      </c>
      <c r="Q3464" t="str">
        <f t="shared" ref="Q3464:Q3527" si="330">LEFT(N3464, SEARCH("/",N3464,1)-1)</f>
        <v>theater</v>
      </c>
      <c r="R3464" t="str">
        <f t="shared" ref="R3464:R3527" si="331">RIGHT(N3464,  LEN(N3464) - SEARCH("/",N3464,1) )</f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6"/>
        <v>1.0338000000000001</v>
      </c>
      <c r="P3465">
        <f t="shared" si="327"/>
        <v>90.684210526315795</v>
      </c>
      <c r="Q3465" t="str">
        <f t="shared" si="330"/>
        <v>theater</v>
      </c>
      <c r="R3465" t="str">
        <f t="shared" si="331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6"/>
        <v>1.023236</v>
      </c>
      <c r="P3466">
        <f t="shared" si="327"/>
        <v>55.012688172043013</v>
      </c>
      <c r="Q3466" t="str">
        <f t="shared" si="330"/>
        <v>theater</v>
      </c>
      <c r="R3466" t="str">
        <f t="shared" si="331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6"/>
        <v>1.03</v>
      </c>
      <c r="P3467">
        <f t="shared" si="327"/>
        <v>57.222222222222221</v>
      </c>
      <c r="Q3467" t="str">
        <f t="shared" si="330"/>
        <v>theater</v>
      </c>
      <c r="R3467" t="str">
        <f t="shared" si="331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6"/>
        <v>1.2714285714285714</v>
      </c>
      <c r="P3468">
        <f t="shared" si="327"/>
        <v>72.950819672131146</v>
      </c>
      <c r="Q3468" t="str">
        <f t="shared" si="330"/>
        <v>theater</v>
      </c>
      <c r="R3468" t="str">
        <f t="shared" si="331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6"/>
        <v>1.01</v>
      </c>
      <c r="P3469">
        <f t="shared" si="327"/>
        <v>64.468085106382972</v>
      </c>
      <c r="Q3469" t="str">
        <f t="shared" si="330"/>
        <v>theater</v>
      </c>
      <c r="R3469" t="str">
        <f t="shared" si="331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6"/>
        <v>1.2178</v>
      </c>
      <c r="P3470">
        <f t="shared" si="327"/>
        <v>716.35294117647061</v>
      </c>
      <c r="Q3470" t="str">
        <f t="shared" si="330"/>
        <v>theater</v>
      </c>
      <c r="R3470" t="str">
        <f t="shared" si="331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6"/>
        <v>1.1339285714285714</v>
      </c>
      <c r="P3471">
        <f t="shared" si="327"/>
        <v>50.396825396825399</v>
      </c>
      <c r="Q3471" t="str">
        <f t="shared" si="330"/>
        <v>theater</v>
      </c>
      <c r="R3471" t="str">
        <f t="shared" si="331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6"/>
        <v>1.5</v>
      </c>
      <c r="P3472">
        <f t="shared" si="327"/>
        <v>41.666666666666664</v>
      </c>
      <c r="Q3472" t="str">
        <f t="shared" si="330"/>
        <v>theater</v>
      </c>
      <c r="R3472" t="str">
        <f t="shared" si="331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6"/>
        <v>2.1459999999999999</v>
      </c>
      <c r="P3473">
        <f t="shared" si="327"/>
        <v>35.766666666666666</v>
      </c>
      <c r="Q3473" t="str">
        <f t="shared" si="330"/>
        <v>theater</v>
      </c>
      <c r="R3473" t="str">
        <f t="shared" si="331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6"/>
        <v>1.0205</v>
      </c>
      <c r="P3474">
        <f t="shared" si="327"/>
        <v>88.739130434782609</v>
      </c>
      <c r="Q3474" t="str">
        <f t="shared" si="330"/>
        <v>theater</v>
      </c>
      <c r="R3474" t="str">
        <f t="shared" si="331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6"/>
        <v>1</v>
      </c>
      <c r="P3475">
        <f t="shared" si="327"/>
        <v>148.4848484848485</v>
      </c>
      <c r="Q3475" t="str">
        <f t="shared" si="330"/>
        <v>theater</v>
      </c>
      <c r="R3475" t="str">
        <f t="shared" si="331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6"/>
        <v>1.01</v>
      </c>
      <c r="P3476">
        <f t="shared" si="327"/>
        <v>51.794871794871796</v>
      </c>
      <c r="Q3476" t="str">
        <f t="shared" si="330"/>
        <v>theater</v>
      </c>
      <c r="R3476" t="str">
        <f t="shared" si="331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6"/>
        <v>1.1333333333333333</v>
      </c>
      <c r="P3477">
        <f t="shared" si="327"/>
        <v>20</v>
      </c>
      <c r="Q3477" t="str">
        <f t="shared" si="330"/>
        <v>theater</v>
      </c>
      <c r="R3477" t="str">
        <f t="shared" si="331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ref="O3478:O3541" si="332">E3478/D3478</f>
        <v>1.04</v>
      </c>
      <c r="P3478">
        <f t="shared" si="327"/>
        <v>52</v>
      </c>
      <c r="Q3478" t="str">
        <f t="shared" si="330"/>
        <v>theater</v>
      </c>
      <c r="R3478" t="str">
        <f t="shared" si="331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32"/>
        <v>1.1533333333333333</v>
      </c>
      <c r="P3479">
        <f t="shared" si="327"/>
        <v>53.230769230769234</v>
      </c>
      <c r="Q3479" t="str">
        <f t="shared" si="330"/>
        <v>theater</v>
      </c>
      <c r="R3479" t="str">
        <f t="shared" si="331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32"/>
        <v>1.1285000000000001</v>
      </c>
      <c r="P3480">
        <f t="shared" si="327"/>
        <v>39.596491228070178</v>
      </c>
      <c r="Q3480" t="str">
        <f t="shared" si="330"/>
        <v>theater</v>
      </c>
      <c r="R3480" t="str">
        <f t="shared" si="331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32"/>
        <v>1.2786666666666666</v>
      </c>
      <c r="P3481">
        <f t="shared" si="327"/>
        <v>34.25</v>
      </c>
      <c r="Q3481" t="str">
        <f t="shared" si="330"/>
        <v>theater</v>
      </c>
      <c r="R3481" t="str">
        <f t="shared" si="331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32"/>
        <v>1.4266666666666667</v>
      </c>
      <c r="P3482">
        <f t="shared" si="327"/>
        <v>164.61538461538461</v>
      </c>
      <c r="Q3482" t="str">
        <f t="shared" si="330"/>
        <v>theater</v>
      </c>
      <c r="R3482" t="str">
        <f t="shared" si="331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32"/>
        <v>1.1879999999999999</v>
      </c>
      <c r="P3483">
        <f t="shared" si="327"/>
        <v>125.05263157894737</v>
      </c>
      <c r="Q3483" t="str">
        <f t="shared" si="330"/>
        <v>theater</v>
      </c>
      <c r="R3483" t="str">
        <f t="shared" si="331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32"/>
        <v>1.3833333333333333</v>
      </c>
      <c r="P3484">
        <f t="shared" si="327"/>
        <v>51.875</v>
      </c>
      <c r="Q3484" t="str">
        <f t="shared" si="330"/>
        <v>theater</v>
      </c>
      <c r="R3484" t="str">
        <f t="shared" si="331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32"/>
        <v>1.599402985074627</v>
      </c>
      <c r="P3485">
        <f t="shared" si="327"/>
        <v>40.285714285714285</v>
      </c>
      <c r="Q3485" t="str">
        <f t="shared" si="330"/>
        <v>theater</v>
      </c>
      <c r="R3485" t="str">
        <f t="shared" si="331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32"/>
        <v>1.1424000000000001</v>
      </c>
      <c r="P3486">
        <f t="shared" si="327"/>
        <v>64.909090909090907</v>
      </c>
      <c r="Q3486" t="str">
        <f t="shared" si="330"/>
        <v>theater</v>
      </c>
      <c r="R3486" t="str">
        <f t="shared" si="331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32"/>
        <v>1.0060606060606061</v>
      </c>
      <c r="P3487">
        <f t="shared" si="327"/>
        <v>55.333333333333336</v>
      </c>
      <c r="Q3487" t="str">
        <f t="shared" si="330"/>
        <v>theater</v>
      </c>
      <c r="R3487" t="str">
        <f t="shared" si="331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32"/>
        <v>1.552</v>
      </c>
      <c r="P3488">
        <f t="shared" si="327"/>
        <v>83.142857142857139</v>
      </c>
      <c r="Q3488" t="str">
        <f t="shared" si="330"/>
        <v>theater</v>
      </c>
      <c r="R3488" t="str">
        <f t="shared" si="331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32"/>
        <v>1.2775000000000001</v>
      </c>
      <c r="P3489">
        <f t="shared" si="327"/>
        <v>38.712121212121211</v>
      </c>
      <c r="Q3489" t="str">
        <f t="shared" si="330"/>
        <v>theater</v>
      </c>
      <c r="R3489" t="str">
        <f t="shared" si="331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32"/>
        <v>1.212</v>
      </c>
      <c r="P3490">
        <f t="shared" si="327"/>
        <v>125.37931034482759</v>
      </c>
      <c r="Q3490" t="str">
        <f t="shared" si="330"/>
        <v>theater</v>
      </c>
      <c r="R3490" t="str">
        <f t="shared" si="331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32"/>
        <v>1.127</v>
      </c>
      <c r="P3491">
        <f t="shared" si="327"/>
        <v>78.263888888888886</v>
      </c>
      <c r="Q3491" t="str">
        <f t="shared" si="330"/>
        <v>theater</v>
      </c>
      <c r="R3491" t="str">
        <f t="shared" si="331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32"/>
        <v>1.2749999999999999</v>
      </c>
      <c r="P3492">
        <f t="shared" si="327"/>
        <v>47.222222222222221</v>
      </c>
      <c r="Q3492" t="str">
        <f t="shared" si="330"/>
        <v>theater</v>
      </c>
      <c r="R3492" t="str">
        <f t="shared" si="331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32"/>
        <v>1.5820000000000001</v>
      </c>
      <c r="P3493">
        <f t="shared" si="327"/>
        <v>79.099999999999994</v>
      </c>
      <c r="Q3493" t="str">
        <f t="shared" si="330"/>
        <v>theater</v>
      </c>
      <c r="R3493" t="str">
        <f t="shared" si="331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32"/>
        <v>1.0526894736842105</v>
      </c>
      <c r="P3494">
        <f t="shared" si="327"/>
        <v>114.29199999999999</v>
      </c>
      <c r="Q3494" t="str">
        <f t="shared" si="330"/>
        <v>theater</v>
      </c>
      <c r="R3494" t="str">
        <f t="shared" si="331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32"/>
        <v>1</v>
      </c>
      <c r="P3495">
        <f t="shared" si="327"/>
        <v>51.724137931034484</v>
      </c>
      <c r="Q3495" t="str">
        <f t="shared" si="330"/>
        <v>theater</v>
      </c>
      <c r="R3495" t="str">
        <f t="shared" si="331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32"/>
        <v>1</v>
      </c>
      <c r="P3496">
        <f t="shared" si="327"/>
        <v>30.76923076923077</v>
      </c>
      <c r="Q3496" t="str">
        <f t="shared" si="330"/>
        <v>theater</v>
      </c>
      <c r="R3496" t="str">
        <f t="shared" si="331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32"/>
        <v>1.0686</v>
      </c>
      <c r="P3497">
        <f t="shared" si="327"/>
        <v>74.208333333333329</v>
      </c>
      <c r="Q3497" t="str">
        <f t="shared" si="330"/>
        <v>theater</v>
      </c>
      <c r="R3497" t="str">
        <f t="shared" si="331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32"/>
        <v>1.244</v>
      </c>
      <c r="P3498">
        <f t="shared" si="327"/>
        <v>47.846153846153847</v>
      </c>
      <c r="Q3498" t="str">
        <f t="shared" si="330"/>
        <v>theater</v>
      </c>
      <c r="R3498" t="str">
        <f t="shared" si="331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32"/>
        <v>1.0870406189555126</v>
      </c>
      <c r="P3499">
        <f t="shared" si="327"/>
        <v>34.408163265306122</v>
      </c>
      <c r="Q3499" t="str">
        <f t="shared" si="330"/>
        <v>theater</v>
      </c>
      <c r="R3499" t="str">
        <f t="shared" si="331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32"/>
        <v>1.0242424242424242</v>
      </c>
      <c r="P3500">
        <f t="shared" si="327"/>
        <v>40.238095238095241</v>
      </c>
      <c r="Q3500" t="str">
        <f t="shared" si="330"/>
        <v>theater</v>
      </c>
      <c r="R3500" t="str">
        <f t="shared" si="331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32"/>
        <v>1.0549999999999999</v>
      </c>
      <c r="P3501">
        <f t="shared" si="327"/>
        <v>60.285714285714285</v>
      </c>
      <c r="Q3501" t="str">
        <f t="shared" si="330"/>
        <v>theater</v>
      </c>
      <c r="R3501" t="str">
        <f t="shared" si="331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32"/>
        <v>1.0629999999999999</v>
      </c>
      <c r="P3502">
        <f t="shared" si="327"/>
        <v>25.30952380952381</v>
      </c>
      <c r="Q3502" t="str">
        <f t="shared" si="330"/>
        <v>theater</v>
      </c>
      <c r="R3502" t="str">
        <f t="shared" si="331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32"/>
        <v>1.0066666666666666</v>
      </c>
      <c r="P3503">
        <f t="shared" si="327"/>
        <v>35.952380952380949</v>
      </c>
      <c r="Q3503" t="str">
        <f t="shared" si="330"/>
        <v>theater</v>
      </c>
      <c r="R3503" t="str">
        <f t="shared" si="331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32"/>
        <v>1.054</v>
      </c>
      <c r="P3504">
        <f t="shared" si="327"/>
        <v>136</v>
      </c>
      <c r="Q3504" t="str">
        <f t="shared" si="330"/>
        <v>theater</v>
      </c>
      <c r="R3504" t="str">
        <f t="shared" si="331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32"/>
        <v>1.0755999999999999</v>
      </c>
      <c r="P3505">
        <f t="shared" si="327"/>
        <v>70.763157894736835</v>
      </c>
      <c r="Q3505" t="str">
        <f t="shared" si="330"/>
        <v>theater</v>
      </c>
      <c r="R3505" t="str">
        <f t="shared" si="331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32"/>
        <v>1</v>
      </c>
      <c r="P3506">
        <f t="shared" si="327"/>
        <v>125</v>
      </c>
      <c r="Q3506" t="str">
        <f t="shared" si="330"/>
        <v>theater</v>
      </c>
      <c r="R3506" t="str">
        <f t="shared" si="331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32"/>
        <v>1.0376000000000001</v>
      </c>
      <c r="P3507">
        <f t="shared" si="327"/>
        <v>66.512820512820511</v>
      </c>
      <c r="Q3507" t="str">
        <f t="shared" si="330"/>
        <v>theater</v>
      </c>
      <c r="R3507" t="str">
        <f t="shared" si="331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32"/>
        <v>1.0149999999999999</v>
      </c>
      <c r="P3508">
        <f t="shared" si="327"/>
        <v>105</v>
      </c>
      <c r="Q3508" t="str">
        <f t="shared" si="330"/>
        <v>theater</v>
      </c>
      <c r="R3508" t="str">
        <f t="shared" si="331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32"/>
        <v>1.044</v>
      </c>
      <c r="P3509">
        <f t="shared" si="327"/>
        <v>145</v>
      </c>
      <c r="Q3509" t="str">
        <f t="shared" si="330"/>
        <v>theater</v>
      </c>
      <c r="R3509" t="str">
        <f t="shared" si="331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32"/>
        <v>1.8</v>
      </c>
      <c r="P3510">
        <f t="shared" si="327"/>
        <v>12</v>
      </c>
      <c r="Q3510" t="str">
        <f t="shared" si="330"/>
        <v>theater</v>
      </c>
      <c r="R3510" t="str">
        <f t="shared" si="331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32"/>
        <v>1.0633333333333332</v>
      </c>
      <c r="P3511">
        <f t="shared" si="327"/>
        <v>96.666666666666671</v>
      </c>
      <c r="Q3511" t="str">
        <f t="shared" si="330"/>
        <v>theater</v>
      </c>
      <c r="R3511" t="str">
        <f t="shared" si="331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32"/>
        <v>1.0055555555555555</v>
      </c>
      <c r="P3512">
        <f t="shared" si="327"/>
        <v>60.333333333333336</v>
      </c>
      <c r="Q3512" t="str">
        <f t="shared" si="330"/>
        <v>theater</v>
      </c>
      <c r="R3512" t="str">
        <f t="shared" si="331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32"/>
        <v>1.012</v>
      </c>
      <c r="P3513">
        <f t="shared" si="327"/>
        <v>79.89473684210526</v>
      </c>
      <c r="Q3513" t="str">
        <f t="shared" si="330"/>
        <v>theater</v>
      </c>
      <c r="R3513" t="str">
        <f t="shared" si="331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32"/>
        <v>1</v>
      </c>
      <c r="P3514">
        <f t="shared" si="327"/>
        <v>58.823529411764703</v>
      </c>
      <c r="Q3514" t="str">
        <f t="shared" si="330"/>
        <v>theater</v>
      </c>
      <c r="R3514" t="str">
        <f t="shared" si="331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32"/>
        <v>1.1839285714285714</v>
      </c>
      <c r="P3515">
        <f t="shared" si="327"/>
        <v>75.340909090909093</v>
      </c>
      <c r="Q3515" t="str">
        <f t="shared" si="330"/>
        <v>theater</v>
      </c>
      <c r="R3515" t="str">
        <f t="shared" si="331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32"/>
        <v>1.1000000000000001</v>
      </c>
      <c r="P3516">
        <f t="shared" si="327"/>
        <v>55</v>
      </c>
      <c r="Q3516" t="str">
        <f t="shared" si="330"/>
        <v>theater</v>
      </c>
      <c r="R3516" t="str">
        <f t="shared" si="331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32"/>
        <v>1.0266666666666666</v>
      </c>
      <c r="P3517">
        <f t="shared" si="327"/>
        <v>66.956521739130437</v>
      </c>
      <c r="Q3517" t="str">
        <f t="shared" si="330"/>
        <v>theater</v>
      </c>
      <c r="R3517" t="str">
        <f t="shared" si="331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32"/>
        <v>1</v>
      </c>
      <c r="P3518">
        <f t="shared" si="327"/>
        <v>227.27272727272728</v>
      </c>
      <c r="Q3518" t="str">
        <f t="shared" si="330"/>
        <v>theater</v>
      </c>
      <c r="R3518" t="str">
        <f t="shared" si="331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32"/>
        <v>1</v>
      </c>
      <c r="P3519">
        <f t="shared" si="327"/>
        <v>307.69230769230768</v>
      </c>
      <c r="Q3519" t="str">
        <f t="shared" si="330"/>
        <v>theater</v>
      </c>
      <c r="R3519" t="str">
        <f t="shared" si="331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32"/>
        <v>1.10046</v>
      </c>
      <c r="P3520">
        <f t="shared" si="327"/>
        <v>50.020909090909093</v>
      </c>
      <c r="Q3520" t="str">
        <f t="shared" si="330"/>
        <v>theater</v>
      </c>
      <c r="R3520" t="str">
        <f t="shared" si="331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32"/>
        <v>1.0135000000000001</v>
      </c>
      <c r="P3521">
        <f t="shared" si="327"/>
        <v>72.392857142857139</v>
      </c>
      <c r="Q3521" t="str">
        <f t="shared" si="330"/>
        <v>theater</v>
      </c>
      <c r="R3521" t="str">
        <f t="shared" si="331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32"/>
        <v>1.0075000000000001</v>
      </c>
      <c r="P3522">
        <f t="shared" si="327"/>
        <v>95.952380952380949</v>
      </c>
      <c r="Q3522" t="str">
        <f t="shared" si="330"/>
        <v>theater</v>
      </c>
      <c r="R3522" t="str">
        <f t="shared" si="331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2"/>
        <v>1.6942857142857144</v>
      </c>
      <c r="P3523">
        <f t="shared" ref="P3523:P3586" si="333">IF(L3523 &gt; 0, E3523/L3523, 0)</f>
        <v>45.615384615384613</v>
      </c>
      <c r="Q3523" t="str">
        <f t="shared" si="330"/>
        <v>theater</v>
      </c>
      <c r="R3523" t="str">
        <f t="shared" si="331"/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2"/>
        <v>1</v>
      </c>
      <c r="P3524">
        <f t="shared" si="333"/>
        <v>41.029411764705884</v>
      </c>
      <c r="Q3524" t="str">
        <f t="shared" si="330"/>
        <v>theater</v>
      </c>
      <c r="R3524" t="str">
        <f t="shared" si="331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2"/>
        <v>1.1365000000000001</v>
      </c>
      <c r="P3525">
        <f t="shared" si="333"/>
        <v>56.825000000000003</v>
      </c>
      <c r="Q3525" t="str">
        <f t="shared" si="330"/>
        <v>theater</v>
      </c>
      <c r="R3525" t="str">
        <f t="shared" si="331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2"/>
        <v>1.0156000000000001</v>
      </c>
      <c r="P3526">
        <f t="shared" si="333"/>
        <v>137.24324324324326</v>
      </c>
      <c r="Q3526" t="str">
        <f t="shared" si="330"/>
        <v>theater</v>
      </c>
      <c r="R3526" t="str">
        <f t="shared" si="331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2"/>
        <v>1.06</v>
      </c>
      <c r="P3527">
        <f t="shared" si="333"/>
        <v>75.714285714285708</v>
      </c>
      <c r="Q3527" t="str">
        <f t="shared" si="330"/>
        <v>theater</v>
      </c>
      <c r="R3527" t="str">
        <f t="shared" si="331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2"/>
        <v>1.02</v>
      </c>
      <c r="P3528">
        <f t="shared" si="333"/>
        <v>99</v>
      </c>
      <c r="Q3528" t="str">
        <f t="shared" ref="Q3528:Q3591" si="336">LEFT(N3528, SEARCH("/",N3528,1)-1)</f>
        <v>theater</v>
      </c>
      <c r="R3528" t="str">
        <f t="shared" ref="R3528:R3591" si="337">RIGHT(N3528,  LEN(N3528) - SEARCH("/",N3528,1) )</f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2"/>
        <v>1.1691666666666667</v>
      </c>
      <c r="P3529">
        <f t="shared" si="333"/>
        <v>81.569767441860463</v>
      </c>
      <c r="Q3529" t="str">
        <f t="shared" si="336"/>
        <v>theater</v>
      </c>
      <c r="R3529" t="str">
        <f t="shared" si="337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2"/>
        <v>1.0115151515151515</v>
      </c>
      <c r="P3530">
        <f t="shared" si="333"/>
        <v>45.108108108108105</v>
      </c>
      <c r="Q3530" t="str">
        <f t="shared" si="336"/>
        <v>theater</v>
      </c>
      <c r="R3530" t="str">
        <f t="shared" si="337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2"/>
        <v>1.32</v>
      </c>
      <c r="P3531">
        <f t="shared" si="333"/>
        <v>36.666666666666664</v>
      </c>
      <c r="Q3531" t="str">
        <f t="shared" si="336"/>
        <v>theater</v>
      </c>
      <c r="R3531" t="str">
        <f t="shared" si="337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2"/>
        <v>1</v>
      </c>
      <c r="P3532">
        <f t="shared" si="333"/>
        <v>125</v>
      </c>
      <c r="Q3532" t="str">
        <f t="shared" si="336"/>
        <v>theater</v>
      </c>
      <c r="R3532" t="str">
        <f t="shared" si="337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2"/>
        <v>1.28</v>
      </c>
      <c r="P3533">
        <f t="shared" si="333"/>
        <v>49.230769230769234</v>
      </c>
      <c r="Q3533" t="str">
        <f t="shared" si="336"/>
        <v>theater</v>
      </c>
      <c r="R3533" t="str">
        <f t="shared" si="337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2"/>
        <v>1.1895833333333334</v>
      </c>
      <c r="P3534">
        <f t="shared" si="333"/>
        <v>42.296296296296298</v>
      </c>
      <c r="Q3534" t="str">
        <f t="shared" si="336"/>
        <v>theater</v>
      </c>
      <c r="R3534" t="str">
        <f t="shared" si="337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2"/>
        <v>1.262</v>
      </c>
      <c r="P3535">
        <f t="shared" si="333"/>
        <v>78.875</v>
      </c>
      <c r="Q3535" t="str">
        <f t="shared" si="336"/>
        <v>theater</v>
      </c>
      <c r="R3535" t="str">
        <f t="shared" si="337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2"/>
        <v>1.5620000000000001</v>
      </c>
      <c r="P3536">
        <f t="shared" si="333"/>
        <v>38.284313725490193</v>
      </c>
      <c r="Q3536" t="str">
        <f t="shared" si="336"/>
        <v>theater</v>
      </c>
      <c r="R3536" t="str">
        <f t="shared" si="337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2"/>
        <v>1.0315000000000001</v>
      </c>
      <c r="P3537">
        <f t="shared" si="333"/>
        <v>44.847826086956523</v>
      </c>
      <c r="Q3537" t="str">
        <f t="shared" si="336"/>
        <v>theater</v>
      </c>
      <c r="R3537" t="str">
        <f t="shared" si="337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2"/>
        <v>1.5333333333333334</v>
      </c>
      <c r="P3538">
        <f t="shared" si="333"/>
        <v>13.529411764705882</v>
      </c>
      <c r="Q3538" t="str">
        <f t="shared" si="336"/>
        <v>theater</v>
      </c>
      <c r="R3538" t="str">
        <f t="shared" si="337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2"/>
        <v>1.8044444444444445</v>
      </c>
      <c r="P3539">
        <f t="shared" si="333"/>
        <v>43.5</v>
      </c>
      <c r="Q3539" t="str">
        <f t="shared" si="336"/>
        <v>theater</v>
      </c>
      <c r="R3539" t="str">
        <f t="shared" si="337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2"/>
        <v>1.2845</v>
      </c>
      <c r="P3540">
        <f t="shared" si="333"/>
        <v>30.951807228915662</v>
      </c>
      <c r="Q3540" t="str">
        <f t="shared" si="336"/>
        <v>theater</v>
      </c>
      <c r="R3540" t="str">
        <f t="shared" si="337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2"/>
        <v>1.1966666666666668</v>
      </c>
      <c r="P3541">
        <f t="shared" si="333"/>
        <v>55.230769230769234</v>
      </c>
      <c r="Q3541" t="str">
        <f t="shared" si="336"/>
        <v>theater</v>
      </c>
      <c r="R3541" t="str">
        <f t="shared" si="337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ref="O3542:O3605" si="338">E3542/D3542</f>
        <v>1.23</v>
      </c>
      <c r="P3542">
        <f t="shared" si="333"/>
        <v>46.125</v>
      </c>
      <c r="Q3542" t="str">
        <f t="shared" si="336"/>
        <v>theater</v>
      </c>
      <c r="R3542" t="str">
        <f t="shared" si="337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8"/>
        <v>1.05</v>
      </c>
      <c r="P3543">
        <f t="shared" si="333"/>
        <v>39.375</v>
      </c>
      <c r="Q3543" t="str">
        <f t="shared" si="336"/>
        <v>theater</v>
      </c>
      <c r="R3543" t="str">
        <f t="shared" si="337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8"/>
        <v>1.0223636363636364</v>
      </c>
      <c r="P3544">
        <f t="shared" si="333"/>
        <v>66.152941176470591</v>
      </c>
      <c r="Q3544" t="str">
        <f t="shared" si="336"/>
        <v>theater</v>
      </c>
      <c r="R3544" t="str">
        <f t="shared" si="337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8"/>
        <v>1.0466666666666666</v>
      </c>
      <c r="P3545">
        <f t="shared" si="333"/>
        <v>54.137931034482762</v>
      </c>
      <c r="Q3545" t="str">
        <f t="shared" si="336"/>
        <v>theater</v>
      </c>
      <c r="R3545" t="str">
        <f t="shared" si="337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8"/>
        <v>1</v>
      </c>
      <c r="P3546">
        <f t="shared" si="333"/>
        <v>104.16666666666667</v>
      </c>
      <c r="Q3546" t="str">
        <f t="shared" si="336"/>
        <v>theater</v>
      </c>
      <c r="R3546" t="str">
        <f t="shared" si="337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8"/>
        <v>1.004</v>
      </c>
      <c r="P3547">
        <f t="shared" si="333"/>
        <v>31.375</v>
      </c>
      <c r="Q3547" t="str">
        <f t="shared" si="336"/>
        <v>theater</v>
      </c>
      <c r="R3547" t="str">
        <f t="shared" si="337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8"/>
        <v>1.0227272727272727</v>
      </c>
      <c r="P3548">
        <f t="shared" si="333"/>
        <v>59.210526315789473</v>
      </c>
      <c r="Q3548" t="str">
        <f t="shared" si="336"/>
        <v>theater</v>
      </c>
      <c r="R3548" t="str">
        <f t="shared" si="337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8"/>
        <v>1.1440928571428572</v>
      </c>
      <c r="P3549">
        <f t="shared" si="333"/>
        <v>119.17633928571429</v>
      </c>
      <c r="Q3549" t="str">
        <f t="shared" si="336"/>
        <v>theater</v>
      </c>
      <c r="R3549" t="str">
        <f t="shared" si="337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8"/>
        <v>1.019047619047619</v>
      </c>
      <c r="P3550">
        <f t="shared" si="333"/>
        <v>164.61538461538461</v>
      </c>
      <c r="Q3550" t="str">
        <f t="shared" si="336"/>
        <v>theater</v>
      </c>
      <c r="R3550" t="str">
        <f t="shared" si="337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8"/>
        <v>1.02</v>
      </c>
      <c r="P3551">
        <f t="shared" si="333"/>
        <v>24.285714285714285</v>
      </c>
      <c r="Q3551" t="str">
        <f t="shared" si="336"/>
        <v>theater</v>
      </c>
      <c r="R3551" t="str">
        <f t="shared" si="337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8"/>
        <v>1.048</v>
      </c>
      <c r="P3552">
        <f t="shared" si="333"/>
        <v>40.9375</v>
      </c>
      <c r="Q3552" t="str">
        <f t="shared" si="336"/>
        <v>theater</v>
      </c>
      <c r="R3552" t="str">
        <f t="shared" si="337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8"/>
        <v>1.0183333333333333</v>
      </c>
      <c r="P3553">
        <f t="shared" si="333"/>
        <v>61.1</v>
      </c>
      <c r="Q3553" t="str">
        <f t="shared" si="336"/>
        <v>theater</v>
      </c>
      <c r="R3553" t="str">
        <f t="shared" si="337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8"/>
        <v>1</v>
      </c>
      <c r="P3554">
        <f t="shared" si="333"/>
        <v>38.65</v>
      </c>
      <c r="Q3554" t="str">
        <f t="shared" si="336"/>
        <v>theater</v>
      </c>
      <c r="R3554" t="str">
        <f t="shared" si="337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8"/>
        <v>1.0627272727272727</v>
      </c>
      <c r="P3555">
        <f t="shared" si="333"/>
        <v>56.20192307692308</v>
      </c>
      <c r="Q3555" t="str">
        <f t="shared" si="336"/>
        <v>theater</v>
      </c>
      <c r="R3555" t="str">
        <f t="shared" si="337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8"/>
        <v>1.1342219999999998</v>
      </c>
      <c r="P3556">
        <f t="shared" si="333"/>
        <v>107.00207547169811</v>
      </c>
      <c r="Q3556" t="str">
        <f t="shared" si="336"/>
        <v>theater</v>
      </c>
      <c r="R3556" t="str">
        <f t="shared" si="337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8"/>
        <v>1</v>
      </c>
      <c r="P3557">
        <f t="shared" si="333"/>
        <v>171.42857142857142</v>
      </c>
      <c r="Q3557" t="str">
        <f t="shared" si="336"/>
        <v>theater</v>
      </c>
      <c r="R3557" t="str">
        <f t="shared" si="337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8"/>
        <v>1.0045454545454546</v>
      </c>
      <c r="P3558">
        <f t="shared" si="333"/>
        <v>110.5</v>
      </c>
      <c r="Q3558" t="str">
        <f t="shared" si="336"/>
        <v>theater</v>
      </c>
      <c r="R3558" t="str">
        <f t="shared" si="337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8"/>
        <v>1.0003599999999999</v>
      </c>
      <c r="P3559">
        <f t="shared" si="333"/>
        <v>179.27598566308242</v>
      </c>
      <c r="Q3559" t="str">
        <f t="shared" si="336"/>
        <v>theater</v>
      </c>
      <c r="R3559" t="str">
        <f t="shared" si="337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8"/>
        <v>1.44</v>
      </c>
      <c r="P3560">
        <f t="shared" si="333"/>
        <v>22.90909090909091</v>
      </c>
      <c r="Q3560" t="str">
        <f t="shared" si="336"/>
        <v>theater</v>
      </c>
      <c r="R3560" t="str">
        <f t="shared" si="337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8"/>
        <v>1.0349999999999999</v>
      </c>
      <c r="P3561">
        <f t="shared" si="333"/>
        <v>43.125</v>
      </c>
      <c r="Q3561" t="str">
        <f t="shared" si="336"/>
        <v>theater</v>
      </c>
      <c r="R3561" t="str">
        <f t="shared" si="337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8"/>
        <v>1.0843750000000001</v>
      </c>
      <c r="P3562">
        <f t="shared" si="333"/>
        <v>46.891891891891895</v>
      </c>
      <c r="Q3562" t="str">
        <f t="shared" si="336"/>
        <v>theater</v>
      </c>
      <c r="R3562" t="str">
        <f t="shared" si="337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8"/>
        <v>1.024</v>
      </c>
      <c r="P3563">
        <f t="shared" si="333"/>
        <v>47.407407407407405</v>
      </c>
      <c r="Q3563" t="str">
        <f t="shared" si="336"/>
        <v>theater</v>
      </c>
      <c r="R3563" t="str">
        <f t="shared" si="337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8"/>
        <v>1.4888888888888889</v>
      </c>
      <c r="P3564">
        <f t="shared" si="333"/>
        <v>15.129032258064516</v>
      </c>
      <c r="Q3564" t="str">
        <f t="shared" si="336"/>
        <v>theater</v>
      </c>
      <c r="R3564" t="str">
        <f t="shared" si="337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8"/>
        <v>1.0549000000000002</v>
      </c>
      <c r="P3565">
        <f t="shared" si="333"/>
        <v>21.098000000000003</v>
      </c>
      <c r="Q3565" t="str">
        <f t="shared" si="336"/>
        <v>theater</v>
      </c>
      <c r="R3565" t="str">
        <f t="shared" si="337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8"/>
        <v>1.0049999999999999</v>
      </c>
      <c r="P3566">
        <f t="shared" si="333"/>
        <v>59.117647058823529</v>
      </c>
      <c r="Q3566" t="str">
        <f t="shared" si="336"/>
        <v>theater</v>
      </c>
      <c r="R3566" t="str">
        <f t="shared" si="337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8"/>
        <v>1.3055555555555556</v>
      </c>
      <c r="P3567">
        <f t="shared" si="333"/>
        <v>97.916666666666671</v>
      </c>
      <c r="Q3567" t="str">
        <f t="shared" si="336"/>
        <v>theater</v>
      </c>
      <c r="R3567" t="str">
        <f t="shared" si="337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8"/>
        <v>1.0475000000000001</v>
      </c>
      <c r="P3568">
        <f t="shared" si="333"/>
        <v>55.131578947368418</v>
      </c>
      <c r="Q3568" t="str">
        <f t="shared" si="336"/>
        <v>theater</v>
      </c>
      <c r="R3568" t="str">
        <f t="shared" si="337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8"/>
        <v>1.0880000000000001</v>
      </c>
      <c r="P3569">
        <f t="shared" si="333"/>
        <v>26.536585365853657</v>
      </c>
      <c r="Q3569" t="str">
        <f t="shared" si="336"/>
        <v>theater</v>
      </c>
      <c r="R3569" t="str">
        <f t="shared" si="337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8"/>
        <v>1.1100000000000001</v>
      </c>
      <c r="P3570">
        <f t="shared" si="333"/>
        <v>58.421052631578945</v>
      </c>
      <c r="Q3570" t="str">
        <f t="shared" si="336"/>
        <v>theater</v>
      </c>
      <c r="R3570" t="str">
        <f t="shared" si="337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8"/>
        <v>1.0047999999999999</v>
      </c>
      <c r="P3571">
        <f t="shared" si="333"/>
        <v>122.53658536585365</v>
      </c>
      <c r="Q3571" t="str">
        <f t="shared" si="336"/>
        <v>theater</v>
      </c>
      <c r="R3571" t="str">
        <f t="shared" si="337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8"/>
        <v>1.1435</v>
      </c>
      <c r="P3572">
        <f t="shared" si="333"/>
        <v>87.961538461538467</v>
      </c>
      <c r="Q3572" t="str">
        <f t="shared" si="336"/>
        <v>theater</v>
      </c>
      <c r="R3572" t="str">
        <f t="shared" si="337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8"/>
        <v>1.2206666666666666</v>
      </c>
      <c r="P3573">
        <f t="shared" si="333"/>
        <v>73.239999999999995</v>
      </c>
      <c r="Q3573" t="str">
        <f t="shared" si="336"/>
        <v>theater</v>
      </c>
      <c r="R3573" t="str">
        <f t="shared" si="337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8"/>
        <v>1</v>
      </c>
      <c r="P3574">
        <f t="shared" si="333"/>
        <v>55.555555555555557</v>
      </c>
      <c r="Q3574" t="str">
        <f t="shared" si="336"/>
        <v>theater</v>
      </c>
      <c r="R3574" t="str">
        <f t="shared" si="337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8"/>
        <v>1.028</v>
      </c>
      <c r="P3575">
        <f t="shared" si="333"/>
        <v>39.53846153846154</v>
      </c>
      <c r="Q3575" t="str">
        <f t="shared" si="336"/>
        <v>theater</v>
      </c>
      <c r="R3575" t="str">
        <f t="shared" si="337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8"/>
        <v>1.0612068965517241</v>
      </c>
      <c r="P3576">
        <f t="shared" si="333"/>
        <v>136.77777777777777</v>
      </c>
      <c r="Q3576" t="str">
        <f t="shared" si="336"/>
        <v>theater</v>
      </c>
      <c r="R3576" t="str">
        <f t="shared" si="337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8"/>
        <v>1.0133000000000001</v>
      </c>
      <c r="P3577">
        <f t="shared" si="333"/>
        <v>99.343137254901961</v>
      </c>
      <c r="Q3577" t="str">
        <f t="shared" si="336"/>
        <v>theater</v>
      </c>
      <c r="R3577" t="str">
        <f t="shared" si="337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8"/>
        <v>1</v>
      </c>
      <c r="P3578">
        <f t="shared" si="333"/>
        <v>20</v>
      </c>
      <c r="Q3578" t="str">
        <f t="shared" si="336"/>
        <v>theater</v>
      </c>
      <c r="R3578" t="str">
        <f t="shared" si="337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8"/>
        <v>1.3</v>
      </c>
      <c r="P3579">
        <f t="shared" si="333"/>
        <v>28.888888888888889</v>
      </c>
      <c r="Q3579" t="str">
        <f t="shared" si="336"/>
        <v>theater</v>
      </c>
      <c r="R3579" t="str">
        <f t="shared" si="337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8"/>
        <v>1.0001333333333333</v>
      </c>
      <c r="P3580">
        <f t="shared" si="333"/>
        <v>40.545945945945945</v>
      </c>
      <c r="Q3580" t="str">
        <f t="shared" si="336"/>
        <v>theater</v>
      </c>
      <c r="R3580" t="str">
        <f t="shared" si="337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8"/>
        <v>1</v>
      </c>
      <c r="P3581">
        <f t="shared" si="333"/>
        <v>35.714285714285715</v>
      </c>
      <c r="Q3581" t="str">
        <f t="shared" si="336"/>
        <v>theater</v>
      </c>
      <c r="R3581" t="str">
        <f t="shared" si="337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8"/>
        <v>1.1388888888888888</v>
      </c>
      <c r="P3582">
        <f t="shared" si="333"/>
        <v>37.962962962962962</v>
      </c>
      <c r="Q3582" t="str">
        <f t="shared" si="336"/>
        <v>theater</v>
      </c>
      <c r="R3582" t="str">
        <f t="shared" si="337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8"/>
        <v>1</v>
      </c>
      <c r="P3583">
        <f t="shared" si="333"/>
        <v>33.333333333333336</v>
      </c>
      <c r="Q3583" t="str">
        <f t="shared" si="336"/>
        <v>theater</v>
      </c>
      <c r="R3583" t="str">
        <f t="shared" si="337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8"/>
        <v>2.87</v>
      </c>
      <c r="P3584">
        <f t="shared" si="333"/>
        <v>58.571428571428569</v>
      </c>
      <c r="Q3584" t="str">
        <f t="shared" si="336"/>
        <v>theater</v>
      </c>
      <c r="R3584" t="str">
        <f t="shared" si="337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8"/>
        <v>1.085</v>
      </c>
      <c r="P3585">
        <f t="shared" si="333"/>
        <v>135.625</v>
      </c>
      <c r="Q3585" t="str">
        <f t="shared" si="336"/>
        <v>theater</v>
      </c>
      <c r="R3585" t="str">
        <f t="shared" si="337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8"/>
        <v>1.155</v>
      </c>
      <c r="P3586">
        <f t="shared" si="333"/>
        <v>30.9375</v>
      </c>
      <c r="Q3586" t="str">
        <f t="shared" si="336"/>
        <v>theater</v>
      </c>
      <c r="R3586" t="str">
        <f t="shared" si="337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8"/>
        <v>1.1911764705882353</v>
      </c>
      <c r="P3587">
        <f t="shared" ref="P3587:P3650" si="339">IF(L3587 &gt; 0, E3587/L3587, 0)</f>
        <v>176.08695652173913</v>
      </c>
      <c r="Q3587" t="str">
        <f t="shared" si="336"/>
        <v>theater</v>
      </c>
      <c r="R3587" t="str">
        <f t="shared" si="337"/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8"/>
        <v>1.0942666666666667</v>
      </c>
      <c r="P3588">
        <f t="shared" si="339"/>
        <v>151.9814814814815</v>
      </c>
      <c r="Q3588" t="str">
        <f t="shared" si="336"/>
        <v>theater</v>
      </c>
      <c r="R3588" t="str">
        <f t="shared" si="337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8"/>
        <v>1.266</v>
      </c>
      <c r="P3589">
        <f t="shared" si="339"/>
        <v>22.607142857142858</v>
      </c>
      <c r="Q3589" t="str">
        <f t="shared" si="336"/>
        <v>theater</v>
      </c>
      <c r="R3589" t="str">
        <f t="shared" si="337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8"/>
        <v>1.0049999999999999</v>
      </c>
      <c r="P3590">
        <f t="shared" si="339"/>
        <v>18.272727272727273</v>
      </c>
      <c r="Q3590" t="str">
        <f t="shared" si="336"/>
        <v>theater</v>
      </c>
      <c r="R3590" t="str">
        <f t="shared" si="337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8"/>
        <v>1.2749999999999999</v>
      </c>
      <c r="P3591">
        <f t="shared" si="339"/>
        <v>82.258064516129039</v>
      </c>
      <c r="Q3591" t="str">
        <f t="shared" si="336"/>
        <v>theater</v>
      </c>
      <c r="R3591" t="str">
        <f t="shared" si="337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8"/>
        <v>1.0005999999999999</v>
      </c>
      <c r="P3592">
        <f t="shared" si="339"/>
        <v>68.534246575342465</v>
      </c>
      <c r="Q3592" t="str">
        <f t="shared" ref="Q3592:Q3655" si="342">LEFT(N3592, SEARCH("/",N3592,1)-1)</f>
        <v>theater</v>
      </c>
      <c r="R3592" t="str">
        <f t="shared" ref="R3592:R3655" si="343">RIGHT(N3592,  LEN(N3592) - SEARCH("/",N3592,1) )</f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8"/>
        <v>1.75</v>
      </c>
      <c r="P3593">
        <f t="shared" si="339"/>
        <v>68.055555555555557</v>
      </c>
      <c r="Q3593" t="str">
        <f t="shared" si="342"/>
        <v>theater</v>
      </c>
      <c r="R3593" t="str">
        <f t="shared" si="343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8"/>
        <v>1.2725</v>
      </c>
      <c r="P3594">
        <f t="shared" si="339"/>
        <v>72.714285714285708</v>
      </c>
      <c r="Q3594" t="str">
        <f t="shared" si="342"/>
        <v>theater</v>
      </c>
      <c r="R3594" t="str">
        <f t="shared" si="343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8"/>
        <v>1.1063333333333334</v>
      </c>
      <c r="P3595">
        <f t="shared" si="339"/>
        <v>77.186046511627907</v>
      </c>
      <c r="Q3595" t="str">
        <f t="shared" si="342"/>
        <v>theater</v>
      </c>
      <c r="R3595" t="str">
        <f t="shared" si="343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8"/>
        <v>1.2593749999999999</v>
      </c>
      <c r="P3596">
        <f t="shared" si="339"/>
        <v>55.972222222222221</v>
      </c>
      <c r="Q3596" t="str">
        <f t="shared" si="342"/>
        <v>theater</v>
      </c>
      <c r="R3596" t="str">
        <f t="shared" si="343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8"/>
        <v>1.1850000000000001</v>
      </c>
      <c r="P3597">
        <f t="shared" si="339"/>
        <v>49.693548387096776</v>
      </c>
      <c r="Q3597" t="str">
        <f t="shared" si="342"/>
        <v>theater</v>
      </c>
      <c r="R3597" t="str">
        <f t="shared" si="343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8"/>
        <v>1.0772727272727274</v>
      </c>
      <c r="P3598">
        <f t="shared" si="339"/>
        <v>79</v>
      </c>
      <c r="Q3598" t="str">
        <f t="shared" si="342"/>
        <v>theater</v>
      </c>
      <c r="R3598" t="str">
        <f t="shared" si="343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8"/>
        <v>1.026</v>
      </c>
      <c r="P3599">
        <f t="shared" si="339"/>
        <v>77.727272727272734</v>
      </c>
      <c r="Q3599" t="str">
        <f t="shared" si="342"/>
        <v>theater</v>
      </c>
      <c r="R3599" t="str">
        <f t="shared" si="343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8"/>
        <v>1.101</v>
      </c>
      <c r="P3600">
        <f t="shared" si="339"/>
        <v>40.777777777777779</v>
      </c>
      <c r="Q3600" t="str">
        <f t="shared" si="342"/>
        <v>theater</v>
      </c>
      <c r="R3600" t="str">
        <f t="shared" si="343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8"/>
        <v>2.02</v>
      </c>
      <c r="P3601">
        <f t="shared" si="339"/>
        <v>59.411764705882355</v>
      </c>
      <c r="Q3601" t="str">
        <f t="shared" si="342"/>
        <v>theater</v>
      </c>
      <c r="R3601" t="str">
        <f t="shared" si="343"/>
        <v>plays</v>
      </c>
      <c r="S3601" s="10">
        <f t="shared" si="340"/>
        <v>42220.79487268519</v>
      </c>
      <c r="T3601" s="10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8"/>
        <v>1.3</v>
      </c>
      <c r="P3602">
        <f t="shared" si="339"/>
        <v>3.25</v>
      </c>
      <c r="Q3602" t="str">
        <f t="shared" si="342"/>
        <v>theater</v>
      </c>
      <c r="R3602" t="str">
        <f t="shared" si="343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8"/>
        <v>1.0435000000000001</v>
      </c>
      <c r="P3603">
        <f t="shared" si="339"/>
        <v>39.377358490566039</v>
      </c>
      <c r="Q3603" t="str">
        <f t="shared" si="342"/>
        <v>theater</v>
      </c>
      <c r="R3603" t="str">
        <f t="shared" si="343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8"/>
        <v>1.0004999999999999</v>
      </c>
      <c r="P3604">
        <f t="shared" si="339"/>
        <v>81.673469387755105</v>
      </c>
      <c r="Q3604" t="str">
        <f t="shared" si="342"/>
        <v>theater</v>
      </c>
      <c r="R3604" t="str">
        <f t="shared" si="343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8"/>
        <v>1.7066666666666668</v>
      </c>
      <c r="P3605">
        <f t="shared" si="339"/>
        <v>44.912280701754383</v>
      </c>
      <c r="Q3605" t="str">
        <f t="shared" si="342"/>
        <v>theater</v>
      </c>
      <c r="R3605" t="str">
        <f t="shared" si="343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ref="O3606:O3669" si="344">E3606/D3606</f>
        <v>1.1283333333333334</v>
      </c>
      <c r="P3606">
        <f t="shared" si="339"/>
        <v>49.05797101449275</v>
      </c>
      <c r="Q3606" t="str">
        <f t="shared" si="342"/>
        <v>theater</v>
      </c>
      <c r="R3606" t="str">
        <f t="shared" si="343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44"/>
        <v>1.84</v>
      </c>
      <c r="P3607">
        <f t="shared" si="339"/>
        <v>30.666666666666668</v>
      </c>
      <c r="Q3607" t="str">
        <f t="shared" si="342"/>
        <v>theater</v>
      </c>
      <c r="R3607" t="str">
        <f t="shared" si="343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44"/>
        <v>1.3026666666666666</v>
      </c>
      <c r="P3608">
        <f t="shared" si="339"/>
        <v>61.0625</v>
      </c>
      <c r="Q3608" t="str">
        <f t="shared" si="342"/>
        <v>theater</v>
      </c>
      <c r="R3608" t="str">
        <f t="shared" si="343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44"/>
        <v>1.0545454545454545</v>
      </c>
      <c r="P3609">
        <f t="shared" si="339"/>
        <v>29</v>
      </c>
      <c r="Q3609" t="str">
        <f t="shared" si="342"/>
        <v>theater</v>
      </c>
      <c r="R3609" t="str">
        <f t="shared" si="343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44"/>
        <v>1</v>
      </c>
      <c r="P3610">
        <f t="shared" si="339"/>
        <v>29.62962962962963</v>
      </c>
      <c r="Q3610" t="str">
        <f t="shared" si="342"/>
        <v>theater</v>
      </c>
      <c r="R3610" t="str">
        <f t="shared" si="343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44"/>
        <v>1.5331632653061225</v>
      </c>
      <c r="P3611">
        <f t="shared" si="339"/>
        <v>143.0952380952381</v>
      </c>
      <c r="Q3611" t="str">
        <f t="shared" si="342"/>
        <v>theater</v>
      </c>
      <c r="R3611" t="str">
        <f t="shared" si="343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44"/>
        <v>1.623</v>
      </c>
      <c r="P3612">
        <f t="shared" si="339"/>
        <v>52.354838709677416</v>
      </c>
      <c r="Q3612" t="str">
        <f t="shared" si="342"/>
        <v>theater</v>
      </c>
      <c r="R3612" t="str">
        <f t="shared" si="343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44"/>
        <v>1.36</v>
      </c>
      <c r="P3613">
        <f t="shared" si="339"/>
        <v>66.666666666666671</v>
      </c>
      <c r="Q3613" t="str">
        <f t="shared" si="342"/>
        <v>theater</v>
      </c>
      <c r="R3613" t="str">
        <f t="shared" si="343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44"/>
        <v>1.444</v>
      </c>
      <c r="P3614">
        <f t="shared" si="339"/>
        <v>126.66666666666667</v>
      </c>
      <c r="Q3614" t="str">
        <f t="shared" si="342"/>
        <v>theater</v>
      </c>
      <c r="R3614" t="str">
        <f t="shared" si="343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44"/>
        <v>1</v>
      </c>
      <c r="P3615">
        <f t="shared" si="339"/>
        <v>62.5</v>
      </c>
      <c r="Q3615" t="str">
        <f t="shared" si="342"/>
        <v>theater</v>
      </c>
      <c r="R3615" t="str">
        <f t="shared" si="343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44"/>
        <v>1.008</v>
      </c>
      <c r="P3616">
        <f t="shared" si="339"/>
        <v>35.492957746478872</v>
      </c>
      <c r="Q3616" t="str">
        <f t="shared" si="342"/>
        <v>theater</v>
      </c>
      <c r="R3616" t="str">
        <f t="shared" si="343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44"/>
        <v>1.0680000000000001</v>
      </c>
      <c r="P3617">
        <f t="shared" si="339"/>
        <v>37.083333333333336</v>
      </c>
      <c r="Q3617" t="str">
        <f t="shared" si="342"/>
        <v>theater</v>
      </c>
      <c r="R3617" t="str">
        <f t="shared" si="343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44"/>
        <v>1.248</v>
      </c>
      <c r="P3618">
        <f t="shared" si="339"/>
        <v>69.333333333333329</v>
      </c>
      <c r="Q3618" t="str">
        <f t="shared" si="342"/>
        <v>theater</v>
      </c>
      <c r="R3618" t="str">
        <f t="shared" si="343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44"/>
        <v>1.1891891891891893</v>
      </c>
      <c r="P3619">
        <f t="shared" si="339"/>
        <v>17.254901960784313</v>
      </c>
      <c r="Q3619" t="str">
        <f t="shared" si="342"/>
        <v>theater</v>
      </c>
      <c r="R3619" t="str">
        <f t="shared" si="343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44"/>
        <v>1.01</v>
      </c>
      <c r="P3620">
        <f t="shared" si="339"/>
        <v>36.071428571428569</v>
      </c>
      <c r="Q3620" t="str">
        <f t="shared" si="342"/>
        <v>theater</v>
      </c>
      <c r="R3620" t="str">
        <f t="shared" si="343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44"/>
        <v>1.1299999999999999</v>
      </c>
      <c r="P3621">
        <f t="shared" si="339"/>
        <v>66.470588235294116</v>
      </c>
      <c r="Q3621" t="str">
        <f t="shared" si="342"/>
        <v>theater</v>
      </c>
      <c r="R3621" t="str">
        <f t="shared" si="343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44"/>
        <v>1.0519047619047619</v>
      </c>
      <c r="P3622">
        <f t="shared" si="339"/>
        <v>56.065989847715734</v>
      </c>
      <c r="Q3622" t="str">
        <f t="shared" si="342"/>
        <v>theater</v>
      </c>
      <c r="R3622" t="str">
        <f t="shared" si="343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44"/>
        <v>1.0973333333333333</v>
      </c>
      <c r="P3623">
        <f t="shared" si="339"/>
        <v>47.028571428571432</v>
      </c>
      <c r="Q3623" t="str">
        <f t="shared" si="342"/>
        <v>theater</v>
      </c>
      <c r="R3623" t="str">
        <f t="shared" si="343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44"/>
        <v>1.00099</v>
      </c>
      <c r="P3624">
        <f t="shared" si="339"/>
        <v>47.666190476190479</v>
      </c>
      <c r="Q3624" t="str">
        <f t="shared" si="342"/>
        <v>theater</v>
      </c>
      <c r="R3624" t="str">
        <f t="shared" si="343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44"/>
        <v>1.2</v>
      </c>
      <c r="P3625">
        <f t="shared" si="339"/>
        <v>88.235294117647058</v>
      </c>
      <c r="Q3625" t="str">
        <f t="shared" si="342"/>
        <v>theater</v>
      </c>
      <c r="R3625" t="str">
        <f t="shared" si="343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44"/>
        <v>1.0493333333333332</v>
      </c>
      <c r="P3626">
        <f t="shared" si="339"/>
        <v>80.717948717948715</v>
      </c>
      <c r="Q3626" t="str">
        <f t="shared" si="342"/>
        <v>theater</v>
      </c>
      <c r="R3626" t="str">
        <f t="shared" si="343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44"/>
        <v>1.0266666666666666</v>
      </c>
      <c r="P3627">
        <f t="shared" si="339"/>
        <v>39.487179487179489</v>
      </c>
      <c r="Q3627" t="str">
        <f t="shared" si="342"/>
        <v>theater</v>
      </c>
      <c r="R3627" t="str">
        <f t="shared" si="343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44"/>
        <v>1.0182500000000001</v>
      </c>
      <c r="P3628">
        <f t="shared" si="339"/>
        <v>84.854166666666671</v>
      </c>
      <c r="Q3628" t="str">
        <f t="shared" si="342"/>
        <v>theater</v>
      </c>
      <c r="R3628" t="str">
        <f t="shared" si="343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44"/>
        <v>1</v>
      </c>
      <c r="P3629">
        <f t="shared" si="339"/>
        <v>68.965517241379317</v>
      </c>
      <c r="Q3629" t="str">
        <f t="shared" si="342"/>
        <v>theater</v>
      </c>
      <c r="R3629" t="str">
        <f t="shared" si="343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44"/>
        <v>0</v>
      </c>
      <c r="P3630">
        <f t="shared" si="339"/>
        <v>0</v>
      </c>
      <c r="Q3630" t="str">
        <f t="shared" si="342"/>
        <v>theater</v>
      </c>
      <c r="R3630" t="str">
        <f t="shared" si="343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44"/>
        <v>1.9999999999999999E-6</v>
      </c>
      <c r="P3631">
        <f t="shared" si="339"/>
        <v>1</v>
      </c>
      <c r="Q3631" t="str">
        <f t="shared" si="342"/>
        <v>theater</v>
      </c>
      <c r="R3631" t="str">
        <f t="shared" si="343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44"/>
        <v>3.3333333333333332E-4</v>
      </c>
      <c r="P3632">
        <f t="shared" si="339"/>
        <v>1</v>
      </c>
      <c r="Q3632" t="str">
        <f t="shared" si="342"/>
        <v>theater</v>
      </c>
      <c r="R3632" t="str">
        <f t="shared" si="343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44"/>
        <v>0.51023391812865493</v>
      </c>
      <c r="P3633">
        <f t="shared" si="339"/>
        <v>147.88135593220338</v>
      </c>
      <c r="Q3633" t="str">
        <f t="shared" si="342"/>
        <v>theater</v>
      </c>
      <c r="R3633" t="str">
        <f t="shared" si="343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44"/>
        <v>0.2</v>
      </c>
      <c r="P3634">
        <f t="shared" si="339"/>
        <v>100</v>
      </c>
      <c r="Q3634" t="str">
        <f t="shared" si="342"/>
        <v>theater</v>
      </c>
      <c r="R3634" t="str">
        <f t="shared" si="343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44"/>
        <v>0.35239999999999999</v>
      </c>
      <c r="P3635">
        <f t="shared" si="339"/>
        <v>56.838709677419352</v>
      </c>
      <c r="Q3635" t="str">
        <f t="shared" si="342"/>
        <v>theater</v>
      </c>
      <c r="R3635" t="str">
        <f t="shared" si="343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44"/>
        <v>4.2466666666666666E-2</v>
      </c>
      <c r="P3636">
        <f t="shared" si="339"/>
        <v>176.94444444444446</v>
      </c>
      <c r="Q3636" t="str">
        <f t="shared" si="342"/>
        <v>theater</v>
      </c>
      <c r="R3636" t="str">
        <f t="shared" si="343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44"/>
        <v>0.36457142857142855</v>
      </c>
      <c r="P3637">
        <f t="shared" si="339"/>
        <v>127.6</v>
      </c>
      <c r="Q3637" t="str">
        <f t="shared" si="342"/>
        <v>theater</v>
      </c>
      <c r="R3637" t="str">
        <f t="shared" si="343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44"/>
        <v>0</v>
      </c>
      <c r="P3638">
        <f t="shared" si="339"/>
        <v>0</v>
      </c>
      <c r="Q3638" t="str">
        <f t="shared" si="342"/>
        <v>theater</v>
      </c>
      <c r="R3638" t="str">
        <f t="shared" si="343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44"/>
        <v>0.30866666666666664</v>
      </c>
      <c r="P3639">
        <f t="shared" si="339"/>
        <v>66.142857142857139</v>
      </c>
      <c r="Q3639" t="str">
        <f t="shared" si="342"/>
        <v>theater</v>
      </c>
      <c r="R3639" t="str">
        <f t="shared" si="343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44"/>
        <v>6.545454545454546E-2</v>
      </c>
      <c r="P3640">
        <f t="shared" si="339"/>
        <v>108</v>
      </c>
      <c r="Q3640" t="str">
        <f t="shared" si="342"/>
        <v>theater</v>
      </c>
      <c r="R3640" t="str">
        <f t="shared" si="343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44"/>
        <v>4.0000000000000003E-5</v>
      </c>
      <c r="P3641">
        <f t="shared" si="339"/>
        <v>1</v>
      </c>
      <c r="Q3641" t="str">
        <f t="shared" si="342"/>
        <v>theater</v>
      </c>
      <c r="R3641" t="str">
        <f t="shared" si="343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44"/>
        <v>5.5E-2</v>
      </c>
      <c r="P3642">
        <f t="shared" si="339"/>
        <v>18.333333333333332</v>
      </c>
      <c r="Q3642" t="str">
        <f t="shared" si="342"/>
        <v>theater</v>
      </c>
      <c r="R3642" t="str">
        <f t="shared" si="343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44"/>
        <v>0</v>
      </c>
      <c r="P3643">
        <f t="shared" si="339"/>
        <v>0</v>
      </c>
      <c r="Q3643" t="str">
        <f t="shared" si="342"/>
        <v>theater</v>
      </c>
      <c r="R3643" t="str">
        <f t="shared" si="343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44"/>
        <v>2.1428571428571429E-2</v>
      </c>
      <c r="P3644">
        <f t="shared" si="339"/>
        <v>7.5</v>
      </c>
      <c r="Q3644" t="str">
        <f t="shared" si="342"/>
        <v>theater</v>
      </c>
      <c r="R3644" t="str">
        <f t="shared" si="343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44"/>
        <v>0</v>
      </c>
      <c r="P3645">
        <f t="shared" si="339"/>
        <v>0</v>
      </c>
      <c r="Q3645" t="str">
        <f t="shared" si="342"/>
        <v>theater</v>
      </c>
      <c r="R3645" t="str">
        <f t="shared" si="343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44"/>
        <v>0.16420000000000001</v>
      </c>
      <c r="P3646">
        <f t="shared" si="339"/>
        <v>68.416666666666671</v>
      </c>
      <c r="Q3646" t="str">
        <f t="shared" si="342"/>
        <v>theater</v>
      </c>
      <c r="R3646" t="str">
        <f t="shared" si="343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44"/>
        <v>1E-3</v>
      </c>
      <c r="P3647">
        <f t="shared" si="339"/>
        <v>1</v>
      </c>
      <c r="Q3647" t="str">
        <f t="shared" si="342"/>
        <v>theater</v>
      </c>
      <c r="R3647" t="str">
        <f t="shared" si="343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44"/>
        <v>4.8099999999999997E-2</v>
      </c>
      <c r="P3648">
        <f t="shared" si="339"/>
        <v>60.125</v>
      </c>
      <c r="Q3648" t="str">
        <f t="shared" si="342"/>
        <v>theater</v>
      </c>
      <c r="R3648" t="str">
        <f t="shared" si="343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44"/>
        <v>0.06</v>
      </c>
      <c r="P3649">
        <f t="shared" si="339"/>
        <v>15</v>
      </c>
      <c r="Q3649" t="str">
        <f t="shared" si="342"/>
        <v>theater</v>
      </c>
      <c r="R3649" t="str">
        <f t="shared" si="343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44"/>
        <v>1.003825</v>
      </c>
      <c r="P3650">
        <f t="shared" si="339"/>
        <v>550.04109589041093</v>
      </c>
      <c r="Q3650" t="str">
        <f t="shared" si="342"/>
        <v>theater</v>
      </c>
      <c r="R3650" t="str">
        <f t="shared" si="343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4"/>
        <v>1.04</v>
      </c>
      <c r="P3651">
        <f t="shared" ref="P3651:P3714" si="345">IF(L3651 &gt; 0, E3651/L3651, 0)</f>
        <v>97.5</v>
      </c>
      <c r="Q3651" t="str">
        <f t="shared" si="342"/>
        <v>theater</v>
      </c>
      <c r="R3651" t="str">
        <f t="shared" si="343"/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4"/>
        <v>1</v>
      </c>
      <c r="P3652">
        <f t="shared" si="345"/>
        <v>29.411764705882351</v>
      </c>
      <c r="Q3652" t="str">
        <f t="shared" si="342"/>
        <v>theater</v>
      </c>
      <c r="R3652" t="str">
        <f t="shared" si="343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4"/>
        <v>1.04</v>
      </c>
      <c r="P3653">
        <f t="shared" si="345"/>
        <v>57.777777777777779</v>
      </c>
      <c r="Q3653" t="str">
        <f t="shared" si="342"/>
        <v>theater</v>
      </c>
      <c r="R3653" t="str">
        <f t="shared" si="343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4"/>
        <v>2.5066666666666668</v>
      </c>
      <c r="P3654">
        <f t="shared" si="345"/>
        <v>44.235294117647058</v>
      </c>
      <c r="Q3654" t="str">
        <f t="shared" si="342"/>
        <v>theater</v>
      </c>
      <c r="R3654" t="str">
        <f t="shared" si="343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4"/>
        <v>1.0049999999999999</v>
      </c>
      <c r="P3655">
        <f t="shared" si="345"/>
        <v>60.909090909090907</v>
      </c>
      <c r="Q3655" t="str">
        <f t="shared" si="342"/>
        <v>theater</v>
      </c>
      <c r="R3655" t="str">
        <f t="shared" si="343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4"/>
        <v>1.744</v>
      </c>
      <c r="P3656">
        <f t="shared" si="345"/>
        <v>68.84210526315789</v>
      </c>
      <c r="Q3656" t="str">
        <f t="shared" ref="Q3656:Q3719" si="348">LEFT(N3656, SEARCH("/",N3656,1)-1)</f>
        <v>theater</v>
      </c>
      <c r="R3656" t="str">
        <f t="shared" ref="R3656:R3719" si="349">RIGHT(N3656,  LEN(N3656) - SEARCH("/",N3656,1) )</f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4"/>
        <v>1.1626000000000001</v>
      </c>
      <c r="P3657">
        <f t="shared" si="345"/>
        <v>73.582278481012665</v>
      </c>
      <c r="Q3657" t="str">
        <f t="shared" si="348"/>
        <v>theater</v>
      </c>
      <c r="R3657" t="str">
        <f t="shared" si="349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4"/>
        <v>1.0582</v>
      </c>
      <c r="P3658">
        <f t="shared" si="345"/>
        <v>115.02173913043478</v>
      </c>
      <c r="Q3658" t="str">
        <f t="shared" si="348"/>
        <v>theater</v>
      </c>
      <c r="R3658" t="str">
        <f t="shared" si="349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4"/>
        <v>1.1074999999999999</v>
      </c>
      <c r="P3659">
        <f t="shared" si="345"/>
        <v>110.75</v>
      </c>
      <c r="Q3659" t="str">
        <f t="shared" si="348"/>
        <v>theater</v>
      </c>
      <c r="R3659" t="str">
        <f t="shared" si="349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4"/>
        <v>1.0066666666666666</v>
      </c>
      <c r="P3660">
        <f t="shared" si="345"/>
        <v>75.5</v>
      </c>
      <c r="Q3660" t="str">
        <f t="shared" si="348"/>
        <v>theater</v>
      </c>
      <c r="R3660" t="str">
        <f t="shared" si="349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4"/>
        <v>1.0203333333333333</v>
      </c>
      <c r="P3661">
        <f t="shared" si="345"/>
        <v>235.46153846153845</v>
      </c>
      <c r="Q3661" t="str">
        <f t="shared" si="348"/>
        <v>theater</v>
      </c>
      <c r="R3661" t="str">
        <f t="shared" si="349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4"/>
        <v>1</v>
      </c>
      <c r="P3662">
        <f t="shared" si="345"/>
        <v>11.363636363636363</v>
      </c>
      <c r="Q3662" t="str">
        <f t="shared" si="348"/>
        <v>theater</v>
      </c>
      <c r="R3662" t="str">
        <f t="shared" si="349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4"/>
        <v>1.1100000000000001</v>
      </c>
      <c r="P3663">
        <f t="shared" si="345"/>
        <v>92.5</v>
      </c>
      <c r="Q3663" t="str">
        <f t="shared" si="348"/>
        <v>theater</v>
      </c>
      <c r="R3663" t="str">
        <f t="shared" si="349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4"/>
        <v>1.0142500000000001</v>
      </c>
      <c r="P3664">
        <f t="shared" si="345"/>
        <v>202.85</v>
      </c>
      <c r="Q3664" t="str">
        <f t="shared" si="348"/>
        <v>theater</v>
      </c>
      <c r="R3664" t="str">
        <f t="shared" si="349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4"/>
        <v>1.04</v>
      </c>
      <c r="P3665">
        <f t="shared" si="345"/>
        <v>26</v>
      </c>
      <c r="Q3665" t="str">
        <f t="shared" si="348"/>
        <v>theater</v>
      </c>
      <c r="R3665" t="str">
        <f t="shared" si="349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4"/>
        <v>1.09375</v>
      </c>
      <c r="P3666">
        <f t="shared" si="345"/>
        <v>46.05263157894737</v>
      </c>
      <c r="Q3666" t="str">
        <f t="shared" si="348"/>
        <v>theater</v>
      </c>
      <c r="R3666" t="str">
        <f t="shared" si="349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4"/>
        <v>1.1516129032258065</v>
      </c>
      <c r="P3667">
        <f t="shared" si="345"/>
        <v>51</v>
      </c>
      <c r="Q3667" t="str">
        <f t="shared" si="348"/>
        <v>theater</v>
      </c>
      <c r="R3667" t="str">
        <f t="shared" si="349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4"/>
        <v>1</v>
      </c>
      <c r="P3668">
        <f t="shared" si="345"/>
        <v>31.578947368421051</v>
      </c>
      <c r="Q3668" t="str">
        <f t="shared" si="348"/>
        <v>theater</v>
      </c>
      <c r="R3668" t="str">
        <f t="shared" si="349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4"/>
        <v>1.0317033333333334</v>
      </c>
      <c r="P3669">
        <f t="shared" si="345"/>
        <v>53.363965517241382</v>
      </c>
      <c r="Q3669" t="str">
        <f t="shared" si="348"/>
        <v>theater</v>
      </c>
      <c r="R3669" t="str">
        <f t="shared" si="349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ref="O3670:O3733" si="350">E3670/D3670</f>
        <v>1.0349999999999999</v>
      </c>
      <c r="P3670">
        <f t="shared" si="345"/>
        <v>36.964285714285715</v>
      </c>
      <c r="Q3670" t="str">
        <f t="shared" si="348"/>
        <v>theater</v>
      </c>
      <c r="R3670" t="str">
        <f t="shared" si="349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50"/>
        <v>1.3819999999999999</v>
      </c>
      <c r="P3671">
        <f t="shared" si="345"/>
        <v>81.294117647058826</v>
      </c>
      <c r="Q3671" t="str">
        <f t="shared" si="348"/>
        <v>theater</v>
      </c>
      <c r="R3671" t="str">
        <f t="shared" si="349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50"/>
        <v>1.0954545454545455</v>
      </c>
      <c r="P3672">
        <f t="shared" si="345"/>
        <v>20.083333333333332</v>
      </c>
      <c r="Q3672" t="str">
        <f t="shared" si="348"/>
        <v>theater</v>
      </c>
      <c r="R3672" t="str">
        <f t="shared" si="349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50"/>
        <v>1.0085714285714287</v>
      </c>
      <c r="P3673">
        <f t="shared" si="345"/>
        <v>88.25</v>
      </c>
      <c r="Q3673" t="str">
        <f t="shared" si="348"/>
        <v>theater</v>
      </c>
      <c r="R3673" t="str">
        <f t="shared" si="349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50"/>
        <v>1.0153333333333334</v>
      </c>
      <c r="P3674">
        <f t="shared" si="345"/>
        <v>53.438596491228068</v>
      </c>
      <c r="Q3674" t="str">
        <f t="shared" si="348"/>
        <v>theater</v>
      </c>
      <c r="R3674" t="str">
        <f t="shared" si="349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50"/>
        <v>1.13625</v>
      </c>
      <c r="P3675">
        <f t="shared" si="345"/>
        <v>39.868421052631582</v>
      </c>
      <c r="Q3675" t="str">
        <f t="shared" si="348"/>
        <v>theater</v>
      </c>
      <c r="R3675" t="str">
        <f t="shared" si="349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50"/>
        <v>1</v>
      </c>
      <c r="P3676">
        <f t="shared" si="345"/>
        <v>145.16129032258064</v>
      </c>
      <c r="Q3676" t="str">
        <f t="shared" si="348"/>
        <v>theater</v>
      </c>
      <c r="R3676" t="str">
        <f t="shared" si="349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50"/>
        <v>1.4</v>
      </c>
      <c r="P3677">
        <f t="shared" si="345"/>
        <v>23.333333333333332</v>
      </c>
      <c r="Q3677" t="str">
        <f t="shared" si="348"/>
        <v>theater</v>
      </c>
      <c r="R3677" t="str">
        <f t="shared" si="349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50"/>
        <v>1.2875000000000001</v>
      </c>
      <c r="P3678">
        <f t="shared" si="345"/>
        <v>64.375</v>
      </c>
      <c r="Q3678" t="str">
        <f t="shared" si="348"/>
        <v>theater</v>
      </c>
      <c r="R3678" t="str">
        <f t="shared" si="349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50"/>
        <v>1.0290416666666666</v>
      </c>
      <c r="P3679">
        <f t="shared" si="345"/>
        <v>62.052763819095475</v>
      </c>
      <c r="Q3679" t="str">
        <f t="shared" si="348"/>
        <v>theater</v>
      </c>
      <c r="R3679" t="str">
        <f t="shared" si="349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50"/>
        <v>1.0249999999999999</v>
      </c>
      <c r="P3680">
        <f t="shared" si="345"/>
        <v>66.129032258064512</v>
      </c>
      <c r="Q3680" t="str">
        <f t="shared" si="348"/>
        <v>theater</v>
      </c>
      <c r="R3680" t="str">
        <f t="shared" si="349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50"/>
        <v>1.101</v>
      </c>
      <c r="P3681">
        <f t="shared" si="345"/>
        <v>73.400000000000006</v>
      </c>
      <c r="Q3681" t="str">
        <f t="shared" si="348"/>
        <v>theater</v>
      </c>
      <c r="R3681" t="str">
        <f t="shared" si="349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50"/>
        <v>1.1276666666666666</v>
      </c>
      <c r="P3682">
        <f t="shared" si="345"/>
        <v>99.5</v>
      </c>
      <c r="Q3682" t="str">
        <f t="shared" si="348"/>
        <v>theater</v>
      </c>
      <c r="R3682" t="str">
        <f t="shared" si="349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50"/>
        <v>1.119</v>
      </c>
      <c r="P3683">
        <f t="shared" si="345"/>
        <v>62.166666666666664</v>
      </c>
      <c r="Q3683" t="str">
        <f t="shared" si="348"/>
        <v>theater</v>
      </c>
      <c r="R3683" t="str">
        <f t="shared" si="349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50"/>
        <v>1.3919999999999999</v>
      </c>
      <c r="P3684">
        <f t="shared" si="345"/>
        <v>62.328358208955223</v>
      </c>
      <c r="Q3684" t="str">
        <f t="shared" si="348"/>
        <v>theater</v>
      </c>
      <c r="R3684" t="str">
        <f t="shared" si="349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50"/>
        <v>1.1085714285714285</v>
      </c>
      <c r="P3685">
        <f t="shared" si="345"/>
        <v>58.787878787878789</v>
      </c>
      <c r="Q3685" t="str">
        <f t="shared" si="348"/>
        <v>theater</v>
      </c>
      <c r="R3685" t="str">
        <f t="shared" si="349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50"/>
        <v>1.3906666666666667</v>
      </c>
      <c r="P3686">
        <f t="shared" si="345"/>
        <v>45.347826086956523</v>
      </c>
      <c r="Q3686" t="str">
        <f t="shared" si="348"/>
        <v>theater</v>
      </c>
      <c r="R3686" t="str">
        <f t="shared" si="349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50"/>
        <v>1.0569999999999999</v>
      </c>
      <c r="P3687">
        <f t="shared" si="345"/>
        <v>41.944444444444443</v>
      </c>
      <c r="Q3687" t="str">
        <f t="shared" si="348"/>
        <v>theater</v>
      </c>
      <c r="R3687" t="str">
        <f t="shared" si="349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50"/>
        <v>1.0142857142857142</v>
      </c>
      <c r="P3688">
        <f t="shared" si="345"/>
        <v>59.166666666666664</v>
      </c>
      <c r="Q3688" t="str">
        <f t="shared" si="348"/>
        <v>theater</v>
      </c>
      <c r="R3688" t="str">
        <f t="shared" si="349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50"/>
        <v>1.0024500000000001</v>
      </c>
      <c r="P3689">
        <f t="shared" si="345"/>
        <v>200.49</v>
      </c>
      <c r="Q3689" t="str">
        <f t="shared" si="348"/>
        <v>theater</v>
      </c>
      <c r="R3689" t="str">
        <f t="shared" si="349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50"/>
        <v>1.0916666666666666</v>
      </c>
      <c r="P3690">
        <f t="shared" si="345"/>
        <v>83.974358974358978</v>
      </c>
      <c r="Q3690" t="str">
        <f t="shared" si="348"/>
        <v>theater</v>
      </c>
      <c r="R3690" t="str">
        <f t="shared" si="349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50"/>
        <v>1.1833333333333333</v>
      </c>
      <c r="P3691">
        <f t="shared" si="345"/>
        <v>57.258064516129032</v>
      </c>
      <c r="Q3691" t="str">
        <f t="shared" si="348"/>
        <v>theater</v>
      </c>
      <c r="R3691" t="str">
        <f t="shared" si="349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50"/>
        <v>1.2</v>
      </c>
      <c r="P3692">
        <f t="shared" si="345"/>
        <v>58.064516129032256</v>
      </c>
      <c r="Q3692" t="str">
        <f t="shared" si="348"/>
        <v>theater</v>
      </c>
      <c r="R3692" t="str">
        <f t="shared" si="349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50"/>
        <v>1.2796000000000001</v>
      </c>
      <c r="P3693">
        <f t="shared" si="345"/>
        <v>186.80291970802921</v>
      </c>
      <c r="Q3693" t="str">
        <f t="shared" si="348"/>
        <v>theater</v>
      </c>
      <c r="R3693" t="str">
        <f t="shared" si="349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50"/>
        <v>1.26</v>
      </c>
      <c r="P3694">
        <f t="shared" si="345"/>
        <v>74.117647058823536</v>
      </c>
      <c r="Q3694" t="str">
        <f t="shared" si="348"/>
        <v>theater</v>
      </c>
      <c r="R3694" t="str">
        <f t="shared" si="349"/>
        <v>plays</v>
      </c>
      <c r="S3694" s="10">
        <f t="shared" si="346"/>
        <v>41891.96503472222</v>
      </c>
      <c r="T3694" s="10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50"/>
        <v>1.2912912912912913</v>
      </c>
      <c r="P3695">
        <f t="shared" si="345"/>
        <v>30.714285714285715</v>
      </c>
      <c r="Q3695" t="str">
        <f t="shared" si="348"/>
        <v>theater</v>
      </c>
      <c r="R3695" t="str">
        <f t="shared" si="349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50"/>
        <v>1.0742857142857143</v>
      </c>
      <c r="P3696">
        <f t="shared" si="345"/>
        <v>62.666666666666664</v>
      </c>
      <c r="Q3696" t="str">
        <f t="shared" si="348"/>
        <v>theater</v>
      </c>
      <c r="R3696" t="str">
        <f t="shared" si="349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50"/>
        <v>1.00125</v>
      </c>
      <c r="P3697">
        <f t="shared" si="345"/>
        <v>121.36363636363636</v>
      </c>
      <c r="Q3697" t="str">
        <f t="shared" si="348"/>
        <v>theater</v>
      </c>
      <c r="R3697" t="str">
        <f t="shared" si="349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50"/>
        <v>1.55</v>
      </c>
      <c r="P3698">
        <f t="shared" si="345"/>
        <v>39.743589743589745</v>
      </c>
      <c r="Q3698" t="str">
        <f t="shared" si="348"/>
        <v>theater</v>
      </c>
      <c r="R3698" t="str">
        <f t="shared" si="349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50"/>
        <v>1.08</v>
      </c>
      <c r="P3699">
        <f t="shared" si="345"/>
        <v>72</v>
      </c>
      <c r="Q3699" t="str">
        <f t="shared" si="348"/>
        <v>theater</v>
      </c>
      <c r="R3699" t="str">
        <f t="shared" si="349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50"/>
        <v>1.1052</v>
      </c>
      <c r="P3700">
        <f t="shared" si="345"/>
        <v>40.632352941176471</v>
      </c>
      <c r="Q3700" t="str">
        <f t="shared" si="348"/>
        <v>theater</v>
      </c>
      <c r="R3700" t="str">
        <f t="shared" si="349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50"/>
        <v>1.008</v>
      </c>
      <c r="P3701">
        <f t="shared" si="345"/>
        <v>63</v>
      </c>
      <c r="Q3701" t="str">
        <f t="shared" si="348"/>
        <v>theater</v>
      </c>
      <c r="R3701" t="str">
        <f t="shared" si="349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50"/>
        <v>1.212</v>
      </c>
      <c r="P3702">
        <f t="shared" si="345"/>
        <v>33.666666666666664</v>
      </c>
      <c r="Q3702" t="str">
        <f t="shared" si="348"/>
        <v>theater</v>
      </c>
      <c r="R3702" t="str">
        <f t="shared" si="349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50"/>
        <v>1.0033333333333334</v>
      </c>
      <c r="P3703">
        <f t="shared" si="345"/>
        <v>38.589743589743591</v>
      </c>
      <c r="Q3703" t="str">
        <f t="shared" si="348"/>
        <v>theater</v>
      </c>
      <c r="R3703" t="str">
        <f t="shared" si="349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50"/>
        <v>1.0916666666666666</v>
      </c>
      <c r="P3704">
        <f t="shared" si="345"/>
        <v>155.95238095238096</v>
      </c>
      <c r="Q3704" t="str">
        <f t="shared" si="348"/>
        <v>theater</v>
      </c>
      <c r="R3704" t="str">
        <f t="shared" si="349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50"/>
        <v>1.2342857142857142</v>
      </c>
      <c r="P3705">
        <f t="shared" si="345"/>
        <v>43.2</v>
      </c>
      <c r="Q3705" t="str">
        <f t="shared" si="348"/>
        <v>theater</v>
      </c>
      <c r="R3705" t="str">
        <f t="shared" si="349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50"/>
        <v>1.3633666666666666</v>
      </c>
      <c r="P3706">
        <f t="shared" si="345"/>
        <v>15.148518518518518</v>
      </c>
      <c r="Q3706" t="str">
        <f t="shared" si="348"/>
        <v>theater</v>
      </c>
      <c r="R3706" t="str">
        <f t="shared" si="349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50"/>
        <v>1.0346657233816767</v>
      </c>
      <c r="P3707">
        <f t="shared" si="345"/>
        <v>83.571428571428569</v>
      </c>
      <c r="Q3707" t="str">
        <f t="shared" si="348"/>
        <v>theater</v>
      </c>
      <c r="R3707" t="str">
        <f t="shared" si="349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50"/>
        <v>1.2133333333333334</v>
      </c>
      <c r="P3708">
        <f t="shared" si="345"/>
        <v>140</v>
      </c>
      <c r="Q3708" t="str">
        <f t="shared" si="348"/>
        <v>theater</v>
      </c>
      <c r="R3708" t="str">
        <f t="shared" si="349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50"/>
        <v>1.86</v>
      </c>
      <c r="P3709">
        <f t="shared" si="345"/>
        <v>80.869565217391298</v>
      </c>
      <c r="Q3709" t="str">
        <f t="shared" si="348"/>
        <v>theater</v>
      </c>
      <c r="R3709" t="str">
        <f t="shared" si="349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50"/>
        <v>3</v>
      </c>
      <c r="P3710">
        <f t="shared" si="345"/>
        <v>53.846153846153847</v>
      </c>
      <c r="Q3710" t="str">
        <f t="shared" si="348"/>
        <v>theater</v>
      </c>
      <c r="R3710" t="str">
        <f t="shared" si="349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50"/>
        <v>1.0825</v>
      </c>
      <c r="P3711">
        <f t="shared" si="345"/>
        <v>30.928571428571427</v>
      </c>
      <c r="Q3711" t="str">
        <f t="shared" si="348"/>
        <v>theater</v>
      </c>
      <c r="R3711" t="str">
        <f t="shared" si="349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50"/>
        <v>1.4115384615384616</v>
      </c>
      <c r="P3712">
        <f t="shared" si="345"/>
        <v>67.962962962962962</v>
      </c>
      <c r="Q3712" t="str">
        <f t="shared" si="348"/>
        <v>theater</v>
      </c>
      <c r="R3712" t="str">
        <f t="shared" si="349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50"/>
        <v>1.1399999999999999</v>
      </c>
      <c r="P3713">
        <f t="shared" si="345"/>
        <v>27.142857142857142</v>
      </c>
      <c r="Q3713" t="str">
        <f t="shared" si="348"/>
        <v>theater</v>
      </c>
      <c r="R3713" t="str">
        <f t="shared" si="349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50"/>
        <v>1.5373333333333334</v>
      </c>
      <c r="P3714">
        <f t="shared" si="345"/>
        <v>110.86538461538461</v>
      </c>
      <c r="Q3714" t="str">
        <f t="shared" si="348"/>
        <v>theater</v>
      </c>
      <c r="R3714" t="str">
        <f t="shared" si="349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50"/>
        <v>1.0149999999999999</v>
      </c>
      <c r="P3715">
        <f t="shared" ref="P3715:P3778" si="351">IF(L3715 &gt; 0, E3715/L3715, 0)</f>
        <v>106.84210526315789</v>
      </c>
      <c r="Q3715" t="str">
        <f t="shared" si="348"/>
        <v>theater</v>
      </c>
      <c r="R3715" t="str">
        <f t="shared" si="349"/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0"/>
        <v>1.0235000000000001</v>
      </c>
      <c r="P3716">
        <f t="shared" si="351"/>
        <v>105.51546391752578</v>
      </c>
      <c r="Q3716" t="str">
        <f t="shared" si="348"/>
        <v>theater</v>
      </c>
      <c r="R3716" t="str">
        <f t="shared" si="349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0"/>
        <v>1.0257142857142858</v>
      </c>
      <c r="P3717">
        <f t="shared" si="351"/>
        <v>132.96296296296296</v>
      </c>
      <c r="Q3717" t="str">
        <f t="shared" si="348"/>
        <v>theater</v>
      </c>
      <c r="R3717" t="str">
        <f t="shared" si="349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0"/>
        <v>1.5575000000000001</v>
      </c>
      <c r="P3718">
        <f t="shared" si="351"/>
        <v>51.916666666666664</v>
      </c>
      <c r="Q3718" t="str">
        <f t="shared" si="348"/>
        <v>theater</v>
      </c>
      <c r="R3718" t="str">
        <f t="shared" si="349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0"/>
        <v>1.0075000000000001</v>
      </c>
      <c r="P3719">
        <f t="shared" si="351"/>
        <v>310</v>
      </c>
      <c r="Q3719" t="str">
        <f t="shared" si="348"/>
        <v>theater</v>
      </c>
      <c r="R3719" t="str">
        <f t="shared" si="349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0"/>
        <v>2.3940000000000001</v>
      </c>
      <c r="P3720">
        <f t="shared" si="351"/>
        <v>26.021739130434781</v>
      </c>
      <c r="Q3720" t="str">
        <f t="shared" ref="Q3720:Q3783" si="354">LEFT(N3720, SEARCH("/",N3720,1)-1)</f>
        <v>theater</v>
      </c>
      <c r="R3720" t="str">
        <f t="shared" ref="R3720:R3783" si="355">RIGHT(N3720,  LEN(N3720) - SEARCH("/",N3720,1) )</f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0"/>
        <v>2.1</v>
      </c>
      <c r="P3721">
        <f t="shared" si="351"/>
        <v>105</v>
      </c>
      <c r="Q3721" t="str">
        <f t="shared" si="354"/>
        <v>theater</v>
      </c>
      <c r="R3721" t="str">
        <f t="shared" si="355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0"/>
        <v>1.0451515151515152</v>
      </c>
      <c r="P3722">
        <f t="shared" si="351"/>
        <v>86.224999999999994</v>
      </c>
      <c r="Q3722" t="str">
        <f t="shared" si="354"/>
        <v>theater</v>
      </c>
      <c r="R3722" t="str">
        <f t="shared" si="355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0"/>
        <v>1.008</v>
      </c>
      <c r="P3723">
        <f t="shared" si="351"/>
        <v>114.54545454545455</v>
      </c>
      <c r="Q3723" t="str">
        <f t="shared" si="354"/>
        <v>theater</v>
      </c>
      <c r="R3723" t="str">
        <f t="shared" si="355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0"/>
        <v>1.1120000000000001</v>
      </c>
      <c r="P3724">
        <f t="shared" si="351"/>
        <v>47.657142857142858</v>
      </c>
      <c r="Q3724" t="str">
        <f t="shared" si="354"/>
        <v>theater</v>
      </c>
      <c r="R3724" t="str">
        <f t="shared" si="355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0"/>
        <v>1.0204444444444445</v>
      </c>
      <c r="P3725">
        <f t="shared" si="351"/>
        <v>72.888888888888886</v>
      </c>
      <c r="Q3725" t="str">
        <f t="shared" si="354"/>
        <v>theater</v>
      </c>
      <c r="R3725" t="str">
        <f t="shared" si="355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0"/>
        <v>1.0254767441860466</v>
      </c>
      <c r="P3726">
        <f t="shared" si="351"/>
        <v>49.545505617977533</v>
      </c>
      <c r="Q3726" t="str">
        <f t="shared" si="354"/>
        <v>theater</v>
      </c>
      <c r="R3726" t="str">
        <f t="shared" si="355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0"/>
        <v>1.27</v>
      </c>
      <c r="P3727">
        <f t="shared" si="351"/>
        <v>25.4</v>
      </c>
      <c r="Q3727" t="str">
        <f t="shared" si="354"/>
        <v>theater</v>
      </c>
      <c r="R3727" t="str">
        <f t="shared" si="355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0"/>
        <v>3.3870588235294119</v>
      </c>
      <c r="P3728">
        <f t="shared" si="351"/>
        <v>62.586956521739133</v>
      </c>
      <c r="Q3728" t="str">
        <f t="shared" si="354"/>
        <v>theater</v>
      </c>
      <c r="R3728" t="str">
        <f t="shared" si="355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0"/>
        <v>1.0075000000000001</v>
      </c>
      <c r="P3729">
        <f t="shared" si="351"/>
        <v>61.060606060606062</v>
      </c>
      <c r="Q3729" t="str">
        <f t="shared" si="354"/>
        <v>theater</v>
      </c>
      <c r="R3729" t="str">
        <f t="shared" si="355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0"/>
        <v>9.3100000000000002E-2</v>
      </c>
      <c r="P3730">
        <f t="shared" si="351"/>
        <v>60.064516129032256</v>
      </c>
      <c r="Q3730" t="str">
        <f t="shared" si="354"/>
        <v>theater</v>
      </c>
      <c r="R3730" t="str">
        <f t="shared" si="355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0"/>
        <v>7.2400000000000006E-2</v>
      </c>
      <c r="P3731">
        <f t="shared" si="351"/>
        <v>72.400000000000006</v>
      </c>
      <c r="Q3731" t="str">
        <f t="shared" si="354"/>
        <v>theater</v>
      </c>
      <c r="R3731" t="str">
        <f t="shared" si="355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0"/>
        <v>0.1</v>
      </c>
      <c r="P3732">
        <f t="shared" si="351"/>
        <v>100</v>
      </c>
      <c r="Q3732" t="str">
        <f t="shared" si="354"/>
        <v>theater</v>
      </c>
      <c r="R3732" t="str">
        <f t="shared" si="355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0"/>
        <v>0.11272727272727273</v>
      </c>
      <c r="P3733">
        <f t="shared" si="351"/>
        <v>51.666666666666664</v>
      </c>
      <c r="Q3733" t="str">
        <f t="shared" si="354"/>
        <v>theater</v>
      </c>
      <c r="R3733" t="str">
        <f t="shared" si="355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ref="O3734:O3797" si="356">E3734/D3734</f>
        <v>0.15411764705882353</v>
      </c>
      <c r="P3734">
        <f t="shared" si="351"/>
        <v>32.75</v>
      </c>
      <c r="Q3734" t="str">
        <f t="shared" si="354"/>
        <v>theater</v>
      </c>
      <c r="R3734" t="str">
        <f t="shared" si="355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6"/>
        <v>0</v>
      </c>
      <c r="P3735">
        <f t="shared" si="351"/>
        <v>0</v>
      </c>
      <c r="Q3735" t="str">
        <f t="shared" si="354"/>
        <v>theater</v>
      </c>
      <c r="R3735" t="str">
        <f t="shared" si="355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6"/>
        <v>0.28466666666666668</v>
      </c>
      <c r="P3736">
        <f t="shared" si="351"/>
        <v>61</v>
      </c>
      <c r="Q3736" t="str">
        <f t="shared" si="354"/>
        <v>theater</v>
      </c>
      <c r="R3736" t="str">
        <f t="shared" si="355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6"/>
        <v>0.13333333333333333</v>
      </c>
      <c r="P3737">
        <f t="shared" si="351"/>
        <v>10</v>
      </c>
      <c r="Q3737" t="str">
        <f t="shared" si="354"/>
        <v>theater</v>
      </c>
      <c r="R3737" t="str">
        <f t="shared" si="355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6"/>
        <v>6.6666666666666671E-3</v>
      </c>
      <c r="P3738">
        <f t="shared" si="351"/>
        <v>10</v>
      </c>
      <c r="Q3738" t="str">
        <f t="shared" si="354"/>
        <v>theater</v>
      </c>
      <c r="R3738" t="str">
        <f t="shared" si="355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6"/>
        <v>0.21428571428571427</v>
      </c>
      <c r="P3739">
        <f t="shared" si="351"/>
        <v>37.5</v>
      </c>
      <c r="Q3739" t="str">
        <f t="shared" si="354"/>
        <v>theater</v>
      </c>
      <c r="R3739" t="str">
        <f t="shared" si="355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6"/>
        <v>0.18</v>
      </c>
      <c r="P3740">
        <f t="shared" si="351"/>
        <v>45</v>
      </c>
      <c r="Q3740" t="str">
        <f t="shared" si="354"/>
        <v>theater</v>
      </c>
      <c r="R3740" t="str">
        <f t="shared" si="355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6"/>
        <v>0.20125000000000001</v>
      </c>
      <c r="P3741">
        <f t="shared" si="351"/>
        <v>100.625</v>
      </c>
      <c r="Q3741" t="str">
        <f t="shared" si="354"/>
        <v>theater</v>
      </c>
      <c r="R3741" t="str">
        <f t="shared" si="355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6"/>
        <v>0.17899999999999999</v>
      </c>
      <c r="P3742">
        <f t="shared" si="351"/>
        <v>25.571428571428573</v>
      </c>
      <c r="Q3742" t="str">
        <f t="shared" si="354"/>
        <v>theater</v>
      </c>
      <c r="R3742" t="str">
        <f t="shared" si="355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6"/>
        <v>0</v>
      </c>
      <c r="P3743">
        <f t="shared" si="351"/>
        <v>0</v>
      </c>
      <c r="Q3743" t="str">
        <f t="shared" si="354"/>
        <v>theater</v>
      </c>
      <c r="R3743" t="str">
        <f t="shared" si="355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6"/>
        <v>0.02</v>
      </c>
      <c r="P3744">
        <f t="shared" si="351"/>
        <v>25</v>
      </c>
      <c r="Q3744" t="str">
        <f t="shared" si="354"/>
        <v>theater</v>
      </c>
      <c r="R3744" t="str">
        <f t="shared" si="355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6"/>
        <v>0</v>
      </c>
      <c r="P3745">
        <f t="shared" si="351"/>
        <v>0</v>
      </c>
      <c r="Q3745" t="str">
        <f t="shared" si="354"/>
        <v>theater</v>
      </c>
      <c r="R3745" t="str">
        <f t="shared" si="355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6"/>
        <v>0</v>
      </c>
      <c r="P3746">
        <f t="shared" si="351"/>
        <v>0</v>
      </c>
      <c r="Q3746" t="str">
        <f t="shared" si="354"/>
        <v>theater</v>
      </c>
      <c r="R3746" t="str">
        <f t="shared" si="355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6"/>
        <v>0.1</v>
      </c>
      <c r="P3747">
        <f t="shared" si="351"/>
        <v>10</v>
      </c>
      <c r="Q3747" t="str">
        <f t="shared" si="354"/>
        <v>theater</v>
      </c>
      <c r="R3747" t="str">
        <f t="shared" si="355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6"/>
        <v>2.3764705882352941E-2</v>
      </c>
      <c r="P3748">
        <f t="shared" si="351"/>
        <v>202</v>
      </c>
      <c r="Q3748" t="str">
        <f t="shared" si="354"/>
        <v>theater</v>
      </c>
      <c r="R3748" t="str">
        <f t="shared" si="355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6"/>
        <v>0.01</v>
      </c>
      <c r="P3749">
        <f t="shared" si="351"/>
        <v>25</v>
      </c>
      <c r="Q3749" t="str">
        <f t="shared" si="354"/>
        <v>theater</v>
      </c>
      <c r="R3749" t="str">
        <f t="shared" si="355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6"/>
        <v>1.0351999999999999</v>
      </c>
      <c r="P3750">
        <f t="shared" si="351"/>
        <v>99.538461538461533</v>
      </c>
      <c r="Q3750" t="str">
        <f t="shared" si="354"/>
        <v>theater</v>
      </c>
      <c r="R3750" t="str">
        <f t="shared" si="355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6"/>
        <v>1.05</v>
      </c>
      <c r="P3751">
        <f t="shared" si="351"/>
        <v>75</v>
      </c>
      <c r="Q3751" t="str">
        <f t="shared" si="354"/>
        <v>theater</v>
      </c>
      <c r="R3751" t="str">
        <f t="shared" si="355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6"/>
        <v>1.0044999999999999</v>
      </c>
      <c r="P3752">
        <f t="shared" si="351"/>
        <v>215.25</v>
      </c>
      <c r="Q3752" t="str">
        <f t="shared" si="354"/>
        <v>theater</v>
      </c>
      <c r="R3752" t="str">
        <f t="shared" si="355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6"/>
        <v>1.3260000000000001</v>
      </c>
      <c r="P3753">
        <f t="shared" si="351"/>
        <v>120.54545454545455</v>
      </c>
      <c r="Q3753" t="str">
        <f t="shared" si="354"/>
        <v>theater</v>
      </c>
      <c r="R3753" t="str">
        <f t="shared" si="355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6"/>
        <v>1.1299999999999999</v>
      </c>
      <c r="P3754">
        <f t="shared" si="351"/>
        <v>37.666666666666664</v>
      </c>
      <c r="Q3754" t="str">
        <f t="shared" si="354"/>
        <v>theater</v>
      </c>
      <c r="R3754" t="str">
        <f t="shared" si="355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6"/>
        <v>1.0334000000000001</v>
      </c>
      <c r="P3755">
        <f t="shared" si="351"/>
        <v>172.23333333333332</v>
      </c>
      <c r="Q3755" t="str">
        <f t="shared" si="354"/>
        <v>theater</v>
      </c>
      <c r="R3755" t="str">
        <f t="shared" si="355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6"/>
        <v>1.2</v>
      </c>
      <c r="P3756">
        <f t="shared" si="351"/>
        <v>111.11111111111111</v>
      </c>
      <c r="Q3756" t="str">
        <f t="shared" si="354"/>
        <v>theater</v>
      </c>
      <c r="R3756" t="str">
        <f t="shared" si="355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6"/>
        <v>1.2963636363636364</v>
      </c>
      <c r="P3757">
        <f t="shared" si="351"/>
        <v>25.464285714285715</v>
      </c>
      <c r="Q3757" t="str">
        <f t="shared" si="354"/>
        <v>theater</v>
      </c>
      <c r="R3757" t="str">
        <f t="shared" si="355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6"/>
        <v>1.0111111111111111</v>
      </c>
      <c r="P3758">
        <f t="shared" si="351"/>
        <v>267.64705882352939</v>
      </c>
      <c r="Q3758" t="str">
        <f t="shared" si="354"/>
        <v>theater</v>
      </c>
      <c r="R3758" t="str">
        <f t="shared" si="355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6"/>
        <v>1.0851428571428572</v>
      </c>
      <c r="P3759">
        <f t="shared" si="351"/>
        <v>75.959999999999994</v>
      </c>
      <c r="Q3759" t="str">
        <f t="shared" si="354"/>
        <v>theater</v>
      </c>
      <c r="R3759" t="str">
        <f t="shared" si="355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6"/>
        <v>1.0233333333333334</v>
      </c>
      <c r="P3760">
        <f t="shared" si="351"/>
        <v>59.03846153846154</v>
      </c>
      <c r="Q3760" t="str">
        <f t="shared" si="354"/>
        <v>theater</v>
      </c>
      <c r="R3760" t="str">
        <f t="shared" si="355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6"/>
        <v>1.1024425000000002</v>
      </c>
      <c r="P3761">
        <f t="shared" si="351"/>
        <v>50.111022727272733</v>
      </c>
      <c r="Q3761" t="str">
        <f t="shared" si="354"/>
        <v>theater</v>
      </c>
      <c r="R3761" t="str">
        <f t="shared" si="355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6"/>
        <v>1.010154</v>
      </c>
      <c r="P3762">
        <f t="shared" si="351"/>
        <v>55.502967032967035</v>
      </c>
      <c r="Q3762" t="str">
        <f t="shared" si="354"/>
        <v>theater</v>
      </c>
      <c r="R3762" t="str">
        <f t="shared" si="355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6"/>
        <v>1</v>
      </c>
      <c r="P3763">
        <f t="shared" si="351"/>
        <v>166.66666666666666</v>
      </c>
      <c r="Q3763" t="str">
        <f t="shared" si="354"/>
        <v>theater</v>
      </c>
      <c r="R3763" t="str">
        <f t="shared" si="355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6"/>
        <v>1.0624</v>
      </c>
      <c r="P3764">
        <f t="shared" si="351"/>
        <v>47.428571428571431</v>
      </c>
      <c r="Q3764" t="str">
        <f t="shared" si="354"/>
        <v>theater</v>
      </c>
      <c r="R3764" t="str">
        <f t="shared" si="355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6"/>
        <v>1</v>
      </c>
      <c r="P3765">
        <f t="shared" si="351"/>
        <v>64.935064935064929</v>
      </c>
      <c r="Q3765" t="str">
        <f t="shared" si="354"/>
        <v>theater</v>
      </c>
      <c r="R3765" t="str">
        <f t="shared" si="355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6"/>
        <v>1</v>
      </c>
      <c r="P3766">
        <f t="shared" si="351"/>
        <v>55.555555555555557</v>
      </c>
      <c r="Q3766" t="str">
        <f t="shared" si="354"/>
        <v>theater</v>
      </c>
      <c r="R3766" t="str">
        <f t="shared" si="355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6"/>
        <v>1.1345714285714286</v>
      </c>
      <c r="P3767">
        <f t="shared" si="351"/>
        <v>74.224299065420567</v>
      </c>
      <c r="Q3767" t="str">
        <f t="shared" si="354"/>
        <v>theater</v>
      </c>
      <c r="R3767" t="str">
        <f t="shared" si="355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6"/>
        <v>1.0265010000000001</v>
      </c>
      <c r="P3768">
        <f t="shared" si="351"/>
        <v>106.9271875</v>
      </c>
      <c r="Q3768" t="str">
        <f t="shared" si="354"/>
        <v>theater</v>
      </c>
      <c r="R3768" t="str">
        <f t="shared" si="355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6"/>
        <v>1.1675</v>
      </c>
      <c r="P3769">
        <f t="shared" si="351"/>
        <v>41.696428571428569</v>
      </c>
      <c r="Q3769" t="str">
        <f t="shared" si="354"/>
        <v>theater</v>
      </c>
      <c r="R3769" t="str">
        <f t="shared" si="355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6"/>
        <v>1.0765274999999999</v>
      </c>
      <c r="P3770">
        <f t="shared" si="351"/>
        <v>74.243275862068955</v>
      </c>
      <c r="Q3770" t="str">
        <f t="shared" si="354"/>
        <v>theater</v>
      </c>
      <c r="R3770" t="str">
        <f t="shared" si="355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6"/>
        <v>1</v>
      </c>
      <c r="P3771">
        <f t="shared" si="351"/>
        <v>73.333333333333329</v>
      </c>
      <c r="Q3771" t="str">
        <f t="shared" si="354"/>
        <v>theater</v>
      </c>
      <c r="R3771" t="str">
        <f t="shared" si="355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6"/>
        <v>1</v>
      </c>
      <c r="P3772">
        <f t="shared" si="351"/>
        <v>100</v>
      </c>
      <c r="Q3772" t="str">
        <f t="shared" si="354"/>
        <v>theater</v>
      </c>
      <c r="R3772" t="str">
        <f t="shared" si="355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6"/>
        <v>1.46</v>
      </c>
      <c r="P3773">
        <f t="shared" si="351"/>
        <v>38.421052631578945</v>
      </c>
      <c r="Q3773" t="str">
        <f t="shared" si="354"/>
        <v>theater</v>
      </c>
      <c r="R3773" t="str">
        <f t="shared" si="355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6"/>
        <v>1.1020000000000001</v>
      </c>
      <c r="P3774">
        <f t="shared" si="351"/>
        <v>166.96969696969697</v>
      </c>
      <c r="Q3774" t="str">
        <f t="shared" si="354"/>
        <v>theater</v>
      </c>
      <c r="R3774" t="str">
        <f t="shared" si="355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6"/>
        <v>1.0820000000000001</v>
      </c>
      <c r="P3775">
        <f t="shared" si="351"/>
        <v>94.912280701754383</v>
      </c>
      <c r="Q3775" t="str">
        <f t="shared" si="354"/>
        <v>theater</v>
      </c>
      <c r="R3775" t="str">
        <f t="shared" si="355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6"/>
        <v>1</v>
      </c>
      <c r="P3776">
        <f t="shared" si="351"/>
        <v>100</v>
      </c>
      <c r="Q3776" t="str">
        <f t="shared" si="354"/>
        <v>theater</v>
      </c>
      <c r="R3776" t="str">
        <f t="shared" si="355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6"/>
        <v>1.0024999999999999</v>
      </c>
      <c r="P3777">
        <f t="shared" si="351"/>
        <v>143.21428571428572</v>
      </c>
      <c r="Q3777" t="str">
        <f t="shared" si="354"/>
        <v>theater</v>
      </c>
      <c r="R3777" t="str">
        <f t="shared" si="355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6"/>
        <v>1.0671250000000001</v>
      </c>
      <c r="P3778">
        <f t="shared" si="351"/>
        <v>90.819148936170208</v>
      </c>
      <c r="Q3778" t="str">
        <f t="shared" si="354"/>
        <v>theater</v>
      </c>
      <c r="R3778" t="str">
        <f t="shared" si="355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6"/>
        <v>1.4319999999999999</v>
      </c>
      <c r="P3779">
        <f t="shared" ref="P3779:P3842" si="357">IF(L3779 &gt; 0, E3779/L3779, 0)</f>
        <v>48.542372881355931</v>
      </c>
      <c r="Q3779" t="str">
        <f t="shared" si="354"/>
        <v>theater</v>
      </c>
      <c r="R3779" t="str">
        <f t="shared" si="355"/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6"/>
        <v>1.0504166666666668</v>
      </c>
      <c r="P3780">
        <f t="shared" si="357"/>
        <v>70.027777777777771</v>
      </c>
      <c r="Q3780" t="str">
        <f t="shared" si="354"/>
        <v>theater</v>
      </c>
      <c r="R3780" t="str">
        <f t="shared" si="355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6"/>
        <v>1.0398000000000001</v>
      </c>
      <c r="P3781">
        <f t="shared" si="357"/>
        <v>135.62608695652173</v>
      </c>
      <c r="Q3781" t="str">
        <f t="shared" si="354"/>
        <v>theater</v>
      </c>
      <c r="R3781" t="str">
        <f t="shared" si="355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6"/>
        <v>1.2</v>
      </c>
      <c r="P3782">
        <f t="shared" si="357"/>
        <v>100</v>
      </c>
      <c r="Q3782" t="str">
        <f t="shared" si="354"/>
        <v>theater</v>
      </c>
      <c r="R3782" t="str">
        <f t="shared" si="355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6"/>
        <v>1.0966666666666667</v>
      </c>
      <c r="P3783">
        <f t="shared" si="357"/>
        <v>94.90384615384616</v>
      </c>
      <c r="Q3783" t="str">
        <f t="shared" si="354"/>
        <v>theater</v>
      </c>
      <c r="R3783" t="str">
        <f t="shared" si="355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6"/>
        <v>1.0175000000000001</v>
      </c>
      <c r="P3784">
        <f t="shared" si="357"/>
        <v>75.370370370370367</v>
      </c>
      <c r="Q3784" t="str">
        <f t="shared" ref="Q3784:Q3847" si="360">LEFT(N3784, SEARCH("/",N3784,1)-1)</f>
        <v>theater</v>
      </c>
      <c r="R3784" t="str">
        <f t="shared" ref="R3784:R3847" si="361">RIGHT(N3784,  LEN(N3784) - SEARCH("/",N3784,1) )</f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6"/>
        <v>1.2891666666666666</v>
      </c>
      <c r="P3785">
        <f t="shared" si="357"/>
        <v>64.458333333333329</v>
      </c>
      <c r="Q3785" t="str">
        <f t="shared" si="360"/>
        <v>theater</v>
      </c>
      <c r="R3785" t="str">
        <f t="shared" si="361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6"/>
        <v>1.1499999999999999</v>
      </c>
      <c r="P3786">
        <f t="shared" si="357"/>
        <v>115</v>
      </c>
      <c r="Q3786" t="str">
        <f t="shared" si="360"/>
        <v>theater</v>
      </c>
      <c r="R3786" t="str">
        <f t="shared" si="361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6"/>
        <v>1.5075000000000001</v>
      </c>
      <c r="P3787">
        <f t="shared" si="357"/>
        <v>100.5</v>
      </c>
      <c r="Q3787" t="str">
        <f t="shared" si="360"/>
        <v>theater</v>
      </c>
      <c r="R3787" t="str">
        <f t="shared" si="361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6"/>
        <v>1.1096666666666666</v>
      </c>
      <c r="P3788">
        <f t="shared" si="357"/>
        <v>93.774647887323937</v>
      </c>
      <c r="Q3788" t="str">
        <f t="shared" si="360"/>
        <v>theater</v>
      </c>
      <c r="R3788" t="str">
        <f t="shared" si="361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6"/>
        <v>1.0028571428571429</v>
      </c>
      <c r="P3789">
        <f t="shared" si="357"/>
        <v>35.1</v>
      </c>
      <c r="Q3789" t="str">
        <f t="shared" si="360"/>
        <v>theater</v>
      </c>
      <c r="R3789" t="str">
        <f t="shared" si="361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6"/>
        <v>6.6666666666666671E-3</v>
      </c>
      <c r="P3790">
        <f t="shared" si="357"/>
        <v>500</v>
      </c>
      <c r="Q3790" t="str">
        <f t="shared" si="360"/>
        <v>theater</v>
      </c>
      <c r="R3790" t="str">
        <f t="shared" si="361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6"/>
        <v>3.267605633802817E-2</v>
      </c>
      <c r="P3791">
        <f t="shared" si="357"/>
        <v>29</v>
      </c>
      <c r="Q3791" t="str">
        <f t="shared" si="360"/>
        <v>theater</v>
      </c>
      <c r="R3791" t="str">
        <f t="shared" si="361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6"/>
        <v>0</v>
      </c>
      <c r="P3792">
        <f t="shared" si="357"/>
        <v>0</v>
      </c>
      <c r="Q3792" t="str">
        <f t="shared" si="360"/>
        <v>theater</v>
      </c>
      <c r="R3792" t="str">
        <f t="shared" si="361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6"/>
        <v>0</v>
      </c>
      <c r="P3793">
        <f t="shared" si="357"/>
        <v>0</v>
      </c>
      <c r="Q3793" t="str">
        <f t="shared" si="360"/>
        <v>theater</v>
      </c>
      <c r="R3793" t="str">
        <f t="shared" si="361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6"/>
        <v>2.8E-3</v>
      </c>
      <c r="P3794">
        <f t="shared" si="357"/>
        <v>17.5</v>
      </c>
      <c r="Q3794" t="str">
        <f t="shared" si="360"/>
        <v>theater</v>
      </c>
      <c r="R3794" t="str">
        <f t="shared" si="361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6"/>
        <v>0.59657142857142853</v>
      </c>
      <c r="P3795">
        <f t="shared" si="357"/>
        <v>174</v>
      </c>
      <c r="Q3795" t="str">
        <f t="shared" si="360"/>
        <v>theater</v>
      </c>
      <c r="R3795" t="str">
        <f t="shared" si="361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6"/>
        <v>0.01</v>
      </c>
      <c r="P3796">
        <f t="shared" si="357"/>
        <v>50</v>
      </c>
      <c r="Q3796" t="str">
        <f t="shared" si="360"/>
        <v>theater</v>
      </c>
      <c r="R3796" t="str">
        <f t="shared" si="361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6"/>
        <v>1.6666666666666666E-2</v>
      </c>
      <c r="P3797">
        <f t="shared" si="357"/>
        <v>5</v>
      </c>
      <c r="Q3797" t="str">
        <f t="shared" si="360"/>
        <v>theater</v>
      </c>
      <c r="R3797" t="str">
        <f t="shared" si="361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ref="O3798:O3861" si="362">E3798/D3798</f>
        <v>4.4444444444444447E-5</v>
      </c>
      <c r="P3798">
        <f t="shared" si="357"/>
        <v>1</v>
      </c>
      <c r="Q3798" t="str">
        <f t="shared" si="360"/>
        <v>theater</v>
      </c>
      <c r="R3798" t="str">
        <f t="shared" si="361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62"/>
        <v>0.89666666666666661</v>
      </c>
      <c r="P3799">
        <f t="shared" si="357"/>
        <v>145.40540540540542</v>
      </c>
      <c r="Q3799" t="str">
        <f t="shared" si="360"/>
        <v>theater</v>
      </c>
      <c r="R3799" t="str">
        <f t="shared" si="361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62"/>
        <v>1.4642857142857143E-2</v>
      </c>
      <c r="P3800">
        <f t="shared" si="357"/>
        <v>205</v>
      </c>
      <c r="Q3800" t="str">
        <f t="shared" si="360"/>
        <v>theater</v>
      </c>
      <c r="R3800" t="str">
        <f t="shared" si="361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62"/>
        <v>4.02E-2</v>
      </c>
      <c r="P3801">
        <f t="shared" si="357"/>
        <v>100.5</v>
      </c>
      <c r="Q3801" t="str">
        <f t="shared" si="360"/>
        <v>theater</v>
      </c>
      <c r="R3801" t="str">
        <f t="shared" si="361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62"/>
        <v>4.0045454545454544E-2</v>
      </c>
      <c r="P3802">
        <f t="shared" si="357"/>
        <v>55.0625</v>
      </c>
      <c r="Q3802" t="str">
        <f t="shared" si="360"/>
        <v>theater</v>
      </c>
      <c r="R3802" t="str">
        <f t="shared" si="361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62"/>
        <v>8.5199999999999998E-2</v>
      </c>
      <c r="P3803">
        <f t="shared" si="357"/>
        <v>47.333333333333336</v>
      </c>
      <c r="Q3803" t="str">
        <f t="shared" si="360"/>
        <v>theater</v>
      </c>
      <c r="R3803" t="str">
        <f t="shared" si="361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62"/>
        <v>0</v>
      </c>
      <c r="P3804">
        <f t="shared" si="357"/>
        <v>0</v>
      </c>
      <c r="Q3804" t="str">
        <f t="shared" si="360"/>
        <v>theater</v>
      </c>
      <c r="R3804" t="str">
        <f t="shared" si="361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62"/>
        <v>0.19650000000000001</v>
      </c>
      <c r="P3805">
        <f t="shared" si="357"/>
        <v>58.95</v>
      </c>
      <c r="Q3805" t="str">
        <f t="shared" si="360"/>
        <v>theater</v>
      </c>
      <c r="R3805" t="str">
        <f t="shared" si="361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62"/>
        <v>0</v>
      </c>
      <c r="P3806">
        <f t="shared" si="357"/>
        <v>0</v>
      </c>
      <c r="Q3806" t="str">
        <f t="shared" si="360"/>
        <v>theater</v>
      </c>
      <c r="R3806" t="str">
        <f t="shared" si="361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62"/>
        <v>2.0000000000000002E-5</v>
      </c>
      <c r="P3807">
        <f t="shared" si="357"/>
        <v>1.5</v>
      </c>
      <c r="Q3807" t="str">
        <f t="shared" si="360"/>
        <v>theater</v>
      </c>
      <c r="R3807" t="str">
        <f t="shared" si="361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62"/>
        <v>6.6666666666666664E-4</v>
      </c>
      <c r="P3808">
        <f t="shared" si="357"/>
        <v>5</v>
      </c>
      <c r="Q3808" t="str">
        <f t="shared" si="360"/>
        <v>theater</v>
      </c>
      <c r="R3808" t="str">
        <f t="shared" si="361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62"/>
        <v>0.30333333333333334</v>
      </c>
      <c r="P3809">
        <f t="shared" si="357"/>
        <v>50.555555555555557</v>
      </c>
      <c r="Q3809" t="str">
        <f t="shared" si="360"/>
        <v>theater</v>
      </c>
      <c r="R3809" t="str">
        <f t="shared" si="361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62"/>
        <v>1</v>
      </c>
      <c r="P3810">
        <f t="shared" si="357"/>
        <v>41.666666666666664</v>
      </c>
      <c r="Q3810" t="str">
        <f t="shared" si="360"/>
        <v>theater</v>
      </c>
      <c r="R3810" t="str">
        <f t="shared" si="361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62"/>
        <v>1.0125</v>
      </c>
      <c r="P3811">
        <f t="shared" si="357"/>
        <v>53.289473684210527</v>
      </c>
      <c r="Q3811" t="str">
        <f t="shared" si="360"/>
        <v>theater</v>
      </c>
      <c r="R3811" t="str">
        <f t="shared" si="361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62"/>
        <v>1.2173333333333334</v>
      </c>
      <c r="P3812">
        <f t="shared" si="357"/>
        <v>70.230769230769226</v>
      </c>
      <c r="Q3812" t="str">
        <f t="shared" si="360"/>
        <v>theater</v>
      </c>
      <c r="R3812" t="str">
        <f t="shared" si="361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62"/>
        <v>3.3</v>
      </c>
      <c r="P3813">
        <f t="shared" si="357"/>
        <v>43.421052631578945</v>
      </c>
      <c r="Q3813" t="str">
        <f t="shared" si="360"/>
        <v>theater</v>
      </c>
      <c r="R3813" t="str">
        <f t="shared" si="361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62"/>
        <v>1.0954999999999999</v>
      </c>
      <c r="P3814">
        <f t="shared" si="357"/>
        <v>199.18181818181819</v>
      </c>
      <c r="Q3814" t="str">
        <f t="shared" si="360"/>
        <v>theater</v>
      </c>
      <c r="R3814" t="str">
        <f t="shared" si="361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62"/>
        <v>1.0095190476190474</v>
      </c>
      <c r="P3815">
        <f t="shared" si="357"/>
        <v>78.518148148148143</v>
      </c>
      <c r="Q3815" t="str">
        <f t="shared" si="360"/>
        <v>theater</v>
      </c>
      <c r="R3815" t="str">
        <f t="shared" si="361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62"/>
        <v>1.4013333333333333</v>
      </c>
      <c r="P3816">
        <f t="shared" si="357"/>
        <v>61.823529411764703</v>
      </c>
      <c r="Q3816" t="str">
        <f t="shared" si="360"/>
        <v>theater</v>
      </c>
      <c r="R3816" t="str">
        <f t="shared" si="361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62"/>
        <v>1.0000100000000001</v>
      </c>
      <c r="P3817">
        <f t="shared" si="357"/>
        <v>50.000500000000002</v>
      </c>
      <c r="Q3817" t="str">
        <f t="shared" si="360"/>
        <v>theater</v>
      </c>
      <c r="R3817" t="str">
        <f t="shared" si="361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62"/>
        <v>1.19238</v>
      </c>
      <c r="P3818">
        <f t="shared" si="357"/>
        <v>48.339729729729726</v>
      </c>
      <c r="Q3818" t="str">
        <f t="shared" si="360"/>
        <v>theater</v>
      </c>
      <c r="R3818" t="str">
        <f t="shared" si="361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62"/>
        <v>1.0725</v>
      </c>
      <c r="P3819">
        <f t="shared" si="357"/>
        <v>107.25</v>
      </c>
      <c r="Q3819" t="str">
        <f t="shared" si="360"/>
        <v>theater</v>
      </c>
      <c r="R3819" t="str">
        <f t="shared" si="361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62"/>
        <v>2.2799999999999998</v>
      </c>
      <c r="P3820">
        <f t="shared" si="357"/>
        <v>57</v>
      </c>
      <c r="Q3820" t="str">
        <f t="shared" si="360"/>
        <v>theater</v>
      </c>
      <c r="R3820" t="str">
        <f t="shared" si="361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62"/>
        <v>1.0640000000000001</v>
      </c>
      <c r="P3821">
        <f t="shared" si="357"/>
        <v>40.92307692307692</v>
      </c>
      <c r="Q3821" t="str">
        <f t="shared" si="360"/>
        <v>theater</v>
      </c>
      <c r="R3821" t="str">
        <f t="shared" si="361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62"/>
        <v>1.4333333333333333</v>
      </c>
      <c r="P3822">
        <f t="shared" si="357"/>
        <v>21.5</v>
      </c>
      <c r="Q3822" t="str">
        <f t="shared" si="360"/>
        <v>theater</v>
      </c>
      <c r="R3822" t="str">
        <f t="shared" si="361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62"/>
        <v>1.0454285714285714</v>
      </c>
      <c r="P3823">
        <f t="shared" si="357"/>
        <v>79.543478260869563</v>
      </c>
      <c r="Q3823" t="str">
        <f t="shared" si="360"/>
        <v>theater</v>
      </c>
      <c r="R3823" t="str">
        <f t="shared" si="361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62"/>
        <v>1.1002000000000001</v>
      </c>
      <c r="P3824">
        <f t="shared" si="357"/>
        <v>72.381578947368425</v>
      </c>
      <c r="Q3824" t="str">
        <f t="shared" si="360"/>
        <v>theater</v>
      </c>
      <c r="R3824" t="str">
        <f t="shared" si="361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62"/>
        <v>1.06</v>
      </c>
      <c r="P3825">
        <f t="shared" si="357"/>
        <v>64.634146341463421</v>
      </c>
      <c r="Q3825" t="str">
        <f t="shared" si="360"/>
        <v>theater</v>
      </c>
      <c r="R3825" t="str">
        <f t="shared" si="361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62"/>
        <v>1.08</v>
      </c>
      <c r="P3826">
        <f t="shared" si="357"/>
        <v>38.571428571428569</v>
      </c>
      <c r="Q3826" t="str">
        <f t="shared" si="360"/>
        <v>theater</v>
      </c>
      <c r="R3826" t="str">
        <f t="shared" si="361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62"/>
        <v>1.0542</v>
      </c>
      <c r="P3827">
        <f t="shared" si="357"/>
        <v>107.57142857142857</v>
      </c>
      <c r="Q3827" t="str">
        <f t="shared" si="360"/>
        <v>theater</v>
      </c>
      <c r="R3827" t="str">
        <f t="shared" si="361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62"/>
        <v>1.1916666666666667</v>
      </c>
      <c r="P3828">
        <f t="shared" si="357"/>
        <v>27.5</v>
      </c>
      <c r="Q3828" t="str">
        <f t="shared" si="360"/>
        <v>theater</v>
      </c>
      <c r="R3828" t="str">
        <f t="shared" si="361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62"/>
        <v>1.5266666666666666</v>
      </c>
      <c r="P3829">
        <f t="shared" si="357"/>
        <v>70.461538461538467</v>
      </c>
      <c r="Q3829" t="str">
        <f t="shared" si="360"/>
        <v>theater</v>
      </c>
      <c r="R3829" t="str">
        <f t="shared" si="361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62"/>
        <v>1</v>
      </c>
      <c r="P3830">
        <f t="shared" si="357"/>
        <v>178.57142857142858</v>
      </c>
      <c r="Q3830" t="str">
        <f t="shared" si="360"/>
        <v>theater</v>
      </c>
      <c r="R3830" t="str">
        <f t="shared" si="361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62"/>
        <v>1.002</v>
      </c>
      <c r="P3831">
        <f t="shared" si="357"/>
        <v>62.625</v>
      </c>
      <c r="Q3831" t="str">
        <f t="shared" si="360"/>
        <v>theater</v>
      </c>
      <c r="R3831" t="str">
        <f t="shared" si="361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62"/>
        <v>2.25</v>
      </c>
      <c r="P3832">
        <f t="shared" si="357"/>
        <v>75</v>
      </c>
      <c r="Q3832" t="str">
        <f t="shared" si="360"/>
        <v>theater</v>
      </c>
      <c r="R3832" t="str">
        <f t="shared" si="361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62"/>
        <v>1.0602199999999999</v>
      </c>
      <c r="P3833">
        <f t="shared" si="357"/>
        <v>58.901111111111113</v>
      </c>
      <c r="Q3833" t="str">
        <f t="shared" si="360"/>
        <v>theater</v>
      </c>
      <c r="R3833" t="str">
        <f t="shared" si="361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62"/>
        <v>1.0466666666666666</v>
      </c>
      <c r="P3834">
        <f t="shared" si="357"/>
        <v>139.55555555555554</v>
      </c>
      <c r="Q3834" t="str">
        <f t="shared" si="360"/>
        <v>theater</v>
      </c>
      <c r="R3834" t="str">
        <f t="shared" si="361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62"/>
        <v>1.1666666666666667</v>
      </c>
      <c r="P3835">
        <f t="shared" si="357"/>
        <v>70</v>
      </c>
      <c r="Q3835" t="str">
        <f t="shared" si="360"/>
        <v>theater</v>
      </c>
      <c r="R3835" t="str">
        <f t="shared" si="361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62"/>
        <v>1.0903333333333334</v>
      </c>
      <c r="P3836">
        <f t="shared" si="357"/>
        <v>57.385964912280699</v>
      </c>
      <c r="Q3836" t="str">
        <f t="shared" si="360"/>
        <v>theater</v>
      </c>
      <c r="R3836" t="str">
        <f t="shared" si="361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62"/>
        <v>1.6</v>
      </c>
      <c r="P3837">
        <f t="shared" si="357"/>
        <v>40</v>
      </c>
      <c r="Q3837" t="str">
        <f t="shared" si="360"/>
        <v>theater</v>
      </c>
      <c r="R3837" t="str">
        <f t="shared" si="361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62"/>
        <v>1.125</v>
      </c>
      <c r="P3838">
        <f t="shared" si="357"/>
        <v>64.285714285714292</v>
      </c>
      <c r="Q3838" t="str">
        <f t="shared" si="360"/>
        <v>theater</v>
      </c>
      <c r="R3838" t="str">
        <f t="shared" si="361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62"/>
        <v>1.0209999999999999</v>
      </c>
      <c r="P3839">
        <f t="shared" si="357"/>
        <v>120.11764705882354</v>
      </c>
      <c r="Q3839" t="str">
        <f t="shared" si="360"/>
        <v>theater</v>
      </c>
      <c r="R3839" t="str">
        <f t="shared" si="361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62"/>
        <v>1.00824</v>
      </c>
      <c r="P3840">
        <f t="shared" si="357"/>
        <v>1008.24</v>
      </c>
      <c r="Q3840" t="str">
        <f t="shared" si="360"/>
        <v>theater</v>
      </c>
      <c r="R3840" t="str">
        <f t="shared" si="361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62"/>
        <v>1.0125</v>
      </c>
      <c r="P3841">
        <f t="shared" si="357"/>
        <v>63.28125</v>
      </c>
      <c r="Q3841" t="str">
        <f t="shared" si="360"/>
        <v>theater</v>
      </c>
      <c r="R3841" t="str">
        <f t="shared" si="361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62"/>
        <v>65</v>
      </c>
      <c r="P3842">
        <f t="shared" si="357"/>
        <v>21.666666666666668</v>
      </c>
      <c r="Q3842" t="str">
        <f t="shared" si="360"/>
        <v>theater</v>
      </c>
      <c r="R3842" t="str">
        <f t="shared" si="361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2"/>
        <v>8.72E-2</v>
      </c>
      <c r="P3843">
        <f t="shared" ref="P3843:P3906" si="363">IF(L3843 &gt; 0, E3843/L3843, 0)</f>
        <v>25.647058823529413</v>
      </c>
      <c r="Q3843" t="str">
        <f t="shared" si="360"/>
        <v>theater</v>
      </c>
      <c r="R3843" t="str">
        <f t="shared" si="361"/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2"/>
        <v>0.21940000000000001</v>
      </c>
      <c r="P3844">
        <f t="shared" si="363"/>
        <v>47.695652173913047</v>
      </c>
      <c r="Q3844" t="str">
        <f t="shared" si="360"/>
        <v>theater</v>
      </c>
      <c r="R3844" t="str">
        <f t="shared" si="361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2"/>
        <v>0.21299999999999999</v>
      </c>
      <c r="P3845">
        <f t="shared" si="363"/>
        <v>56.05263157894737</v>
      </c>
      <c r="Q3845" t="str">
        <f t="shared" si="360"/>
        <v>theater</v>
      </c>
      <c r="R3845" t="str">
        <f t="shared" si="361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2"/>
        <v>0.41489795918367345</v>
      </c>
      <c r="P3846">
        <f t="shared" si="363"/>
        <v>81.319999999999993</v>
      </c>
      <c r="Q3846" t="str">
        <f t="shared" si="360"/>
        <v>theater</v>
      </c>
      <c r="R3846" t="str">
        <f t="shared" si="361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2"/>
        <v>2.1049999999999999E-2</v>
      </c>
      <c r="P3847">
        <f t="shared" si="363"/>
        <v>70.166666666666671</v>
      </c>
      <c r="Q3847" t="str">
        <f t="shared" si="360"/>
        <v>theater</v>
      </c>
      <c r="R3847" t="str">
        <f t="shared" si="361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2"/>
        <v>2.7E-2</v>
      </c>
      <c r="P3848">
        <f t="shared" si="363"/>
        <v>23.625</v>
      </c>
      <c r="Q3848" t="str">
        <f t="shared" ref="Q3848:Q3911" si="366">LEFT(N3848, SEARCH("/",N3848,1)-1)</f>
        <v>theater</v>
      </c>
      <c r="R3848" t="str">
        <f t="shared" ref="R3848:R3911" si="367">RIGHT(N3848,  LEN(N3848) - SEARCH("/",N3848,1) )</f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2"/>
        <v>0.16161904761904761</v>
      </c>
      <c r="P3849">
        <f t="shared" si="363"/>
        <v>188.55555555555554</v>
      </c>
      <c r="Q3849" t="str">
        <f t="shared" si="366"/>
        <v>theater</v>
      </c>
      <c r="R3849" t="str">
        <f t="shared" si="367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2"/>
        <v>0.16376923076923078</v>
      </c>
      <c r="P3850">
        <f t="shared" si="363"/>
        <v>49.511627906976742</v>
      </c>
      <c r="Q3850" t="str">
        <f t="shared" si="366"/>
        <v>theater</v>
      </c>
      <c r="R3850" t="str">
        <f t="shared" si="367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2"/>
        <v>7.0433333333333334E-2</v>
      </c>
      <c r="P3851">
        <f t="shared" si="363"/>
        <v>75.464285714285708</v>
      </c>
      <c r="Q3851" t="str">
        <f t="shared" si="366"/>
        <v>theater</v>
      </c>
      <c r="R3851" t="str">
        <f t="shared" si="367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2"/>
        <v>3.7999999999999999E-2</v>
      </c>
      <c r="P3852">
        <f t="shared" si="363"/>
        <v>9.5</v>
      </c>
      <c r="Q3852" t="str">
        <f t="shared" si="366"/>
        <v>theater</v>
      </c>
      <c r="R3852" t="str">
        <f t="shared" si="367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2"/>
        <v>0.34079999999999999</v>
      </c>
      <c r="P3853">
        <f t="shared" si="363"/>
        <v>35.5</v>
      </c>
      <c r="Q3853" t="str">
        <f t="shared" si="366"/>
        <v>theater</v>
      </c>
      <c r="R3853" t="str">
        <f t="shared" si="367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2"/>
        <v>2E-3</v>
      </c>
      <c r="P3854">
        <f t="shared" si="363"/>
        <v>10</v>
      </c>
      <c r="Q3854" t="str">
        <f t="shared" si="366"/>
        <v>theater</v>
      </c>
      <c r="R3854" t="str">
        <f t="shared" si="367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2"/>
        <v>2.5999999999999998E-4</v>
      </c>
      <c r="P3855">
        <f t="shared" si="363"/>
        <v>13</v>
      </c>
      <c r="Q3855" t="str">
        <f t="shared" si="366"/>
        <v>theater</v>
      </c>
      <c r="R3855" t="str">
        <f t="shared" si="367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2"/>
        <v>0.16254545454545455</v>
      </c>
      <c r="P3856">
        <f t="shared" si="363"/>
        <v>89.4</v>
      </c>
      <c r="Q3856" t="str">
        <f t="shared" si="366"/>
        <v>theater</v>
      </c>
      <c r="R3856" t="str">
        <f t="shared" si="367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2"/>
        <v>2.5000000000000001E-2</v>
      </c>
      <c r="P3857">
        <f t="shared" si="363"/>
        <v>25</v>
      </c>
      <c r="Q3857" t="str">
        <f t="shared" si="366"/>
        <v>theater</v>
      </c>
      <c r="R3857" t="str">
        <f t="shared" si="367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2"/>
        <v>2.0000000000000001E-4</v>
      </c>
      <c r="P3858">
        <f t="shared" si="363"/>
        <v>1</v>
      </c>
      <c r="Q3858" t="str">
        <f t="shared" si="366"/>
        <v>theater</v>
      </c>
      <c r="R3858" t="str">
        <f t="shared" si="367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2"/>
        <v>5.1999999999999998E-2</v>
      </c>
      <c r="P3859">
        <f t="shared" si="363"/>
        <v>65</v>
      </c>
      <c r="Q3859" t="str">
        <f t="shared" si="366"/>
        <v>theater</v>
      </c>
      <c r="R3859" t="str">
        <f t="shared" si="367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2"/>
        <v>0.02</v>
      </c>
      <c r="P3860">
        <f t="shared" si="363"/>
        <v>10</v>
      </c>
      <c r="Q3860" t="str">
        <f t="shared" si="366"/>
        <v>theater</v>
      </c>
      <c r="R3860" t="str">
        <f t="shared" si="367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2"/>
        <v>4.0000000000000002E-4</v>
      </c>
      <c r="P3861">
        <f t="shared" si="363"/>
        <v>1</v>
      </c>
      <c r="Q3861" t="str">
        <f t="shared" si="366"/>
        <v>theater</v>
      </c>
      <c r="R3861" t="str">
        <f t="shared" si="367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ref="O3862:O3925" si="368">E3862/D3862</f>
        <v>0.17666666666666667</v>
      </c>
      <c r="P3862">
        <f t="shared" si="363"/>
        <v>81.538461538461533</v>
      </c>
      <c r="Q3862" t="str">
        <f t="shared" si="366"/>
        <v>theater</v>
      </c>
      <c r="R3862" t="str">
        <f t="shared" si="367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8"/>
        <v>0.05</v>
      </c>
      <c r="P3863">
        <f t="shared" si="363"/>
        <v>100</v>
      </c>
      <c r="Q3863" t="str">
        <f t="shared" si="366"/>
        <v>theater</v>
      </c>
      <c r="R3863" t="str">
        <f t="shared" si="367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8"/>
        <v>1.3333333333333334E-4</v>
      </c>
      <c r="P3864">
        <f t="shared" si="363"/>
        <v>1</v>
      </c>
      <c r="Q3864" t="str">
        <f t="shared" si="366"/>
        <v>theater</v>
      </c>
      <c r="R3864" t="str">
        <f t="shared" si="367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8"/>
        <v>0</v>
      </c>
      <c r="P3865">
        <f t="shared" si="363"/>
        <v>0</v>
      </c>
      <c r="Q3865" t="str">
        <f t="shared" si="366"/>
        <v>theater</v>
      </c>
      <c r="R3865" t="str">
        <f t="shared" si="367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8"/>
        <v>1.2E-2</v>
      </c>
      <c r="P3866">
        <f t="shared" si="363"/>
        <v>20</v>
      </c>
      <c r="Q3866" t="str">
        <f t="shared" si="366"/>
        <v>theater</v>
      </c>
      <c r="R3866" t="str">
        <f t="shared" si="367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8"/>
        <v>0.26937422295897223</v>
      </c>
      <c r="P3867">
        <f t="shared" si="363"/>
        <v>46.428571428571431</v>
      </c>
      <c r="Q3867" t="str">
        <f t="shared" si="366"/>
        <v>theater</v>
      </c>
      <c r="R3867" t="str">
        <f t="shared" si="367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8"/>
        <v>5.4999999999999997E-3</v>
      </c>
      <c r="P3868">
        <f t="shared" si="363"/>
        <v>5.5</v>
      </c>
      <c r="Q3868" t="str">
        <f t="shared" si="366"/>
        <v>theater</v>
      </c>
      <c r="R3868" t="str">
        <f t="shared" si="367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8"/>
        <v>0.1255</v>
      </c>
      <c r="P3869">
        <f t="shared" si="363"/>
        <v>50.2</v>
      </c>
      <c r="Q3869" t="str">
        <f t="shared" si="366"/>
        <v>theater</v>
      </c>
      <c r="R3869" t="str">
        <f t="shared" si="367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8"/>
        <v>2E-3</v>
      </c>
      <c r="P3870">
        <f t="shared" si="363"/>
        <v>10</v>
      </c>
      <c r="Q3870" t="str">
        <f t="shared" si="366"/>
        <v>theater</v>
      </c>
      <c r="R3870" t="str">
        <f t="shared" si="367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8"/>
        <v>3.44748684310884E-2</v>
      </c>
      <c r="P3871">
        <f t="shared" si="363"/>
        <v>30.133333333333333</v>
      </c>
      <c r="Q3871" t="str">
        <f t="shared" si="366"/>
        <v>theater</v>
      </c>
      <c r="R3871" t="str">
        <f t="shared" si="367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8"/>
        <v>0.15</v>
      </c>
      <c r="P3872">
        <f t="shared" si="363"/>
        <v>150</v>
      </c>
      <c r="Q3872" t="str">
        <f t="shared" si="366"/>
        <v>theater</v>
      </c>
      <c r="R3872" t="str">
        <f t="shared" si="367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8"/>
        <v>2.6666666666666668E-2</v>
      </c>
      <c r="P3873">
        <f t="shared" si="363"/>
        <v>13.333333333333334</v>
      </c>
      <c r="Q3873" t="str">
        <f t="shared" si="366"/>
        <v>theater</v>
      </c>
      <c r="R3873" t="str">
        <f t="shared" si="367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8"/>
        <v>0</v>
      </c>
      <c r="P3874">
        <f t="shared" si="363"/>
        <v>0</v>
      </c>
      <c r="Q3874" t="str">
        <f t="shared" si="366"/>
        <v>theater</v>
      </c>
      <c r="R3874" t="str">
        <f t="shared" si="367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8"/>
        <v>0</v>
      </c>
      <c r="P3875">
        <f t="shared" si="363"/>
        <v>0</v>
      </c>
      <c r="Q3875" t="str">
        <f t="shared" si="366"/>
        <v>theater</v>
      </c>
      <c r="R3875" t="str">
        <f t="shared" si="367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8"/>
        <v>0</v>
      </c>
      <c r="P3876">
        <f t="shared" si="363"/>
        <v>0</v>
      </c>
      <c r="Q3876" t="str">
        <f t="shared" si="366"/>
        <v>theater</v>
      </c>
      <c r="R3876" t="str">
        <f t="shared" si="367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8"/>
        <v>0</v>
      </c>
      <c r="P3877">
        <f t="shared" si="363"/>
        <v>0</v>
      </c>
      <c r="Q3877" t="str">
        <f t="shared" si="366"/>
        <v>theater</v>
      </c>
      <c r="R3877" t="str">
        <f t="shared" si="367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8"/>
        <v>0.52794871794871789</v>
      </c>
      <c r="P3878">
        <f t="shared" si="363"/>
        <v>44.760869565217391</v>
      </c>
      <c r="Q3878" t="str">
        <f t="shared" si="366"/>
        <v>theater</v>
      </c>
      <c r="R3878" t="str">
        <f t="shared" si="367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8"/>
        <v>4.9639999999999997E-2</v>
      </c>
      <c r="P3879">
        <f t="shared" si="363"/>
        <v>88.642857142857139</v>
      </c>
      <c r="Q3879" t="str">
        <f t="shared" si="366"/>
        <v>theater</v>
      </c>
      <c r="R3879" t="str">
        <f t="shared" si="367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8"/>
        <v>5.5555555555555556E-4</v>
      </c>
      <c r="P3880">
        <f t="shared" si="363"/>
        <v>10</v>
      </c>
      <c r="Q3880" t="str">
        <f t="shared" si="366"/>
        <v>theater</v>
      </c>
      <c r="R3880" t="str">
        <f t="shared" si="367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8"/>
        <v>0</v>
      </c>
      <c r="P3881">
        <f t="shared" si="363"/>
        <v>0</v>
      </c>
      <c r="Q3881" t="str">
        <f t="shared" si="366"/>
        <v>theater</v>
      </c>
      <c r="R3881" t="str">
        <f t="shared" si="367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8"/>
        <v>0.13066666666666665</v>
      </c>
      <c r="P3882">
        <f t="shared" si="363"/>
        <v>57.647058823529413</v>
      </c>
      <c r="Q3882" t="str">
        <f t="shared" si="366"/>
        <v>theater</v>
      </c>
      <c r="R3882" t="str">
        <f t="shared" si="367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8"/>
        <v>0.05</v>
      </c>
      <c r="P3883">
        <f t="shared" si="363"/>
        <v>25</v>
      </c>
      <c r="Q3883" t="str">
        <f t="shared" si="366"/>
        <v>theater</v>
      </c>
      <c r="R3883" t="str">
        <f t="shared" si="367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8"/>
        <v>0</v>
      </c>
      <c r="P3884">
        <f t="shared" si="363"/>
        <v>0</v>
      </c>
      <c r="Q3884" t="str">
        <f t="shared" si="366"/>
        <v>theater</v>
      </c>
      <c r="R3884" t="str">
        <f t="shared" si="367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8"/>
        <v>0</v>
      </c>
      <c r="P3885">
        <f t="shared" si="363"/>
        <v>0</v>
      </c>
      <c r="Q3885" t="str">
        <f t="shared" si="366"/>
        <v>theater</v>
      </c>
      <c r="R3885" t="str">
        <f t="shared" si="367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8"/>
        <v>0</v>
      </c>
      <c r="P3886">
        <f t="shared" si="363"/>
        <v>0</v>
      </c>
      <c r="Q3886" t="str">
        <f t="shared" si="366"/>
        <v>theater</v>
      </c>
      <c r="R3886" t="str">
        <f t="shared" si="367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8"/>
        <v>0</v>
      </c>
      <c r="P3887">
        <f t="shared" si="363"/>
        <v>0</v>
      </c>
      <c r="Q3887" t="str">
        <f t="shared" si="366"/>
        <v>theater</v>
      </c>
      <c r="R3887" t="str">
        <f t="shared" si="367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8"/>
        <v>0</v>
      </c>
      <c r="P3888">
        <f t="shared" si="363"/>
        <v>0</v>
      </c>
      <c r="Q3888" t="str">
        <f t="shared" si="366"/>
        <v>theater</v>
      </c>
      <c r="R3888" t="str">
        <f t="shared" si="367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8"/>
        <v>1.7500000000000002E-2</v>
      </c>
      <c r="P3889">
        <f t="shared" si="363"/>
        <v>17.5</v>
      </c>
      <c r="Q3889" t="str">
        <f t="shared" si="366"/>
        <v>theater</v>
      </c>
      <c r="R3889" t="str">
        <f t="shared" si="367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8"/>
        <v>0.27100000000000002</v>
      </c>
      <c r="P3890">
        <f t="shared" si="363"/>
        <v>38.714285714285715</v>
      </c>
      <c r="Q3890" t="str">
        <f t="shared" si="366"/>
        <v>theater</v>
      </c>
      <c r="R3890" t="str">
        <f t="shared" si="367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8"/>
        <v>1.4749999999999999E-2</v>
      </c>
      <c r="P3891">
        <f t="shared" si="363"/>
        <v>13.111111111111111</v>
      </c>
      <c r="Q3891" t="str">
        <f t="shared" si="366"/>
        <v>theater</v>
      </c>
      <c r="R3891" t="str">
        <f t="shared" si="367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8"/>
        <v>0.16826666666666668</v>
      </c>
      <c r="P3892">
        <f t="shared" si="363"/>
        <v>315.5</v>
      </c>
      <c r="Q3892" t="str">
        <f t="shared" si="366"/>
        <v>theater</v>
      </c>
      <c r="R3892" t="str">
        <f t="shared" si="367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8"/>
        <v>0.32500000000000001</v>
      </c>
      <c r="P3893">
        <f t="shared" si="363"/>
        <v>37.142857142857146</v>
      </c>
      <c r="Q3893" t="str">
        <f t="shared" si="366"/>
        <v>theater</v>
      </c>
      <c r="R3893" t="str">
        <f t="shared" si="367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8"/>
        <v>0</v>
      </c>
      <c r="P3894">
        <f t="shared" si="363"/>
        <v>0</v>
      </c>
      <c r="Q3894" t="str">
        <f t="shared" si="366"/>
        <v>theater</v>
      </c>
      <c r="R3894" t="str">
        <f t="shared" si="367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8"/>
        <v>0.2155</v>
      </c>
      <c r="P3895">
        <f t="shared" si="363"/>
        <v>128.27380952380952</v>
      </c>
      <c r="Q3895" t="str">
        <f t="shared" si="366"/>
        <v>theater</v>
      </c>
      <c r="R3895" t="str">
        <f t="shared" si="367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8"/>
        <v>3.4666666666666665E-2</v>
      </c>
      <c r="P3896">
        <f t="shared" si="363"/>
        <v>47.272727272727273</v>
      </c>
      <c r="Q3896" t="str">
        <f t="shared" si="366"/>
        <v>theater</v>
      </c>
      <c r="R3896" t="str">
        <f t="shared" si="367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8"/>
        <v>0.05</v>
      </c>
      <c r="P3897">
        <f t="shared" si="363"/>
        <v>50</v>
      </c>
      <c r="Q3897" t="str">
        <f t="shared" si="366"/>
        <v>theater</v>
      </c>
      <c r="R3897" t="str">
        <f t="shared" si="367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8"/>
        <v>0.10625</v>
      </c>
      <c r="P3898">
        <f t="shared" si="363"/>
        <v>42.5</v>
      </c>
      <c r="Q3898" t="str">
        <f t="shared" si="366"/>
        <v>theater</v>
      </c>
      <c r="R3898" t="str">
        <f t="shared" si="367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8"/>
        <v>0.17599999999999999</v>
      </c>
      <c r="P3899">
        <f t="shared" si="363"/>
        <v>44</v>
      </c>
      <c r="Q3899" t="str">
        <f t="shared" si="366"/>
        <v>theater</v>
      </c>
      <c r="R3899" t="str">
        <f t="shared" si="367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8"/>
        <v>0.3256</v>
      </c>
      <c r="P3900">
        <f t="shared" si="363"/>
        <v>50.875</v>
      </c>
      <c r="Q3900" t="str">
        <f t="shared" si="366"/>
        <v>theater</v>
      </c>
      <c r="R3900" t="str">
        <f t="shared" si="367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8"/>
        <v>1.2500000000000001E-2</v>
      </c>
      <c r="P3901">
        <f t="shared" si="363"/>
        <v>62.5</v>
      </c>
      <c r="Q3901" t="str">
        <f t="shared" si="366"/>
        <v>theater</v>
      </c>
      <c r="R3901" t="str">
        <f t="shared" si="367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8"/>
        <v>5.3999999999999999E-2</v>
      </c>
      <c r="P3902">
        <f t="shared" si="363"/>
        <v>27</v>
      </c>
      <c r="Q3902" t="str">
        <f t="shared" si="366"/>
        <v>theater</v>
      </c>
      <c r="R3902" t="str">
        <f t="shared" si="367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8"/>
        <v>8.3333333333333332E-3</v>
      </c>
      <c r="P3903">
        <f t="shared" si="363"/>
        <v>25</v>
      </c>
      <c r="Q3903" t="str">
        <f t="shared" si="366"/>
        <v>theater</v>
      </c>
      <c r="R3903" t="str">
        <f t="shared" si="367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8"/>
        <v>0.48833333333333334</v>
      </c>
      <c r="P3904">
        <f t="shared" si="363"/>
        <v>47.258064516129032</v>
      </c>
      <c r="Q3904" t="str">
        <f t="shared" si="366"/>
        <v>theater</v>
      </c>
      <c r="R3904" t="str">
        <f t="shared" si="367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8"/>
        <v>0</v>
      </c>
      <c r="P3905">
        <f t="shared" si="363"/>
        <v>0</v>
      </c>
      <c r="Q3905" t="str">
        <f t="shared" si="366"/>
        <v>theater</v>
      </c>
      <c r="R3905" t="str">
        <f t="shared" si="367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8"/>
        <v>2.9999999999999997E-4</v>
      </c>
      <c r="P3906">
        <f t="shared" si="363"/>
        <v>1.5</v>
      </c>
      <c r="Q3906" t="str">
        <f t="shared" si="366"/>
        <v>theater</v>
      </c>
      <c r="R3906" t="str">
        <f t="shared" si="367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8"/>
        <v>0.11533333333333333</v>
      </c>
      <c r="P3907">
        <f t="shared" ref="P3907:P3970" si="369">IF(L3907 &gt; 0, E3907/L3907, 0)</f>
        <v>24.714285714285715</v>
      </c>
      <c r="Q3907" t="str">
        <f t="shared" si="366"/>
        <v>theater</v>
      </c>
      <c r="R3907" t="str">
        <f t="shared" si="367"/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8"/>
        <v>0.67333333333333334</v>
      </c>
      <c r="P3908">
        <f t="shared" si="369"/>
        <v>63.125</v>
      </c>
      <c r="Q3908" t="str">
        <f t="shared" si="366"/>
        <v>theater</v>
      </c>
      <c r="R3908" t="str">
        <f t="shared" si="367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8"/>
        <v>0.153</v>
      </c>
      <c r="P3909">
        <f t="shared" si="369"/>
        <v>38.25</v>
      </c>
      <c r="Q3909" t="str">
        <f t="shared" si="366"/>
        <v>theater</v>
      </c>
      <c r="R3909" t="str">
        <f t="shared" si="367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8"/>
        <v>8.666666666666667E-2</v>
      </c>
      <c r="P3910">
        <f t="shared" si="369"/>
        <v>16.25</v>
      </c>
      <c r="Q3910" t="str">
        <f t="shared" si="366"/>
        <v>theater</v>
      </c>
      <c r="R3910" t="str">
        <f t="shared" si="367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8"/>
        <v>2.2499999999999998E-3</v>
      </c>
      <c r="P3911">
        <f t="shared" si="369"/>
        <v>33.75</v>
      </c>
      <c r="Q3911" t="str">
        <f t="shared" si="366"/>
        <v>theater</v>
      </c>
      <c r="R3911" t="str">
        <f t="shared" si="367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8"/>
        <v>3.0833333333333334E-2</v>
      </c>
      <c r="P3912">
        <f t="shared" si="369"/>
        <v>61.666666666666664</v>
      </c>
      <c r="Q3912" t="str">
        <f t="shared" ref="Q3912:Q3975" si="372">LEFT(N3912, SEARCH("/",N3912,1)-1)</f>
        <v>theater</v>
      </c>
      <c r="R3912" t="str">
        <f t="shared" ref="R3912:R3975" si="373">RIGHT(N3912,  LEN(N3912) - SEARCH("/",N3912,1) )</f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8"/>
        <v>0.37412499999999999</v>
      </c>
      <c r="P3913">
        <f t="shared" si="369"/>
        <v>83.138888888888886</v>
      </c>
      <c r="Q3913" t="str">
        <f t="shared" si="372"/>
        <v>theater</v>
      </c>
      <c r="R3913" t="str">
        <f t="shared" si="373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8"/>
        <v>6.666666666666667E-5</v>
      </c>
      <c r="P3914">
        <f t="shared" si="369"/>
        <v>1</v>
      </c>
      <c r="Q3914" t="str">
        <f t="shared" si="372"/>
        <v>theater</v>
      </c>
      <c r="R3914" t="str">
        <f t="shared" si="373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8"/>
        <v>0.1</v>
      </c>
      <c r="P3915">
        <f t="shared" si="369"/>
        <v>142.85714285714286</v>
      </c>
      <c r="Q3915" t="str">
        <f t="shared" si="372"/>
        <v>theater</v>
      </c>
      <c r="R3915" t="str">
        <f t="shared" si="373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8"/>
        <v>0.36359999999999998</v>
      </c>
      <c r="P3916">
        <f t="shared" si="369"/>
        <v>33.666666666666664</v>
      </c>
      <c r="Q3916" t="str">
        <f t="shared" si="372"/>
        <v>theater</v>
      </c>
      <c r="R3916" t="str">
        <f t="shared" si="373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8"/>
        <v>3.3333333333333335E-3</v>
      </c>
      <c r="P3917">
        <f t="shared" si="369"/>
        <v>5</v>
      </c>
      <c r="Q3917" t="str">
        <f t="shared" si="372"/>
        <v>theater</v>
      </c>
      <c r="R3917" t="str">
        <f t="shared" si="373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8"/>
        <v>0</v>
      </c>
      <c r="P3918">
        <f t="shared" si="369"/>
        <v>0</v>
      </c>
      <c r="Q3918" t="str">
        <f t="shared" si="372"/>
        <v>theater</v>
      </c>
      <c r="R3918" t="str">
        <f t="shared" si="373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8"/>
        <v>2.8571428571428571E-3</v>
      </c>
      <c r="P3919">
        <f t="shared" si="369"/>
        <v>10</v>
      </c>
      <c r="Q3919" t="str">
        <f t="shared" si="372"/>
        <v>theater</v>
      </c>
      <c r="R3919" t="str">
        <f t="shared" si="373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8"/>
        <v>2E-3</v>
      </c>
      <c r="P3920">
        <f t="shared" si="369"/>
        <v>40</v>
      </c>
      <c r="Q3920" t="str">
        <f t="shared" si="372"/>
        <v>theater</v>
      </c>
      <c r="R3920" t="str">
        <f t="shared" si="373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8"/>
        <v>1.7999999999999999E-2</v>
      </c>
      <c r="P3921">
        <f t="shared" si="369"/>
        <v>30</v>
      </c>
      <c r="Q3921" t="str">
        <f t="shared" si="372"/>
        <v>theater</v>
      </c>
      <c r="R3921" t="str">
        <f t="shared" si="373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8"/>
        <v>5.3999999999999999E-2</v>
      </c>
      <c r="P3922">
        <f t="shared" si="369"/>
        <v>45</v>
      </c>
      <c r="Q3922" t="str">
        <f t="shared" si="372"/>
        <v>theater</v>
      </c>
      <c r="R3922" t="str">
        <f t="shared" si="373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8"/>
        <v>0</v>
      </c>
      <c r="P3923">
        <f t="shared" si="369"/>
        <v>0</v>
      </c>
      <c r="Q3923" t="str">
        <f t="shared" si="372"/>
        <v>theater</v>
      </c>
      <c r="R3923" t="str">
        <f t="shared" si="373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8"/>
        <v>8.1333333333333327E-2</v>
      </c>
      <c r="P3924">
        <f t="shared" si="369"/>
        <v>10.166666666666666</v>
      </c>
      <c r="Q3924" t="str">
        <f t="shared" si="372"/>
        <v>theater</v>
      </c>
      <c r="R3924" t="str">
        <f t="shared" si="373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8"/>
        <v>0.12034782608695652</v>
      </c>
      <c r="P3925">
        <f t="shared" si="369"/>
        <v>81.411764705882348</v>
      </c>
      <c r="Q3925" t="str">
        <f t="shared" si="372"/>
        <v>theater</v>
      </c>
      <c r="R3925" t="str">
        <f t="shared" si="373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ref="O3926:O3989" si="374">E3926/D3926</f>
        <v>0.15266666666666667</v>
      </c>
      <c r="P3926">
        <f t="shared" si="369"/>
        <v>57.25</v>
      </c>
      <c r="Q3926" t="str">
        <f t="shared" si="372"/>
        <v>theater</v>
      </c>
      <c r="R3926" t="str">
        <f t="shared" si="373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74"/>
        <v>0.1</v>
      </c>
      <c r="P3927">
        <f t="shared" si="369"/>
        <v>5</v>
      </c>
      <c r="Q3927" t="str">
        <f t="shared" si="372"/>
        <v>theater</v>
      </c>
      <c r="R3927" t="str">
        <f t="shared" si="373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74"/>
        <v>3.0000000000000001E-3</v>
      </c>
      <c r="P3928">
        <f t="shared" si="369"/>
        <v>15</v>
      </c>
      <c r="Q3928" t="str">
        <f t="shared" si="372"/>
        <v>theater</v>
      </c>
      <c r="R3928" t="str">
        <f t="shared" si="373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74"/>
        <v>0.01</v>
      </c>
      <c r="P3929">
        <f t="shared" si="369"/>
        <v>12.5</v>
      </c>
      <c r="Q3929" t="str">
        <f t="shared" si="372"/>
        <v>theater</v>
      </c>
      <c r="R3929" t="str">
        <f t="shared" si="373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74"/>
        <v>0.13020000000000001</v>
      </c>
      <c r="P3930">
        <f t="shared" si="369"/>
        <v>93</v>
      </c>
      <c r="Q3930" t="str">
        <f t="shared" si="372"/>
        <v>theater</v>
      </c>
      <c r="R3930" t="str">
        <f t="shared" si="373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74"/>
        <v>2.265E-2</v>
      </c>
      <c r="P3931">
        <f t="shared" si="369"/>
        <v>32.357142857142854</v>
      </c>
      <c r="Q3931" t="str">
        <f t="shared" si="372"/>
        <v>theater</v>
      </c>
      <c r="R3931" t="str">
        <f t="shared" si="373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74"/>
        <v>0</v>
      </c>
      <c r="P3932">
        <f t="shared" si="369"/>
        <v>0</v>
      </c>
      <c r="Q3932" t="str">
        <f t="shared" si="372"/>
        <v>theater</v>
      </c>
      <c r="R3932" t="str">
        <f t="shared" si="373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74"/>
        <v>0</v>
      </c>
      <c r="P3933">
        <f t="shared" si="369"/>
        <v>0</v>
      </c>
      <c r="Q3933" t="str">
        <f t="shared" si="372"/>
        <v>theater</v>
      </c>
      <c r="R3933" t="str">
        <f t="shared" si="373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74"/>
        <v>8.3333333333333331E-5</v>
      </c>
      <c r="P3934">
        <f t="shared" si="369"/>
        <v>1</v>
      </c>
      <c r="Q3934" t="str">
        <f t="shared" si="372"/>
        <v>theater</v>
      </c>
      <c r="R3934" t="str">
        <f t="shared" si="373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74"/>
        <v>0.15742857142857142</v>
      </c>
      <c r="P3935">
        <f t="shared" si="369"/>
        <v>91.833333333333329</v>
      </c>
      <c r="Q3935" t="str">
        <f t="shared" si="372"/>
        <v>theater</v>
      </c>
      <c r="R3935" t="str">
        <f t="shared" si="373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74"/>
        <v>0.11</v>
      </c>
      <c r="P3936">
        <f t="shared" si="369"/>
        <v>45.833333333333336</v>
      </c>
      <c r="Q3936" t="str">
        <f t="shared" si="372"/>
        <v>theater</v>
      </c>
      <c r="R3936" t="str">
        <f t="shared" si="373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74"/>
        <v>0.43833333333333335</v>
      </c>
      <c r="P3937">
        <f t="shared" si="369"/>
        <v>57.173913043478258</v>
      </c>
      <c r="Q3937" t="str">
        <f t="shared" si="372"/>
        <v>theater</v>
      </c>
      <c r="R3937" t="str">
        <f t="shared" si="373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74"/>
        <v>0</v>
      </c>
      <c r="P3938">
        <f t="shared" si="369"/>
        <v>0</v>
      </c>
      <c r="Q3938" t="str">
        <f t="shared" si="372"/>
        <v>theater</v>
      </c>
      <c r="R3938" t="str">
        <f t="shared" si="373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74"/>
        <v>0.86135181975736563</v>
      </c>
      <c r="P3939">
        <f t="shared" si="369"/>
        <v>248.5</v>
      </c>
      <c r="Q3939" t="str">
        <f t="shared" si="372"/>
        <v>theater</v>
      </c>
      <c r="R3939" t="str">
        <f t="shared" si="373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74"/>
        <v>0.12196620583717357</v>
      </c>
      <c r="P3940">
        <f t="shared" si="369"/>
        <v>79.400000000000006</v>
      </c>
      <c r="Q3940" t="str">
        <f t="shared" si="372"/>
        <v>theater</v>
      </c>
      <c r="R3940" t="str">
        <f t="shared" si="373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74"/>
        <v>1E-3</v>
      </c>
      <c r="P3941">
        <f t="shared" si="369"/>
        <v>5</v>
      </c>
      <c r="Q3941" t="str">
        <f t="shared" si="372"/>
        <v>theater</v>
      </c>
      <c r="R3941" t="str">
        <f t="shared" si="373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74"/>
        <v>2.2000000000000001E-3</v>
      </c>
      <c r="P3942">
        <f t="shared" si="369"/>
        <v>5.5</v>
      </c>
      <c r="Q3942" t="str">
        <f t="shared" si="372"/>
        <v>theater</v>
      </c>
      <c r="R3942" t="str">
        <f t="shared" si="373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74"/>
        <v>9.0909090909090905E-3</v>
      </c>
      <c r="P3943">
        <f t="shared" si="369"/>
        <v>25</v>
      </c>
      <c r="Q3943" t="str">
        <f t="shared" si="372"/>
        <v>theater</v>
      </c>
      <c r="R3943" t="str">
        <f t="shared" si="373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74"/>
        <v>0</v>
      </c>
      <c r="P3944">
        <f t="shared" si="369"/>
        <v>0</v>
      </c>
      <c r="Q3944" t="str">
        <f t="shared" si="372"/>
        <v>theater</v>
      </c>
      <c r="R3944" t="str">
        <f t="shared" si="373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74"/>
        <v>0.35639999999999999</v>
      </c>
      <c r="P3945">
        <f t="shared" si="369"/>
        <v>137.07692307692307</v>
      </c>
      <c r="Q3945" t="str">
        <f t="shared" si="372"/>
        <v>theater</v>
      </c>
      <c r="R3945" t="str">
        <f t="shared" si="373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74"/>
        <v>0</v>
      </c>
      <c r="P3946">
        <f t="shared" si="369"/>
        <v>0</v>
      </c>
      <c r="Q3946" t="str">
        <f t="shared" si="372"/>
        <v>theater</v>
      </c>
      <c r="R3946" t="str">
        <f t="shared" si="373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74"/>
        <v>2.5000000000000001E-3</v>
      </c>
      <c r="P3947">
        <f t="shared" si="369"/>
        <v>5</v>
      </c>
      <c r="Q3947" t="str">
        <f t="shared" si="372"/>
        <v>theater</v>
      </c>
      <c r="R3947" t="str">
        <f t="shared" si="373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74"/>
        <v>3.2500000000000001E-2</v>
      </c>
      <c r="P3948">
        <f t="shared" si="369"/>
        <v>39</v>
      </c>
      <c r="Q3948" t="str">
        <f t="shared" si="372"/>
        <v>theater</v>
      </c>
      <c r="R3948" t="str">
        <f t="shared" si="373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74"/>
        <v>3.3666666666666664E-2</v>
      </c>
      <c r="P3949">
        <f t="shared" si="369"/>
        <v>50.5</v>
      </c>
      <c r="Q3949" t="str">
        <f t="shared" si="372"/>
        <v>theater</v>
      </c>
      <c r="R3949" t="str">
        <f t="shared" si="373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74"/>
        <v>0</v>
      </c>
      <c r="P3950">
        <f t="shared" si="369"/>
        <v>0</v>
      </c>
      <c r="Q3950" t="str">
        <f t="shared" si="372"/>
        <v>theater</v>
      </c>
      <c r="R3950" t="str">
        <f t="shared" si="373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74"/>
        <v>0.15770000000000001</v>
      </c>
      <c r="P3951">
        <f t="shared" si="369"/>
        <v>49.28125</v>
      </c>
      <c r="Q3951" t="str">
        <f t="shared" si="372"/>
        <v>theater</v>
      </c>
      <c r="R3951" t="str">
        <f t="shared" si="373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74"/>
        <v>6.2500000000000003E-3</v>
      </c>
      <c r="P3952">
        <f t="shared" si="369"/>
        <v>25</v>
      </c>
      <c r="Q3952" t="str">
        <f t="shared" si="372"/>
        <v>theater</v>
      </c>
      <c r="R3952" t="str">
        <f t="shared" si="373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74"/>
        <v>5.0000000000000004E-6</v>
      </c>
      <c r="P3953">
        <f t="shared" si="369"/>
        <v>1</v>
      </c>
      <c r="Q3953" t="str">
        <f t="shared" si="372"/>
        <v>theater</v>
      </c>
      <c r="R3953" t="str">
        <f t="shared" si="373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74"/>
        <v>9.6153846153846159E-4</v>
      </c>
      <c r="P3954">
        <f t="shared" si="369"/>
        <v>25</v>
      </c>
      <c r="Q3954" t="str">
        <f t="shared" si="372"/>
        <v>theater</v>
      </c>
      <c r="R3954" t="str">
        <f t="shared" si="373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74"/>
        <v>0</v>
      </c>
      <c r="P3955">
        <f t="shared" si="369"/>
        <v>0</v>
      </c>
      <c r="Q3955" t="str">
        <f t="shared" si="372"/>
        <v>theater</v>
      </c>
      <c r="R3955" t="str">
        <f t="shared" si="373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74"/>
        <v>0</v>
      </c>
      <c r="P3956">
        <f t="shared" si="369"/>
        <v>0</v>
      </c>
      <c r="Q3956" t="str">
        <f t="shared" si="372"/>
        <v>theater</v>
      </c>
      <c r="R3956" t="str">
        <f t="shared" si="373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74"/>
        <v>0.24285714285714285</v>
      </c>
      <c r="P3957">
        <f t="shared" si="369"/>
        <v>53.125</v>
      </c>
      <c r="Q3957" t="str">
        <f t="shared" si="372"/>
        <v>theater</v>
      </c>
      <c r="R3957" t="str">
        <f t="shared" si="373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74"/>
        <v>0</v>
      </c>
      <c r="P3958">
        <f t="shared" si="369"/>
        <v>0</v>
      </c>
      <c r="Q3958" t="str">
        <f t="shared" si="372"/>
        <v>theater</v>
      </c>
      <c r="R3958" t="str">
        <f t="shared" si="373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74"/>
        <v>2.5000000000000001E-4</v>
      </c>
      <c r="P3959">
        <f t="shared" si="369"/>
        <v>7</v>
      </c>
      <c r="Q3959" t="str">
        <f t="shared" si="372"/>
        <v>theater</v>
      </c>
      <c r="R3959" t="str">
        <f t="shared" si="373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74"/>
        <v>0.32050000000000001</v>
      </c>
      <c r="P3960">
        <f t="shared" si="369"/>
        <v>40.0625</v>
      </c>
      <c r="Q3960" t="str">
        <f t="shared" si="372"/>
        <v>theater</v>
      </c>
      <c r="R3960" t="str">
        <f t="shared" si="373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74"/>
        <v>0.24333333333333335</v>
      </c>
      <c r="P3961">
        <f t="shared" si="369"/>
        <v>24.333333333333332</v>
      </c>
      <c r="Q3961" t="str">
        <f t="shared" si="372"/>
        <v>theater</v>
      </c>
      <c r="R3961" t="str">
        <f t="shared" si="373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74"/>
        <v>1.4999999999999999E-2</v>
      </c>
      <c r="P3962">
        <f t="shared" si="369"/>
        <v>11.25</v>
      </c>
      <c r="Q3962" t="str">
        <f t="shared" si="372"/>
        <v>theater</v>
      </c>
      <c r="R3962" t="str">
        <f t="shared" si="373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74"/>
        <v>4.1999999999999997E-3</v>
      </c>
      <c r="P3963">
        <f t="shared" si="369"/>
        <v>10.5</v>
      </c>
      <c r="Q3963" t="str">
        <f t="shared" si="372"/>
        <v>theater</v>
      </c>
      <c r="R3963" t="str">
        <f t="shared" si="373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74"/>
        <v>3.214285714285714E-2</v>
      </c>
      <c r="P3964">
        <f t="shared" si="369"/>
        <v>15</v>
      </c>
      <c r="Q3964" t="str">
        <f t="shared" si="372"/>
        <v>theater</v>
      </c>
      <c r="R3964" t="str">
        <f t="shared" si="373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74"/>
        <v>0</v>
      </c>
      <c r="P3965">
        <f t="shared" si="369"/>
        <v>0</v>
      </c>
      <c r="Q3965" t="str">
        <f t="shared" si="372"/>
        <v>theater</v>
      </c>
      <c r="R3965" t="str">
        <f t="shared" si="373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74"/>
        <v>6.3E-2</v>
      </c>
      <c r="P3966">
        <f t="shared" si="369"/>
        <v>42</v>
      </c>
      <c r="Q3966" t="str">
        <f t="shared" si="372"/>
        <v>theater</v>
      </c>
      <c r="R3966" t="str">
        <f t="shared" si="373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74"/>
        <v>0.14249999999999999</v>
      </c>
      <c r="P3967">
        <f t="shared" si="369"/>
        <v>71.25</v>
      </c>
      <c r="Q3967" t="str">
        <f t="shared" si="372"/>
        <v>theater</v>
      </c>
      <c r="R3967" t="str">
        <f t="shared" si="373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74"/>
        <v>6.0000000000000001E-3</v>
      </c>
      <c r="P3968">
        <f t="shared" si="369"/>
        <v>22.5</v>
      </c>
      <c r="Q3968" t="str">
        <f t="shared" si="372"/>
        <v>theater</v>
      </c>
      <c r="R3968" t="str">
        <f t="shared" si="373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74"/>
        <v>0.2411764705882353</v>
      </c>
      <c r="P3969">
        <f t="shared" si="369"/>
        <v>41</v>
      </c>
      <c r="Q3969" t="str">
        <f t="shared" si="372"/>
        <v>theater</v>
      </c>
      <c r="R3969" t="str">
        <f t="shared" si="373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74"/>
        <v>0.10539999999999999</v>
      </c>
      <c r="P3970">
        <f t="shared" si="369"/>
        <v>47.909090909090907</v>
      </c>
      <c r="Q3970" t="str">
        <f t="shared" si="372"/>
        <v>theater</v>
      </c>
      <c r="R3970" t="str">
        <f t="shared" si="373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4"/>
        <v>7.4690265486725665E-2</v>
      </c>
      <c r="P3971">
        <f t="shared" ref="P3971:P4034" si="375">IF(L3971 &gt; 0, E3971/L3971, 0)</f>
        <v>35.166666666666664</v>
      </c>
      <c r="Q3971" t="str">
        <f t="shared" si="372"/>
        <v>theater</v>
      </c>
      <c r="R3971" t="str">
        <f t="shared" si="373"/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4"/>
        <v>7.3333333333333334E-4</v>
      </c>
      <c r="P3972">
        <f t="shared" si="375"/>
        <v>5.5</v>
      </c>
      <c r="Q3972" t="str">
        <f t="shared" si="372"/>
        <v>theater</v>
      </c>
      <c r="R3972" t="str">
        <f t="shared" si="373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4"/>
        <v>9.7142857142857135E-3</v>
      </c>
      <c r="P3973">
        <f t="shared" si="375"/>
        <v>22.666666666666668</v>
      </c>
      <c r="Q3973" t="str">
        <f t="shared" si="372"/>
        <v>theater</v>
      </c>
      <c r="R3973" t="str">
        <f t="shared" si="373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4"/>
        <v>0.21099999999999999</v>
      </c>
      <c r="P3974">
        <f t="shared" si="375"/>
        <v>26.375</v>
      </c>
      <c r="Q3974" t="str">
        <f t="shared" si="372"/>
        <v>theater</v>
      </c>
      <c r="R3974" t="str">
        <f t="shared" si="373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4"/>
        <v>0.78100000000000003</v>
      </c>
      <c r="P3975">
        <f t="shared" si="375"/>
        <v>105.54054054054055</v>
      </c>
      <c r="Q3975" t="str">
        <f t="shared" si="372"/>
        <v>theater</v>
      </c>
      <c r="R3975" t="str">
        <f t="shared" si="373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4"/>
        <v>0.32</v>
      </c>
      <c r="P3976">
        <f t="shared" si="375"/>
        <v>29.09090909090909</v>
      </c>
      <c r="Q3976" t="str">
        <f t="shared" ref="Q3976:Q4039" si="378">LEFT(N3976, SEARCH("/",N3976,1)-1)</f>
        <v>theater</v>
      </c>
      <c r="R3976" t="str">
        <f t="shared" ref="R3976:R4039" si="379">RIGHT(N3976,  LEN(N3976) - SEARCH("/",N3976,1) )</f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4"/>
        <v>0</v>
      </c>
      <c r="P3977">
        <f t="shared" si="375"/>
        <v>0</v>
      </c>
      <c r="Q3977" t="str">
        <f t="shared" si="378"/>
        <v>theater</v>
      </c>
      <c r="R3977" t="str">
        <f t="shared" si="379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4"/>
        <v>0.47692307692307695</v>
      </c>
      <c r="P3978">
        <f t="shared" si="375"/>
        <v>62</v>
      </c>
      <c r="Q3978" t="str">
        <f t="shared" si="378"/>
        <v>theater</v>
      </c>
      <c r="R3978" t="str">
        <f t="shared" si="379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4"/>
        <v>1.4500000000000001E-2</v>
      </c>
      <c r="P3979">
        <f t="shared" si="375"/>
        <v>217.5</v>
      </c>
      <c r="Q3979" t="str">
        <f t="shared" si="378"/>
        <v>theater</v>
      </c>
      <c r="R3979" t="str">
        <f t="shared" si="379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4"/>
        <v>0.107</v>
      </c>
      <c r="P3980">
        <f t="shared" si="375"/>
        <v>26.75</v>
      </c>
      <c r="Q3980" t="str">
        <f t="shared" si="378"/>
        <v>theater</v>
      </c>
      <c r="R3980" t="str">
        <f t="shared" si="379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4"/>
        <v>1.8333333333333333E-2</v>
      </c>
      <c r="P3981">
        <f t="shared" si="375"/>
        <v>18.333333333333332</v>
      </c>
      <c r="Q3981" t="str">
        <f t="shared" si="378"/>
        <v>theater</v>
      </c>
      <c r="R3981" t="str">
        <f t="shared" si="379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4"/>
        <v>0.18</v>
      </c>
      <c r="P3982">
        <f t="shared" si="375"/>
        <v>64.285714285714292</v>
      </c>
      <c r="Q3982" t="str">
        <f t="shared" si="378"/>
        <v>theater</v>
      </c>
      <c r="R3982" t="str">
        <f t="shared" si="379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4"/>
        <v>4.0833333333333333E-2</v>
      </c>
      <c r="P3983">
        <f t="shared" si="375"/>
        <v>175</v>
      </c>
      <c r="Q3983" t="str">
        <f t="shared" si="378"/>
        <v>theater</v>
      </c>
      <c r="R3983" t="str">
        <f t="shared" si="379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4"/>
        <v>0.2</v>
      </c>
      <c r="P3984">
        <f t="shared" si="375"/>
        <v>34</v>
      </c>
      <c r="Q3984" t="str">
        <f t="shared" si="378"/>
        <v>theater</v>
      </c>
      <c r="R3984" t="str">
        <f t="shared" si="379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4"/>
        <v>0.34802513464991025</v>
      </c>
      <c r="P3985">
        <f t="shared" si="375"/>
        <v>84.282608695652172</v>
      </c>
      <c r="Q3985" t="str">
        <f t="shared" si="378"/>
        <v>theater</v>
      </c>
      <c r="R3985" t="str">
        <f t="shared" si="379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4"/>
        <v>6.3333333333333339E-2</v>
      </c>
      <c r="P3986">
        <f t="shared" si="375"/>
        <v>9.5</v>
      </c>
      <c r="Q3986" t="str">
        <f t="shared" si="378"/>
        <v>theater</v>
      </c>
      <c r="R3986" t="str">
        <f t="shared" si="379"/>
        <v>plays</v>
      </c>
      <c r="S3986" s="10">
        <f t="shared" si="376"/>
        <v>41920.963472222218</v>
      </c>
      <c r="T3986" s="10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4"/>
        <v>0.32050000000000001</v>
      </c>
      <c r="P3987">
        <f t="shared" si="375"/>
        <v>33.736842105263158</v>
      </c>
      <c r="Q3987" t="str">
        <f t="shared" si="378"/>
        <v>theater</v>
      </c>
      <c r="R3987" t="str">
        <f t="shared" si="379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4"/>
        <v>9.7600000000000006E-2</v>
      </c>
      <c r="P3988">
        <f t="shared" si="375"/>
        <v>37.53846153846154</v>
      </c>
      <c r="Q3988" t="str">
        <f t="shared" si="378"/>
        <v>theater</v>
      </c>
      <c r="R3988" t="str">
        <f t="shared" si="379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4"/>
        <v>0.3775</v>
      </c>
      <c r="P3989">
        <f t="shared" si="375"/>
        <v>11.615384615384615</v>
      </c>
      <c r="Q3989" t="str">
        <f t="shared" si="378"/>
        <v>theater</v>
      </c>
      <c r="R3989" t="str">
        <f t="shared" si="379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ref="O3990:O4053" si="380">E3990/D3990</f>
        <v>2.1333333333333333E-2</v>
      </c>
      <c r="P3990">
        <f t="shared" si="375"/>
        <v>8</v>
      </c>
      <c r="Q3990" t="str">
        <f t="shared" si="378"/>
        <v>theater</v>
      </c>
      <c r="R3990" t="str">
        <f t="shared" si="379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80"/>
        <v>0</v>
      </c>
      <c r="P3991">
        <f t="shared" si="375"/>
        <v>0</v>
      </c>
      <c r="Q3991" t="str">
        <f t="shared" si="378"/>
        <v>theater</v>
      </c>
      <c r="R3991" t="str">
        <f t="shared" si="379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80"/>
        <v>4.1818181818181817E-2</v>
      </c>
      <c r="P3992">
        <f t="shared" si="375"/>
        <v>23</v>
      </c>
      <c r="Q3992" t="str">
        <f t="shared" si="378"/>
        <v>theater</v>
      </c>
      <c r="R3992" t="str">
        <f t="shared" si="379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80"/>
        <v>0.2</v>
      </c>
      <c r="P3993">
        <f t="shared" si="375"/>
        <v>100</v>
      </c>
      <c r="Q3993" t="str">
        <f t="shared" si="378"/>
        <v>theater</v>
      </c>
      <c r="R3993" t="str">
        <f t="shared" si="379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80"/>
        <v>5.4100000000000002E-2</v>
      </c>
      <c r="P3994">
        <f t="shared" si="375"/>
        <v>60.111111111111114</v>
      </c>
      <c r="Q3994" t="str">
        <f t="shared" si="378"/>
        <v>theater</v>
      </c>
      <c r="R3994" t="str">
        <f t="shared" si="379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80"/>
        <v>6.0000000000000002E-5</v>
      </c>
      <c r="P3995">
        <f t="shared" si="375"/>
        <v>3</v>
      </c>
      <c r="Q3995" t="str">
        <f t="shared" si="378"/>
        <v>theater</v>
      </c>
      <c r="R3995" t="str">
        <f t="shared" si="379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80"/>
        <v>2.5000000000000001E-3</v>
      </c>
      <c r="P3996">
        <f t="shared" si="375"/>
        <v>5</v>
      </c>
      <c r="Q3996" t="str">
        <f t="shared" si="378"/>
        <v>theater</v>
      </c>
      <c r="R3996" t="str">
        <f t="shared" si="379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80"/>
        <v>0.35</v>
      </c>
      <c r="P3997">
        <f t="shared" si="375"/>
        <v>17.5</v>
      </c>
      <c r="Q3997" t="str">
        <f t="shared" si="378"/>
        <v>theater</v>
      </c>
      <c r="R3997" t="str">
        <f t="shared" si="379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80"/>
        <v>0.16566666666666666</v>
      </c>
      <c r="P3998">
        <f t="shared" si="375"/>
        <v>29.235294117647058</v>
      </c>
      <c r="Q3998" t="str">
        <f t="shared" si="378"/>
        <v>theater</v>
      </c>
      <c r="R3998" t="str">
        <f t="shared" si="379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80"/>
        <v>0</v>
      </c>
      <c r="P3999">
        <f t="shared" si="375"/>
        <v>0</v>
      </c>
      <c r="Q3999" t="str">
        <f t="shared" si="378"/>
        <v>theater</v>
      </c>
      <c r="R3999" t="str">
        <f t="shared" si="379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80"/>
        <v>0.57199999999999995</v>
      </c>
      <c r="P4000">
        <f t="shared" si="375"/>
        <v>59.583333333333336</v>
      </c>
      <c r="Q4000" t="str">
        <f t="shared" si="378"/>
        <v>theater</v>
      </c>
      <c r="R4000" t="str">
        <f t="shared" si="379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80"/>
        <v>0.16514285714285715</v>
      </c>
      <c r="P4001">
        <f t="shared" si="375"/>
        <v>82.571428571428569</v>
      </c>
      <c r="Q4001" t="str">
        <f t="shared" si="378"/>
        <v>theater</v>
      </c>
      <c r="R4001" t="str">
        <f t="shared" si="379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80"/>
        <v>1.25E-3</v>
      </c>
      <c r="P4002">
        <f t="shared" si="375"/>
        <v>10</v>
      </c>
      <c r="Q4002" t="str">
        <f t="shared" si="378"/>
        <v>theater</v>
      </c>
      <c r="R4002" t="str">
        <f t="shared" si="379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80"/>
        <v>0.3775</v>
      </c>
      <c r="P4003">
        <f t="shared" si="375"/>
        <v>32.357142857142854</v>
      </c>
      <c r="Q4003" t="str">
        <f t="shared" si="378"/>
        <v>theater</v>
      </c>
      <c r="R4003" t="str">
        <f t="shared" si="379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80"/>
        <v>1.84E-2</v>
      </c>
      <c r="P4004">
        <f t="shared" si="375"/>
        <v>5.75</v>
      </c>
      <c r="Q4004" t="str">
        <f t="shared" si="378"/>
        <v>theater</v>
      </c>
      <c r="R4004" t="str">
        <f t="shared" si="379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80"/>
        <v>0.10050000000000001</v>
      </c>
      <c r="P4005">
        <f t="shared" si="375"/>
        <v>100.5</v>
      </c>
      <c r="Q4005" t="str">
        <f t="shared" si="378"/>
        <v>theater</v>
      </c>
      <c r="R4005" t="str">
        <f t="shared" si="379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80"/>
        <v>2E-3</v>
      </c>
      <c r="P4006">
        <f t="shared" si="375"/>
        <v>1</v>
      </c>
      <c r="Q4006" t="str">
        <f t="shared" si="378"/>
        <v>theater</v>
      </c>
      <c r="R4006" t="str">
        <f t="shared" si="379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80"/>
        <v>1.3333333333333334E-2</v>
      </c>
      <c r="P4007">
        <f t="shared" si="375"/>
        <v>20</v>
      </c>
      <c r="Q4007" t="str">
        <f t="shared" si="378"/>
        <v>theater</v>
      </c>
      <c r="R4007" t="str">
        <f t="shared" si="379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80"/>
        <v>6.666666666666667E-5</v>
      </c>
      <c r="P4008">
        <f t="shared" si="375"/>
        <v>2</v>
      </c>
      <c r="Q4008" t="str">
        <f t="shared" si="378"/>
        <v>theater</v>
      </c>
      <c r="R4008" t="str">
        <f t="shared" si="379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80"/>
        <v>2.5000000000000001E-3</v>
      </c>
      <c r="P4009">
        <f t="shared" si="375"/>
        <v>5</v>
      </c>
      <c r="Q4009" t="str">
        <f t="shared" si="378"/>
        <v>theater</v>
      </c>
      <c r="R4009" t="str">
        <f t="shared" si="379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80"/>
        <v>0.06</v>
      </c>
      <c r="P4010">
        <f t="shared" si="375"/>
        <v>15</v>
      </c>
      <c r="Q4010" t="str">
        <f t="shared" si="378"/>
        <v>theater</v>
      </c>
      <c r="R4010" t="str">
        <f t="shared" si="379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80"/>
        <v>3.8860103626943004E-2</v>
      </c>
      <c r="P4011">
        <f t="shared" si="375"/>
        <v>25</v>
      </c>
      <c r="Q4011" t="str">
        <f t="shared" si="378"/>
        <v>theater</v>
      </c>
      <c r="R4011" t="str">
        <f t="shared" si="379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80"/>
        <v>0.24194444444444443</v>
      </c>
      <c r="P4012">
        <f t="shared" si="375"/>
        <v>45.842105263157897</v>
      </c>
      <c r="Q4012" t="str">
        <f t="shared" si="378"/>
        <v>theater</v>
      </c>
      <c r="R4012" t="str">
        <f t="shared" si="379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80"/>
        <v>7.5999999999999998E-2</v>
      </c>
      <c r="P4013">
        <f t="shared" si="375"/>
        <v>4.75</v>
      </c>
      <c r="Q4013" t="str">
        <f t="shared" si="378"/>
        <v>theater</v>
      </c>
      <c r="R4013" t="str">
        <f t="shared" si="379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80"/>
        <v>0</v>
      </c>
      <c r="P4014">
        <f t="shared" si="375"/>
        <v>0</v>
      </c>
      <c r="Q4014" t="str">
        <f t="shared" si="378"/>
        <v>theater</v>
      </c>
      <c r="R4014" t="str">
        <f t="shared" si="379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80"/>
        <v>1.2999999999999999E-2</v>
      </c>
      <c r="P4015">
        <f t="shared" si="375"/>
        <v>13</v>
      </c>
      <c r="Q4015" t="str">
        <f t="shared" si="378"/>
        <v>theater</v>
      </c>
      <c r="R4015" t="str">
        <f t="shared" si="379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80"/>
        <v>0</v>
      </c>
      <c r="P4016">
        <f t="shared" si="375"/>
        <v>0</v>
      </c>
      <c r="Q4016" t="str">
        <f t="shared" si="378"/>
        <v>theater</v>
      </c>
      <c r="R4016" t="str">
        <f t="shared" si="379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80"/>
        <v>1.4285714285714287E-4</v>
      </c>
      <c r="P4017">
        <f t="shared" si="375"/>
        <v>1</v>
      </c>
      <c r="Q4017" t="str">
        <f t="shared" si="378"/>
        <v>theater</v>
      </c>
      <c r="R4017" t="str">
        <f t="shared" si="379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80"/>
        <v>0.14000000000000001</v>
      </c>
      <c r="P4018">
        <f t="shared" si="375"/>
        <v>10</v>
      </c>
      <c r="Q4018" t="str">
        <f t="shared" si="378"/>
        <v>theater</v>
      </c>
      <c r="R4018" t="str">
        <f t="shared" si="379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80"/>
        <v>1.0500000000000001E-2</v>
      </c>
      <c r="P4019">
        <f t="shared" si="375"/>
        <v>52.5</v>
      </c>
      <c r="Q4019" t="str">
        <f t="shared" si="378"/>
        <v>theater</v>
      </c>
      <c r="R4019" t="str">
        <f t="shared" si="379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80"/>
        <v>8.666666666666667E-2</v>
      </c>
      <c r="P4020">
        <f t="shared" si="375"/>
        <v>32.5</v>
      </c>
      <c r="Q4020" t="str">
        <f t="shared" si="378"/>
        <v>theater</v>
      </c>
      <c r="R4020" t="str">
        <f t="shared" si="379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80"/>
        <v>8.2857142857142851E-3</v>
      </c>
      <c r="P4021">
        <f t="shared" si="375"/>
        <v>7.25</v>
      </c>
      <c r="Q4021" t="str">
        <f t="shared" si="378"/>
        <v>theater</v>
      </c>
      <c r="R4021" t="str">
        <f t="shared" si="379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80"/>
        <v>0.16666666666666666</v>
      </c>
      <c r="P4022">
        <f t="shared" si="375"/>
        <v>33.333333333333336</v>
      </c>
      <c r="Q4022" t="str">
        <f t="shared" si="378"/>
        <v>theater</v>
      </c>
      <c r="R4022" t="str">
        <f t="shared" si="379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80"/>
        <v>8.3333333333333332E-3</v>
      </c>
      <c r="P4023">
        <f t="shared" si="375"/>
        <v>62.5</v>
      </c>
      <c r="Q4023" t="str">
        <f t="shared" si="378"/>
        <v>theater</v>
      </c>
      <c r="R4023" t="str">
        <f t="shared" si="379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80"/>
        <v>0.69561111111111107</v>
      </c>
      <c r="P4024">
        <f t="shared" si="375"/>
        <v>63.558375634517766</v>
      </c>
      <c r="Q4024" t="str">
        <f t="shared" si="378"/>
        <v>theater</v>
      </c>
      <c r="R4024" t="str">
        <f t="shared" si="379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80"/>
        <v>0</v>
      </c>
      <c r="P4025">
        <f t="shared" si="375"/>
        <v>0</v>
      </c>
      <c r="Q4025" t="str">
        <f t="shared" si="378"/>
        <v>theater</v>
      </c>
      <c r="R4025" t="str">
        <f t="shared" si="379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80"/>
        <v>1.2500000000000001E-2</v>
      </c>
      <c r="P4026">
        <f t="shared" si="375"/>
        <v>10</v>
      </c>
      <c r="Q4026" t="str">
        <f t="shared" si="378"/>
        <v>theater</v>
      </c>
      <c r="R4026" t="str">
        <f t="shared" si="379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80"/>
        <v>0.05</v>
      </c>
      <c r="P4027">
        <f t="shared" si="375"/>
        <v>62.5</v>
      </c>
      <c r="Q4027" t="str">
        <f t="shared" si="378"/>
        <v>theater</v>
      </c>
      <c r="R4027" t="str">
        <f t="shared" si="379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80"/>
        <v>0</v>
      </c>
      <c r="P4028">
        <f t="shared" si="375"/>
        <v>0</v>
      </c>
      <c r="Q4028" t="str">
        <f t="shared" si="378"/>
        <v>theater</v>
      </c>
      <c r="R4028" t="str">
        <f t="shared" si="379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80"/>
        <v>7.166666666666667E-2</v>
      </c>
      <c r="P4029">
        <f t="shared" si="375"/>
        <v>30.714285714285715</v>
      </c>
      <c r="Q4029" t="str">
        <f t="shared" si="378"/>
        <v>theater</v>
      </c>
      <c r="R4029" t="str">
        <f t="shared" si="379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80"/>
        <v>0.28050000000000003</v>
      </c>
      <c r="P4030">
        <f t="shared" si="375"/>
        <v>51</v>
      </c>
      <c r="Q4030" t="str">
        <f t="shared" si="378"/>
        <v>theater</v>
      </c>
      <c r="R4030" t="str">
        <f t="shared" si="379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80"/>
        <v>0</v>
      </c>
      <c r="P4031">
        <f t="shared" si="375"/>
        <v>0</v>
      </c>
      <c r="Q4031" t="str">
        <f t="shared" si="378"/>
        <v>theater</v>
      </c>
      <c r="R4031" t="str">
        <f t="shared" si="379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80"/>
        <v>0.16</v>
      </c>
      <c r="P4032">
        <f t="shared" si="375"/>
        <v>66.666666666666671</v>
      </c>
      <c r="Q4032" t="str">
        <f t="shared" si="378"/>
        <v>theater</v>
      </c>
      <c r="R4032" t="str">
        <f t="shared" si="379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80"/>
        <v>0</v>
      </c>
      <c r="P4033">
        <f t="shared" si="375"/>
        <v>0</v>
      </c>
      <c r="Q4033" t="str">
        <f t="shared" si="378"/>
        <v>theater</v>
      </c>
      <c r="R4033" t="str">
        <f t="shared" si="379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80"/>
        <v>6.8287037037037035E-2</v>
      </c>
      <c r="P4034">
        <f t="shared" si="375"/>
        <v>59</v>
      </c>
      <c r="Q4034" t="str">
        <f t="shared" si="378"/>
        <v>theater</v>
      </c>
      <c r="R4034" t="str">
        <f t="shared" si="379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80"/>
        <v>0.25698702928870293</v>
      </c>
      <c r="P4035">
        <f t="shared" ref="P4035:P4098" si="381">IF(L4035 &gt; 0, E4035/L4035, 0)</f>
        <v>65.340319148936175</v>
      </c>
      <c r="Q4035" t="str">
        <f t="shared" si="378"/>
        <v>theater</v>
      </c>
      <c r="R4035" t="str">
        <f t="shared" si="379"/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0"/>
        <v>1.4814814814814815E-2</v>
      </c>
      <c r="P4036">
        <f t="shared" si="381"/>
        <v>100</v>
      </c>
      <c r="Q4036" t="str">
        <f t="shared" si="378"/>
        <v>theater</v>
      </c>
      <c r="R4036" t="str">
        <f t="shared" si="379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0"/>
        <v>0.36849999999999999</v>
      </c>
      <c r="P4037">
        <f t="shared" si="381"/>
        <v>147.4</v>
      </c>
      <c r="Q4037" t="str">
        <f t="shared" si="378"/>
        <v>theater</v>
      </c>
      <c r="R4037" t="str">
        <f t="shared" si="379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0"/>
        <v>0.47049999999999997</v>
      </c>
      <c r="P4038">
        <f t="shared" si="381"/>
        <v>166.05882352941177</v>
      </c>
      <c r="Q4038" t="str">
        <f t="shared" si="378"/>
        <v>theater</v>
      </c>
      <c r="R4038" t="str">
        <f t="shared" si="379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0"/>
        <v>0.11428571428571428</v>
      </c>
      <c r="P4039">
        <f t="shared" si="381"/>
        <v>40</v>
      </c>
      <c r="Q4039" t="str">
        <f t="shared" si="378"/>
        <v>theater</v>
      </c>
      <c r="R4039" t="str">
        <f t="shared" si="379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0"/>
        <v>0.12039999999999999</v>
      </c>
      <c r="P4040">
        <f t="shared" si="381"/>
        <v>75.25</v>
      </c>
      <c r="Q4040" t="str">
        <f t="shared" ref="Q4040:Q4103" si="384">LEFT(N4040, SEARCH("/",N4040,1)-1)</f>
        <v>theater</v>
      </c>
      <c r="R4040" t="str">
        <f t="shared" ref="R4040:R4103" si="385">RIGHT(N4040,  LEN(N4040) - SEARCH("/",N4040,1) )</f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0"/>
        <v>0.6</v>
      </c>
      <c r="P4041">
        <f t="shared" si="381"/>
        <v>60</v>
      </c>
      <c r="Q4041" t="str">
        <f t="shared" si="384"/>
        <v>theater</v>
      </c>
      <c r="R4041" t="str">
        <f t="shared" si="385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0"/>
        <v>0.3125</v>
      </c>
      <c r="P4042">
        <f t="shared" si="381"/>
        <v>1250</v>
      </c>
      <c r="Q4042" t="str">
        <f t="shared" si="384"/>
        <v>theater</v>
      </c>
      <c r="R4042" t="str">
        <f t="shared" si="385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0"/>
        <v>4.1999999999999997E-3</v>
      </c>
      <c r="P4043">
        <f t="shared" si="381"/>
        <v>10.5</v>
      </c>
      <c r="Q4043" t="str">
        <f t="shared" si="384"/>
        <v>theater</v>
      </c>
      <c r="R4043" t="str">
        <f t="shared" si="385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0"/>
        <v>2.0999999999999999E-3</v>
      </c>
      <c r="P4044">
        <f t="shared" si="381"/>
        <v>7</v>
      </c>
      <c r="Q4044" t="str">
        <f t="shared" si="384"/>
        <v>theater</v>
      </c>
      <c r="R4044" t="str">
        <f t="shared" si="385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0"/>
        <v>0</v>
      </c>
      <c r="P4045">
        <f t="shared" si="381"/>
        <v>0</v>
      </c>
      <c r="Q4045" t="str">
        <f t="shared" si="384"/>
        <v>theater</v>
      </c>
      <c r="R4045" t="str">
        <f t="shared" si="385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0"/>
        <v>0.375</v>
      </c>
      <c r="P4046">
        <f t="shared" si="381"/>
        <v>56.25</v>
      </c>
      <c r="Q4046" t="str">
        <f t="shared" si="384"/>
        <v>theater</v>
      </c>
      <c r="R4046" t="str">
        <f t="shared" si="385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0"/>
        <v>2.0000000000000001E-4</v>
      </c>
      <c r="P4047">
        <f t="shared" si="381"/>
        <v>1</v>
      </c>
      <c r="Q4047" t="str">
        <f t="shared" si="384"/>
        <v>theater</v>
      </c>
      <c r="R4047" t="str">
        <f t="shared" si="385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0"/>
        <v>8.2142857142857142E-2</v>
      </c>
      <c r="P4048">
        <f t="shared" si="381"/>
        <v>38.333333333333336</v>
      </c>
      <c r="Q4048" t="str">
        <f t="shared" si="384"/>
        <v>theater</v>
      </c>
      <c r="R4048" t="str">
        <f t="shared" si="385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0"/>
        <v>2.1999999999999999E-2</v>
      </c>
      <c r="P4049">
        <f t="shared" si="381"/>
        <v>27.5</v>
      </c>
      <c r="Q4049" t="str">
        <f t="shared" si="384"/>
        <v>theater</v>
      </c>
      <c r="R4049" t="str">
        <f t="shared" si="385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0"/>
        <v>0.17652941176470588</v>
      </c>
      <c r="P4050">
        <f t="shared" si="381"/>
        <v>32.978021978021978</v>
      </c>
      <c r="Q4050" t="str">
        <f t="shared" si="384"/>
        <v>theater</v>
      </c>
      <c r="R4050" t="str">
        <f t="shared" si="385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0"/>
        <v>8.0000000000000004E-4</v>
      </c>
      <c r="P4051">
        <f t="shared" si="381"/>
        <v>16</v>
      </c>
      <c r="Q4051" t="str">
        <f t="shared" si="384"/>
        <v>theater</v>
      </c>
      <c r="R4051" t="str">
        <f t="shared" si="385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0"/>
        <v>6.6666666666666664E-4</v>
      </c>
      <c r="P4052">
        <f t="shared" si="381"/>
        <v>1</v>
      </c>
      <c r="Q4052" t="str">
        <f t="shared" si="384"/>
        <v>theater</v>
      </c>
      <c r="R4052" t="str">
        <f t="shared" si="385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0"/>
        <v>0</v>
      </c>
      <c r="P4053">
        <f t="shared" si="381"/>
        <v>0</v>
      </c>
      <c r="Q4053" t="str">
        <f t="shared" si="384"/>
        <v>theater</v>
      </c>
      <c r="R4053" t="str">
        <f t="shared" si="385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ref="O4054:O4115" si="386">E4054/D4054</f>
        <v>0.37533333333333335</v>
      </c>
      <c r="P4054">
        <f t="shared" si="381"/>
        <v>86.615384615384613</v>
      </c>
      <c r="Q4054" t="str">
        <f t="shared" si="384"/>
        <v>theater</v>
      </c>
      <c r="R4054" t="str">
        <f t="shared" si="385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6"/>
        <v>0.22</v>
      </c>
      <c r="P4055">
        <f t="shared" si="381"/>
        <v>55</v>
      </c>
      <c r="Q4055" t="str">
        <f t="shared" si="384"/>
        <v>theater</v>
      </c>
      <c r="R4055" t="str">
        <f t="shared" si="385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6"/>
        <v>0</v>
      </c>
      <c r="P4056">
        <f t="shared" si="381"/>
        <v>0</v>
      </c>
      <c r="Q4056" t="str">
        <f t="shared" si="384"/>
        <v>theater</v>
      </c>
      <c r="R4056" t="str">
        <f t="shared" si="385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6"/>
        <v>0.1762</v>
      </c>
      <c r="P4057">
        <f t="shared" si="381"/>
        <v>41.952380952380949</v>
      </c>
      <c r="Q4057" t="str">
        <f t="shared" si="384"/>
        <v>theater</v>
      </c>
      <c r="R4057" t="str">
        <f t="shared" si="385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6"/>
        <v>0.53</v>
      </c>
      <c r="P4058">
        <f t="shared" si="381"/>
        <v>88.333333333333329</v>
      </c>
      <c r="Q4058" t="str">
        <f t="shared" si="384"/>
        <v>theater</v>
      </c>
      <c r="R4058" t="str">
        <f t="shared" si="385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6"/>
        <v>0.22142857142857142</v>
      </c>
      <c r="P4059">
        <f t="shared" si="381"/>
        <v>129.16666666666666</v>
      </c>
      <c r="Q4059" t="str">
        <f t="shared" si="384"/>
        <v>theater</v>
      </c>
      <c r="R4059" t="str">
        <f t="shared" si="385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6"/>
        <v>2.5333333333333333E-2</v>
      </c>
      <c r="P4060">
        <f t="shared" si="381"/>
        <v>23.75</v>
      </c>
      <c r="Q4060" t="str">
        <f t="shared" si="384"/>
        <v>theater</v>
      </c>
      <c r="R4060" t="str">
        <f t="shared" si="385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6"/>
        <v>2.5000000000000001E-2</v>
      </c>
      <c r="P4061">
        <f t="shared" si="381"/>
        <v>35.714285714285715</v>
      </c>
      <c r="Q4061" t="str">
        <f t="shared" si="384"/>
        <v>theater</v>
      </c>
      <c r="R4061" t="str">
        <f t="shared" si="385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6"/>
        <v>2.8500000000000001E-2</v>
      </c>
      <c r="P4062">
        <f t="shared" si="381"/>
        <v>57</v>
      </c>
      <c r="Q4062" t="str">
        <f t="shared" si="384"/>
        <v>theater</v>
      </c>
      <c r="R4062" t="str">
        <f t="shared" si="385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6"/>
        <v>0</v>
      </c>
      <c r="P4063">
        <f t="shared" si="381"/>
        <v>0</v>
      </c>
      <c r="Q4063" t="str">
        <f t="shared" si="384"/>
        <v>theater</v>
      </c>
      <c r="R4063" t="str">
        <f t="shared" si="385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6"/>
        <v>2.4500000000000001E-2</v>
      </c>
      <c r="P4064">
        <f t="shared" si="381"/>
        <v>163.33333333333334</v>
      </c>
      <c r="Q4064" t="str">
        <f t="shared" si="384"/>
        <v>theater</v>
      </c>
      <c r="R4064" t="str">
        <f t="shared" si="385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6"/>
        <v>1.4210526315789474E-2</v>
      </c>
      <c r="P4065">
        <f t="shared" si="381"/>
        <v>15</v>
      </c>
      <c r="Q4065" t="str">
        <f t="shared" si="384"/>
        <v>theater</v>
      </c>
      <c r="R4065" t="str">
        <f t="shared" si="385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6"/>
        <v>0.1925</v>
      </c>
      <c r="P4066">
        <f t="shared" si="381"/>
        <v>64.166666666666671</v>
      </c>
      <c r="Q4066" t="str">
        <f t="shared" si="384"/>
        <v>theater</v>
      </c>
      <c r="R4066" t="str">
        <f t="shared" si="385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6"/>
        <v>6.7499999999999999E-3</v>
      </c>
      <c r="P4067">
        <f t="shared" si="381"/>
        <v>6.75</v>
      </c>
      <c r="Q4067" t="str">
        <f t="shared" si="384"/>
        <v>theater</v>
      </c>
      <c r="R4067" t="str">
        <f t="shared" si="385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6"/>
        <v>1.6666666666666668E-3</v>
      </c>
      <c r="P4068">
        <f t="shared" si="381"/>
        <v>25</v>
      </c>
      <c r="Q4068" t="str">
        <f t="shared" si="384"/>
        <v>theater</v>
      </c>
      <c r="R4068" t="str">
        <f t="shared" si="385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6"/>
        <v>0.60899999999999999</v>
      </c>
      <c r="P4069">
        <f t="shared" si="381"/>
        <v>179.11764705882354</v>
      </c>
      <c r="Q4069" t="str">
        <f t="shared" si="384"/>
        <v>theater</v>
      </c>
      <c r="R4069" t="str">
        <f t="shared" si="385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6"/>
        <v>0.01</v>
      </c>
      <c r="P4070">
        <f t="shared" si="381"/>
        <v>34.950000000000003</v>
      </c>
      <c r="Q4070" t="str">
        <f t="shared" si="384"/>
        <v>theater</v>
      </c>
      <c r="R4070" t="str">
        <f t="shared" si="385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6"/>
        <v>0.34399999999999997</v>
      </c>
      <c r="P4071">
        <f t="shared" si="381"/>
        <v>33.07692307692308</v>
      </c>
      <c r="Q4071" t="str">
        <f t="shared" si="384"/>
        <v>theater</v>
      </c>
      <c r="R4071" t="str">
        <f t="shared" si="385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6"/>
        <v>0.16500000000000001</v>
      </c>
      <c r="P4072">
        <f t="shared" si="381"/>
        <v>27.5</v>
      </c>
      <c r="Q4072" t="str">
        <f t="shared" si="384"/>
        <v>theater</v>
      </c>
      <c r="R4072" t="str">
        <f t="shared" si="385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6"/>
        <v>0</v>
      </c>
      <c r="P4073">
        <f t="shared" si="381"/>
        <v>0</v>
      </c>
      <c r="Q4073" t="str">
        <f t="shared" si="384"/>
        <v>theater</v>
      </c>
      <c r="R4073" t="str">
        <f t="shared" si="385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6"/>
        <v>4.0000000000000001E-3</v>
      </c>
      <c r="P4074">
        <f t="shared" si="381"/>
        <v>2</v>
      </c>
      <c r="Q4074" t="str">
        <f t="shared" si="384"/>
        <v>theater</v>
      </c>
      <c r="R4074" t="str">
        <f t="shared" si="385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6"/>
        <v>1.0571428571428572E-2</v>
      </c>
      <c r="P4075">
        <f t="shared" si="381"/>
        <v>18.5</v>
      </c>
      <c r="Q4075" t="str">
        <f t="shared" si="384"/>
        <v>theater</v>
      </c>
      <c r="R4075" t="str">
        <f t="shared" si="385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6"/>
        <v>0.26727272727272727</v>
      </c>
      <c r="P4076">
        <f t="shared" si="381"/>
        <v>35</v>
      </c>
      <c r="Q4076" t="str">
        <f t="shared" si="384"/>
        <v>theater</v>
      </c>
      <c r="R4076" t="str">
        <f t="shared" si="385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6"/>
        <v>0.28799999999999998</v>
      </c>
      <c r="P4077">
        <f t="shared" si="381"/>
        <v>44.307692307692307</v>
      </c>
      <c r="Q4077" t="str">
        <f t="shared" si="384"/>
        <v>theater</v>
      </c>
      <c r="R4077" t="str">
        <f t="shared" si="385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6"/>
        <v>0</v>
      </c>
      <c r="P4078">
        <f t="shared" si="381"/>
        <v>0</v>
      </c>
      <c r="Q4078" t="str">
        <f t="shared" si="384"/>
        <v>theater</v>
      </c>
      <c r="R4078" t="str">
        <f t="shared" si="385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6"/>
        <v>8.8999999999999996E-2</v>
      </c>
      <c r="P4079">
        <f t="shared" si="381"/>
        <v>222.5</v>
      </c>
      <c r="Q4079" t="str">
        <f t="shared" si="384"/>
        <v>theater</v>
      </c>
      <c r="R4079" t="str">
        <f t="shared" si="385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6"/>
        <v>0</v>
      </c>
      <c r="P4080">
        <f t="shared" si="381"/>
        <v>0</v>
      </c>
      <c r="Q4080" t="str">
        <f t="shared" si="384"/>
        <v>theater</v>
      </c>
      <c r="R4080" t="str">
        <f t="shared" si="385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6"/>
        <v>1.6666666666666668E-3</v>
      </c>
      <c r="P4081">
        <f t="shared" si="381"/>
        <v>5</v>
      </c>
      <c r="Q4081" t="str">
        <f t="shared" si="384"/>
        <v>theater</v>
      </c>
      <c r="R4081" t="str">
        <f t="shared" si="385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6"/>
        <v>0</v>
      </c>
      <c r="P4082">
        <f t="shared" si="381"/>
        <v>0</v>
      </c>
      <c r="Q4082" t="str">
        <f t="shared" si="384"/>
        <v>theater</v>
      </c>
      <c r="R4082" t="str">
        <f t="shared" si="385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6"/>
        <v>0.15737410071942445</v>
      </c>
      <c r="P4083">
        <f t="shared" si="381"/>
        <v>29.166666666666668</v>
      </c>
      <c r="Q4083" t="str">
        <f t="shared" si="384"/>
        <v>theater</v>
      </c>
      <c r="R4083" t="str">
        <f t="shared" si="385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6"/>
        <v>0.02</v>
      </c>
      <c r="P4084">
        <f t="shared" si="381"/>
        <v>1.5</v>
      </c>
      <c r="Q4084" t="str">
        <f t="shared" si="384"/>
        <v>theater</v>
      </c>
      <c r="R4084" t="str">
        <f t="shared" si="385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6"/>
        <v>0.21685714285714286</v>
      </c>
      <c r="P4085">
        <f t="shared" si="381"/>
        <v>126.5</v>
      </c>
      <c r="Q4085" t="str">
        <f t="shared" si="384"/>
        <v>theater</v>
      </c>
      <c r="R4085" t="str">
        <f t="shared" si="385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6"/>
        <v>3.3333333333333335E-3</v>
      </c>
      <c r="P4086">
        <f t="shared" si="381"/>
        <v>10</v>
      </c>
      <c r="Q4086" t="str">
        <f t="shared" si="384"/>
        <v>theater</v>
      </c>
      <c r="R4086" t="str">
        <f t="shared" si="385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6"/>
        <v>2.8571428571428571E-3</v>
      </c>
      <c r="P4087">
        <f t="shared" si="381"/>
        <v>10</v>
      </c>
      <c r="Q4087" t="str">
        <f t="shared" si="384"/>
        <v>theater</v>
      </c>
      <c r="R4087" t="str">
        <f t="shared" si="385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6"/>
        <v>4.7E-2</v>
      </c>
      <c r="P4088">
        <f t="shared" si="381"/>
        <v>9.4</v>
      </c>
      <c r="Q4088" t="str">
        <f t="shared" si="384"/>
        <v>theater</v>
      </c>
      <c r="R4088" t="str">
        <f t="shared" si="385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6"/>
        <v>0</v>
      </c>
      <c r="P4089">
        <f t="shared" si="381"/>
        <v>0</v>
      </c>
      <c r="Q4089" t="str">
        <f t="shared" si="384"/>
        <v>theater</v>
      </c>
      <c r="R4089" t="str">
        <f t="shared" si="385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6"/>
        <v>0.108</v>
      </c>
      <c r="P4090">
        <f t="shared" si="381"/>
        <v>72</v>
      </c>
      <c r="Q4090" t="str">
        <f t="shared" si="384"/>
        <v>theater</v>
      </c>
      <c r="R4090" t="str">
        <f t="shared" si="385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6"/>
        <v>4.8000000000000001E-2</v>
      </c>
      <c r="P4091">
        <f t="shared" si="381"/>
        <v>30</v>
      </c>
      <c r="Q4091" t="str">
        <f t="shared" si="384"/>
        <v>theater</v>
      </c>
      <c r="R4091" t="str">
        <f t="shared" si="385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6"/>
        <v>3.2000000000000001E-2</v>
      </c>
      <c r="P4092">
        <f t="shared" si="381"/>
        <v>10.666666666666666</v>
      </c>
      <c r="Q4092" t="str">
        <f t="shared" si="384"/>
        <v>theater</v>
      </c>
      <c r="R4092" t="str">
        <f t="shared" si="385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6"/>
        <v>0.1275</v>
      </c>
      <c r="P4093">
        <f t="shared" si="381"/>
        <v>25.5</v>
      </c>
      <c r="Q4093" t="str">
        <f t="shared" si="384"/>
        <v>theater</v>
      </c>
      <c r="R4093" t="str">
        <f t="shared" si="385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6"/>
        <v>1.8181818181818181E-4</v>
      </c>
      <c r="P4094">
        <f t="shared" si="381"/>
        <v>20</v>
      </c>
      <c r="Q4094" t="str">
        <f t="shared" si="384"/>
        <v>theater</v>
      </c>
      <c r="R4094" t="str">
        <f t="shared" si="385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6"/>
        <v>2.4E-2</v>
      </c>
      <c r="P4095">
        <f t="shared" si="381"/>
        <v>15</v>
      </c>
      <c r="Q4095" t="str">
        <f t="shared" si="384"/>
        <v>theater</v>
      </c>
      <c r="R4095" t="str">
        <f t="shared" si="385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6"/>
        <v>0.36499999999999999</v>
      </c>
      <c r="P4096">
        <f t="shared" si="381"/>
        <v>91.25</v>
      </c>
      <c r="Q4096" t="str">
        <f t="shared" si="384"/>
        <v>theater</v>
      </c>
      <c r="R4096" t="str">
        <f t="shared" si="385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6"/>
        <v>2.6666666666666668E-2</v>
      </c>
      <c r="P4097">
        <f t="shared" si="381"/>
        <v>800</v>
      </c>
      <c r="Q4097" t="str">
        <f t="shared" si="384"/>
        <v>theater</v>
      </c>
      <c r="R4097" t="str">
        <f t="shared" si="385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6"/>
        <v>0.11428571428571428</v>
      </c>
      <c r="P4098">
        <f t="shared" si="381"/>
        <v>80</v>
      </c>
      <c r="Q4098" t="str">
        <f t="shared" si="384"/>
        <v>theater</v>
      </c>
      <c r="R4098" t="str">
        <f t="shared" si="385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6"/>
        <v>0</v>
      </c>
      <c r="P4099">
        <f t="shared" ref="P4099:P4115" si="387">IF(L4099 &gt; 0, E4099/L4099, 0)</f>
        <v>0</v>
      </c>
      <c r="Q4099" t="str">
        <f t="shared" si="384"/>
        <v>theater</v>
      </c>
      <c r="R4099" t="str">
        <f t="shared" si="385"/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6"/>
        <v>0</v>
      </c>
      <c r="P4100">
        <f t="shared" si="387"/>
        <v>0</v>
      </c>
      <c r="Q4100" t="str">
        <f t="shared" si="384"/>
        <v>theater</v>
      </c>
      <c r="R4100" t="str">
        <f t="shared" si="385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6"/>
        <v>1.1111111111111112E-2</v>
      </c>
      <c r="P4101">
        <f t="shared" si="387"/>
        <v>50</v>
      </c>
      <c r="Q4101" t="str">
        <f t="shared" si="384"/>
        <v>theater</v>
      </c>
      <c r="R4101" t="str">
        <f t="shared" si="385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6"/>
        <v>0</v>
      </c>
      <c r="P4102">
        <f t="shared" si="387"/>
        <v>0</v>
      </c>
      <c r="Q4102" t="str">
        <f t="shared" si="384"/>
        <v>theater</v>
      </c>
      <c r="R4102" t="str">
        <f t="shared" si="385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6"/>
        <v>0</v>
      </c>
      <c r="P4103">
        <f t="shared" si="387"/>
        <v>0</v>
      </c>
      <c r="Q4103" t="str">
        <f t="shared" si="384"/>
        <v>theater</v>
      </c>
      <c r="R4103" t="str">
        <f t="shared" si="385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6"/>
        <v>0.27400000000000002</v>
      </c>
      <c r="P4104">
        <f t="shared" si="387"/>
        <v>22.833333333333332</v>
      </c>
      <c r="Q4104" t="str">
        <f t="shared" ref="Q4104:Q4115" si="390">LEFT(N4104, SEARCH("/",N4104,1)-1)</f>
        <v>theater</v>
      </c>
      <c r="R4104" t="str">
        <f t="shared" ref="R4104:R4115" si="391">RIGHT(N4104,  LEN(N4104) - SEARCH("/",N4104,1) )</f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6"/>
        <v>0.1</v>
      </c>
      <c r="P4105">
        <f t="shared" si="387"/>
        <v>16.666666666666668</v>
      </c>
      <c r="Q4105" t="str">
        <f t="shared" si="390"/>
        <v>theater</v>
      </c>
      <c r="R4105" t="str">
        <f t="shared" si="391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6"/>
        <v>0.21366666666666667</v>
      </c>
      <c r="P4106">
        <f t="shared" si="387"/>
        <v>45.785714285714285</v>
      </c>
      <c r="Q4106" t="str">
        <f t="shared" si="390"/>
        <v>theater</v>
      </c>
      <c r="R4106" t="str">
        <f t="shared" si="391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6"/>
        <v>6.9696969696969702E-2</v>
      </c>
      <c r="P4107">
        <f t="shared" si="387"/>
        <v>383.33333333333331</v>
      </c>
      <c r="Q4107" t="str">
        <f t="shared" si="390"/>
        <v>theater</v>
      </c>
      <c r="R4107" t="str">
        <f t="shared" si="391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6"/>
        <v>0.70599999999999996</v>
      </c>
      <c r="P4108">
        <f t="shared" si="387"/>
        <v>106.96969696969697</v>
      </c>
      <c r="Q4108" t="str">
        <f t="shared" si="390"/>
        <v>theater</v>
      </c>
      <c r="R4108" t="str">
        <f t="shared" si="391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6"/>
        <v>2.0500000000000001E-2</v>
      </c>
      <c r="P4109">
        <f t="shared" si="387"/>
        <v>10.25</v>
      </c>
      <c r="Q4109" t="str">
        <f t="shared" si="390"/>
        <v>theater</v>
      </c>
      <c r="R4109" t="str">
        <f t="shared" si="391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6"/>
        <v>1.9666666666666666E-2</v>
      </c>
      <c r="P4110">
        <f t="shared" si="387"/>
        <v>59</v>
      </c>
      <c r="Q4110" t="str">
        <f t="shared" si="390"/>
        <v>theater</v>
      </c>
      <c r="R4110" t="str">
        <f t="shared" si="391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6"/>
        <v>0</v>
      </c>
      <c r="P4111">
        <f t="shared" si="387"/>
        <v>0</v>
      </c>
      <c r="Q4111" t="str">
        <f t="shared" si="390"/>
        <v>theater</v>
      </c>
      <c r="R4111" t="str">
        <f t="shared" si="391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6"/>
        <v>0.28666666666666668</v>
      </c>
      <c r="P4112">
        <f t="shared" si="387"/>
        <v>14.333333333333334</v>
      </c>
      <c r="Q4112" t="str">
        <f t="shared" si="390"/>
        <v>theater</v>
      </c>
      <c r="R4112" t="str">
        <f t="shared" si="391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6"/>
        <v>3.1333333333333331E-2</v>
      </c>
      <c r="P4113">
        <f t="shared" si="387"/>
        <v>15.666666666666666</v>
      </c>
      <c r="Q4113" t="str">
        <f t="shared" si="390"/>
        <v>theater</v>
      </c>
      <c r="R4113" t="str">
        <f t="shared" si="391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6"/>
        <v>4.0000000000000002E-4</v>
      </c>
      <c r="P4114">
        <f t="shared" si="387"/>
        <v>1</v>
      </c>
      <c r="Q4114" t="str">
        <f t="shared" si="390"/>
        <v>theater</v>
      </c>
      <c r="R4114" t="str">
        <f t="shared" si="391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6"/>
        <v>2E-3</v>
      </c>
      <c r="P4115">
        <f t="shared" si="387"/>
        <v>1</v>
      </c>
      <c r="Q4115" t="str">
        <f t="shared" si="390"/>
        <v>theater</v>
      </c>
      <c r="R4115" t="str">
        <f t="shared" si="391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N4115" xr:uid="{0C2E9635-FC5D-524B-8302-D769D8E3E686}"/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2:O1048576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F6A7E-A493-6E48-B783-606D5F303A25}">
  <dimension ref="A1:F14"/>
  <sheetViews>
    <sheetView workbookViewId="0">
      <selection activeCell="B18" sqref="B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7" t="s">
        <v>8223</v>
      </c>
      <c r="B1" t="s">
        <v>8322</v>
      </c>
    </row>
    <row r="3" spans="1:6" x14ac:dyDescent="0.2">
      <c r="A3" s="7" t="s">
        <v>8321</v>
      </c>
      <c r="B3" s="7" t="s">
        <v>8323</v>
      </c>
    </row>
    <row r="4" spans="1:6" x14ac:dyDescent="0.2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">
      <c r="A5" s="8" t="s">
        <v>8311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2">
      <c r="A6" s="8" t="s">
        <v>8312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2">
      <c r="A7" s="8" t="s">
        <v>8313</v>
      </c>
      <c r="B7" s="6">
        <v>80</v>
      </c>
      <c r="C7" s="6">
        <v>140</v>
      </c>
      <c r="D7" s="6"/>
      <c r="E7" s="6"/>
      <c r="F7" s="6">
        <v>220</v>
      </c>
    </row>
    <row r="8" spans="1:6" x14ac:dyDescent="0.2">
      <c r="A8" s="8" t="s">
        <v>8314</v>
      </c>
      <c r="B8" s="6"/>
      <c r="C8" s="6"/>
      <c r="D8" s="6">
        <v>24</v>
      </c>
      <c r="E8" s="6"/>
      <c r="F8" s="6">
        <v>24</v>
      </c>
    </row>
    <row r="9" spans="1:6" x14ac:dyDescent="0.2">
      <c r="A9" s="8" t="s">
        <v>8315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2">
      <c r="A10" s="8" t="s">
        <v>8316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2">
      <c r="A11" s="8" t="s">
        <v>8317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2">
      <c r="A12" s="8" t="s">
        <v>8318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2">
      <c r="A13" s="8" t="s">
        <v>8319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2">
      <c r="A14" s="8" t="s">
        <v>8320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1BF80-71DE-7B4C-A3F6-29F39A481CEC}">
  <dimension ref="A1:F47"/>
  <sheetViews>
    <sheetView workbookViewId="0">
      <selection activeCell="B2" sqref="B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7" t="s">
        <v>8223</v>
      </c>
      <c r="B1" t="s">
        <v>8322</v>
      </c>
    </row>
    <row r="2" spans="1:6" x14ac:dyDescent="0.2">
      <c r="A2" s="7" t="s">
        <v>8365</v>
      </c>
      <c r="B2" t="s">
        <v>8322</v>
      </c>
    </row>
    <row r="4" spans="1:6" x14ac:dyDescent="0.2">
      <c r="A4" s="7" t="s">
        <v>8321</v>
      </c>
      <c r="B4" s="7" t="s">
        <v>8323</v>
      </c>
    </row>
    <row r="5" spans="1:6" x14ac:dyDescent="0.2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">
      <c r="A6" s="8" t="s">
        <v>8324</v>
      </c>
      <c r="B6" s="6"/>
      <c r="C6" s="6">
        <v>100</v>
      </c>
      <c r="D6" s="6"/>
      <c r="E6" s="6"/>
      <c r="F6" s="6">
        <v>100</v>
      </c>
    </row>
    <row r="7" spans="1:6" x14ac:dyDescent="0.2">
      <c r="A7" s="8" t="s">
        <v>8325</v>
      </c>
      <c r="B7" s="6"/>
      <c r="C7" s="6"/>
      <c r="D7" s="6">
        <v>20</v>
      </c>
      <c r="E7" s="6"/>
      <c r="F7" s="6">
        <v>20</v>
      </c>
    </row>
    <row r="8" spans="1:6" x14ac:dyDescent="0.2">
      <c r="A8" s="8" t="s">
        <v>8326</v>
      </c>
      <c r="B8" s="6"/>
      <c r="C8" s="6"/>
      <c r="D8" s="6">
        <v>24</v>
      </c>
      <c r="E8" s="6"/>
      <c r="F8" s="6">
        <v>24</v>
      </c>
    </row>
    <row r="9" spans="1:6" x14ac:dyDescent="0.2">
      <c r="A9" s="8" t="s">
        <v>8327</v>
      </c>
      <c r="B9" s="6"/>
      <c r="C9" s="6">
        <v>40</v>
      </c>
      <c r="D9" s="6"/>
      <c r="E9" s="6"/>
      <c r="F9" s="6">
        <v>40</v>
      </c>
    </row>
    <row r="10" spans="1:6" x14ac:dyDescent="0.2">
      <c r="A10" s="8" t="s">
        <v>8328</v>
      </c>
      <c r="B10" s="6">
        <v>40</v>
      </c>
      <c r="C10" s="6"/>
      <c r="D10" s="6"/>
      <c r="E10" s="6"/>
      <c r="F10" s="6">
        <v>40</v>
      </c>
    </row>
    <row r="11" spans="1:6" x14ac:dyDescent="0.2">
      <c r="A11" s="8" t="s">
        <v>8329</v>
      </c>
      <c r="B11" s="6">
        <v>180</v>
      </c>
      <c r="C11" s="6"/>
      <c r="D11" s="6"/>
      <c r="E11" s="6"/>
      <c r="F11" s="6">
        <v>180</v>
      </c>
    </row>
    <row r="12" spans="1:6" x14ac:dyDescent="0.2">
      <c r="A12" s="8" t="s">
        <v>8330</v>
      </c>
      <c r="B12" s="6"/>
      <c r="C12" s="6">
        <v>80</v>
      </c>
      <c r="D12" s="6"/>
      <c r="E12" s="6"/>
      <c r="F12" s="6">
        <v>80</v>
      </c>
    </row>
    <row r="13" spans="1:6" x14ac:dyDescent="0.2">
      <c r="A13" s="8" t="s">
        <v>8331</v>
      </c>
      <c r="B13" s="6">
        <v>40</v>
      </c>
      <c r="C13" s="6"/>
      <c r="D13" s="6"/>
      <c r="E13" s="6"/>
      <c r="F13" s="6">
        <v>40</v>
      </c>
    </row>
    <row r="14" spans="1:6" x14ac:dyDescent="0.2">
      <c r="A14" s="8" t="s">
        <v>8332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2">
      <c r="A15" s="8" t="s">
        <v>8333</v>
      </c>
      <c r="B15" s="6"/>
      <c r="C15" s="6">
        <v>40</v>
      </c>
      <c r="D15" s="6"/>
      <c r="E15" s="6"/>
      <c r="F15" s="6">
        <v>40</v>
      </c>
    </row>
    <row r="16" spans="1:6" x14ac:dyDescent="0.2">
      <c r="A16" s="8" t="s">
        <v>8334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2">
      <c r="A17" s="8" t="s">
        <v>8335</v>
      </c>
      <c r="B17" s="6"/>
      <c r="C17" s="6">
        <v>20</v>
      </c>
      <c r="D17" s="6"/>
      <c r="E17" s="6"/>
      <c r="F17" s="6">
        <v>20</v>
      </c>
    </row>
    <row r="18" spans="1:6" x14ac:dyDescent="0.2">
      <c r="A18" s="8" t="s">
        <v>8336</v>
      </c>
      <c r="B18" s="6">
        <v>140</v>
      </c>
      <c r="C18" s="6"/>
      <c r="D18" s="6"/>
      <c r="E18" s="6"/>
      <c r="F18" s="6">
        <v>140</v>
      </c>
    </row>
    <row r="19" spans="1:6" x14ac:dyDescent="0.2">
      <c r="A19" s="8" t="s">
        <v>8337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2">
      <c r="A20" s="8" t="s">
        <v>8338</v>
      </c>
      <c r="B20" s="6"/>
      <c r="C20" s="6">
        <v>60</v>
      </c>
      <c r="D20" s="6"/>
      <c r="E20" s="6"/>
      <c r="F20" s="6">
        <v>60</v>
      </c>
    </row>
    <row r="21" spans="1:6" x14ac:dyDescent="0.2">
      <c r="A21" s="8" t="s">
        <v>8339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2">
      <c r="A22" s="8" t="s">
        <v>8340</v>
      </c>
      <c r="B22" s="6">
        <v>20</v>
      </c>
      <c r="C22" s="6"/>
      <c r="D22" s="6"/>
      <c r="E22" s="6"/>
      <c r="F22" s="6">
        <v>20</v>
      </c>
    </row>
    <row r="23" spans="1:6" x14ac:dyDescent="0.2">
      <c r="A23" s="8" t="s">
        <v>8341</v>
      </c>
      <c r="B23" s="6"/>
      <c r="C23" s="6">
        <v>40</v>
      </c>
      <c r="D23" s="6"/>
      <c r="E23" s="6"/>
      <c r="F23" s="6">
        <v>40</v>
      </c>
    </row>
    <row r="24" spans="1:6" x14ac:dyDescent="0.2">
      <c r="A24" s="8" t="s">
        <v>8342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2">
      <c r="A25" s="8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">
      <c r="A26" s="8" t="s">
        <v>8344</v>
      </c>
      <c r="B26" s="6">
        <v>60</v>
      </c>
      <c r="C26" s="6"/>
      <c r="D26" s="6"/>
      <c r="E26" s="6"/>
      <c r="F26" s="6">
        <v>60</v>
      </c>
    </row>
    <row r="27" spans="1:6" x14ac:dyDescent="0.2">
      <c r="A27" s="8" t="s">
        <v>8345</v>
      </c>
      <c r="B27" s="6"/>
      <c r="C27" s="6">
        <v>20</v>
      </c>
      <c r="D27" s="6"/>
      <c r="E27" s="6"/>
      <c r="F27" s="6">
        <v>20</v>
      </c>
    </row>
    <row r="28" spans="1:6" x14ac:dyDescent="0.2">
      <c r="A28" s="8" t="s">
        <v>8346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2">
      <c r="A29" s="8" t="s">
        <v>8347</v>
      </c>
      <c r="B29" s="6"/>
      <c r="C29" s="6">
        <v>20</v>
      </c>
      <c r="D29" s="6"/>
      <c r="E29" s="6"/>
      <c r="F29" s="6">
        <v>20</v>
      </c>
    </row>
    <row r="30" spans="1:6" x14ac:dyDescent="0.2">
      <c r="A30" s="8" t="s">
        <v>8348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2">
      <c r="A31" s="8" t="s">
        <v>8349</v>
      </c>
      <c r="B31" s="6">
        <v>40</v>
      </c>
      <c r="C31" s="6"/>
      <c r="D31" s="6"/>
      <c r="E31" s="6"/>
      <c r="F31" s="6">
        <v>40</v>
      </c>
    </row>
    <row r="32" spans="1:6" x14ac:dyDescent="0.2">
      <c r="A32" s="8" t="s">
        <v>8350</v>
      </c>
      <c r="B32" s="6">
        <v>20</v>
      </c>
      <c r="C32" s="6"/>
      <c r="D32" s="6"/>
      <c r="E32" s="6"/>
      <c r="F32" s="6">
        <v>20</v>
      </c>
    </row>
    <row r="33" spans="1:6" x14ac:dyDescent="0.2">
      <c r="A33" s="8" t="s">
        <v>8351</v>
      </c>
      <c r="B33" s="6"/>
      <c r="C33" s="6">
        <v>20</v>
      </c>
      <c r="D33" s="6"/>
      <c r="E33" s="6"/>
      <c r="F33" s="6">
        <v>20</v>
      </c>
    </row>
    <row r="34" spans="1:6" x14ac:dyDescent="0.2">
      <c r="A34" s="8" t="s">
        <v>8352</v>
      </c>
      <c r="B34" s="6">
        <v>260</v>
      </c>
      <c r="C34" s="6"/>
      <c r="D34" s="6"/>
      <c r="E34" s="6"/>
      <c r="F34" s="6">
        <v>260</v>
      </c>
    </row>
    <row r="35" spans="1:6" x14ac:dyDescent="0.2">
      <c r="A35" s="8" t="s">
        <v>8353</v>
      </c>
      <c r="B35" s="6"/>
      <c r="C35" s="6"/>
      <c r="D35" s="6">
        <v>40</v>
      </c>
      <c r="E35" s="6"/>
      <c r="F35" s="6">
        <v>40</v>
      </c>
    </row>
    <row r="36" spans="1:6" x14ac:dyDescent="0.2">
      <c r="A36" s="8" t="s">
        <v>8354</v>
      </c>
      <c r="B36" s="6">
        <v>60</v>
      </c>
      <c r="C36" s="6"/>
      <c r="D36" s="6"/>
      <c r="E36" s="6"/>
      <c r="F36" s="6">
        <v>60</v>
      </c>
    </row>
    <row r="37" spans="1:6" x14ac:dyDescent="0.2">
      <c r="A37" s="8" t="s">
        <v>8355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2">
      <c r="A38" s="8" t="s">
        <v>8356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2">
      <c r="A39" s="8" t="s">
        <v>8357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2">
      <c r="A40" s="8" t="s">
        <v>8358</v>
      </c>
      <c r="B40" s="6">
        <v>80</v>
      </c>
      <c r="C40" s="6"/>
      <c r="D40" s="6"/>
      <c r="E40" s="6"/>
      <c r="F40" s="6">
        <v>80</v>
      </c>
    </row>
    <row r="41" spans="1:6" x14ac:dyDescent="0.2">
      <c r="A41" s="8" t="s">
        <v>8359</v>
      </c>
      <c r="B41" s="6">
        <v>60</v>
      </c>
      <c r="C41" s="6"/>
      <c r="D41" s="6"/>
      <c r="E41" s="6"/>
      <c r="F41" s="6">
        <v>60</v>
      </c>
    </row>
    <row r="42" spans="1:6" x14ac:dyDescent="0.2">
      <c r="A42" s="8" t="s">
        <v>8360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2">
      <c r="A43" s="8" t="s">
        <v>8361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8" t="s">
        <v>8362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2">
      <c r="A45" s="8" t="s">
        <v>8363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2">
      <c r="A46" s="8" t="s">
        <v>8364</v>
      </c>
      <c r="B46" s="6"/>
      <c r="C46" s="6"/>
      <c r="D46" s="6">
        <v>20</v>
      </c>
      <c r="E46" s="6"/>
      <c r="F46" s="6">
        <v>20</v>
      </c>
    </row>
    <row r="47" spans="1:6" x14ac:dyDescent="0.2">
      <c r="A47" s="8" t="s">
        <v>8320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90DFA-78B4-4141-8875-9BB473C46ACB}">
  <dimension ref="A2:F19"/>
  <sheetViews>
    <sheetView workbookViewId="0">
      <selection activeCell="A5" sqref="A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7" t="s">
        <v>8380</v>
      </c>
      <c r="B2" t="s">
        <v>8322</v>
      </c>
    </row>
    <row r="3" spans="1:6" x14ac:dyDescent="0.2">
      <c r="A3" s="7" t="s">
        <v>8308</v>
      </c>
      <c r="B3" t="s">
        <v>8322</v>
      </c>
    </row>
    <row r="5" spans="1:6" x14ac:dyDescent="0.2">
      <c r="A5" s="7" t="s">
        <v>8321</v>
      </c>
      <c r="B5" s="7" t="s">
        <v>8323</v>
      </c>
    </row>
    <row r="6" spans="1:6" x14ac:dyDescent="0.2">
      <c r="A6" s="7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8320</v>
      </c>
    </row>
    <row r="7" spans="1:6" x14ac:dyDescent="0.2">
      <c r="A7" s="11" t="s">
        <v>8374</v>
      </c>
      <c r="B7" s="6">
        <v>34</v>
      </c>
      <c r="C7" s="6">
        <v>149</v>
      </c>
      <c r="D7" s="6">
        <v>2</v>
      </c>
      <c r="E7" s="6">
        <v>182</v>
      </c>
      <c r="F7" s="6">
        <v>367</v>
      </c>
    </row>
    <row r="8" spans="1:6" x14ac:dyDescent="0.2">
      <c r="A8" s="11" t="s">
        <v>8375</v>
      </c>
      <c r="B8" s="6">
        <v>27</v>
      </c>
      <c r="C8" s="6">
        <v>106</v>
      </c>
      <c r="D8" s="6">
        <v>18</v>
      </c>
      <c r="E8" s="6">
        <v>202</v>
      </c>
      <c r="F8" s="6">
        <v>353</v>
      </c>
    </row>
    <row r="9" spans="1:6" x14ac:dyDescent="0.2">
      <c r="A9" s="11" t="s">
        <v>8376</v>
      </c>
      <c r="B9" s="6">
        <v>28</v>
      </c>
      <c r="C9" s="6">
        <v>108</v>
      </c>
      <c r="D9" s="6">
        <v>30</v>
      </c>
      <c r="E9" s="6">
        <v>180</v>
      </c>
      <c r="F9" s="6">
        <v>346</v>
      </c>
    </row>
    <row r="10" spans="1:6" x14ac:dyDescent="0.2">
      <c r="A10" s="11" t="s">
        <v>8377</v>
      </c>
      <c r="B10" s="6">
        <v>27</v>
      </c>
      <c r="C10" s="6">
        <v>102</v>
      </c>
      <c r="D10" s="6"/>
      <c r="E10" s="6">
        <v>192</v>
      </c>
      <c r="F10" s="6">
        <v>321</v>
      </c>
    </row>
    <row r="11" spans="1:6" x14ac:dyDescent="0.2">
      <c r="A11" s="11" t="s">
        <v>8368</v>
      </c>
      <c r="B11" s="6">
        <v>26</v>
      </c>
      <c r="C11" s="6">
        <v>126</v>
      </c>
      <c r="D11" s="6"/>
      <c r="E11" s="6">
        <v>234</v>
      </c>
      <c r="F11" s="6">
        <v>386</v>
      </c>
    </row>
    <row r="12" spans="1:6" x14ac:dyDescent="0.2">
      <c r="A12" s="11" t="s">
        <v>8378</v>
      </c>
      <c r="B12" s="6">
        <v>27</v>
      </c>
      <c r="C12" s="6">
        <v>147</v>
      </c>
      <c r="D12" s="6"/>
      <c r="E12" s="6">
        <v>211</v>
      </c>
      <c r="F12" s="6">
        <v>385</v>
      </c>
    </row>
    <row r="13" spans="1:6" x14ac:dyDescent="0.2">
      <c r="A13" s="11" t="s">
        <v>8369</v>
      </c>
      <c r="B13" s="6">
        <v>43</v>
      </c>
      <c r="C13" s="6">
        <v>150</v>
      </c>
      <c r="D13" s="6"/>
      <c r="E13" s="6">
        <v>194</v>
      </c>
      <c r="F13" s="6">
        <v>387</v>
      </c>
    </row>
    <row r="14" spans="1:6" x14ac:dyDescent="0.2">
      <c r="A14" s="11" t="s">
        <v>8370</v>
      </c>
      <c r="B14" s="6">
        <v>33</v>
      </c>
      <c r="C14" s="6">
        <v>134</v>
      </c>
      <c r="D14" s="6"/>
      <c r="E14" s="6">
        <v>166</v>
      </c>
      <c r="F14" s="6">
        <v>333</v>
      </c>
    </row>
    <row r="15" spans="1:6" x14ac:dyDescent="0.2">
      <c r="A15" s="11" t="s">
        <v>8371</v>
      </c>
      <c r="B15" s="6">
        <v>24</v>
      </c>
      <c r="C15" s="6">
        <v>127</v>
      </c>
      <c r="D15" s="6"/>
      <c r="E15" s="6">
        <v>147</v>
      </c>
      <c r="F15" s="6">
        <v>298</v>
      </c>
    </row>
    <row r="16" spans="1:6" x14ac:dyDescent="0.2">
      <c r="A16" s="11" t="s">
        <v>8372</v>
      </c>
      <c r="B16" s="6">
        <v>20</v>
      </c>
      <c r="C16" s="6">
        <v>149</v>
      </c>
      <c r="D16" s="6"/>
      <c r="E16" s="6">
        <v>183</v>
      </c>
      <c r="F16" s="6">
        <v>352</v>
      </c>
    </row>
    <row r="17" spans="1:6" x14ac:dyDescent="0.2">
      <c r="A17" s="11" t="s">
        <v>8373</v>
      </c>
      <c r="B17" s="6">
        <v>37</v>
      </c>
      <c r="C17" s="6">
        <v>114</v>
      </c>
      <c r="D17" s="6"/>
      <c r="E17" s="6">
        <v>183</v>
      </c>
      <c r="F17" s="6">
        <v>334</v>
      </c>
    </row>
    <row r="18" spans="1:6" x14ac:dyDescent="0.2">
      <c r="A18" s="11" t="s">
        <v>8379</v>
      </c>
      <c r="B18" s="6">
        <v>23</v>
      </c>
      <c r="C18" s="6">
        <v>118</v>
      </c>
      <c r="D18" s="6"/>
      <c r="E18" s="6">
        <v>111</v>
      </c>
      <c r="F18" s="6">
        <v>252</v>
      </c>
    </row>
    <row r="19" spans="1:6" x14ac:dyDescent="0.2">
      <c r="A19" s="11" t="s">
        <v>8320</v>
      </c>
      <c r="B19" s="6">
        <v>349</v>
      </c>
      <c r="C19" s="6">
        <v>1530</v>
      </c>
      <c r="D19" s="6">
        <v>50</v>
      </c>
      <c r="E19" s="6">
        <v>2185</v>
      </c>
      <c r="F19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9B8-56BB-1543-B2E6-B12F7BE65647}">
  <dimension ref="A1:H13"/>
  <sheetViews>
    <sheetView workbookViewId="0">
      <selection activeCell="L12" sqref="L12"/>
    </sheetView>
  </sheetViews>
  <sheetFormatPr baseColWidth="10" defaultRowHeight="15" x14ac:dyDescent="0.2"/>
  <cols>
    <col min="1" max="1" width="27.33203125" customWidth="1"/>
    <col min="2" max="2" width="17" customWidth="1"/>
    <col min="3" max="4" width="16.6640625" customWidth="1"/>
    <col min="5" max="5" width="13" customWidth="1"/>
    <col min="6" max="6" width="17.6640625" customWidth="1"/>
    <col min="7" max="7" width="15.83203125" customWidth="1"/>
    <col min="8" max="8" width="19.6640625" customWidth="1"/>
  </cols>
  <sheetData>
    <row r="1" spans="1:8" ht="16" x14ac:dyDescent="0.2">
      <c r="A1" s="12" t="s">
        <v>8381</v>
      </c>
      <c r="B1" s="9" t="s">
        <v>8382</v>
      </c>
      <c r="C1" s="9" t="s">
        <v>8383</v>
      </c>
      <c r="D1" s="9" t="s">
        <v>8384</v>
      </c>
      <c r="E1" s="9" t="s">
        <v>8385</v>
      </c>
      <c r="F1" s="9" t="s">
        <v>8386</v>
      </c>
      <c r="G1" s="9" t="s">
        <v>8387</v>
      </c>
      <c r="H1" s="9" t="s">
        <v>8388</v>
      </c>
    </row>
    <row r="2" spans="1:8" ht="16" x14ac:dyDescent="0.2">
      <c r="A2" s="3" t="s">
        <v>8389</v>
      </c>
      <c r="B2">
        <f>COUNTIFS(Data!$F:$F, "successful", Data!$D:$D, "&lt; 1000")</f>
        <v>322</v>
      </c>
      <c r="C2">
        <f>COUNTIFS(Data!$F:$F, "failed", Data!$D:$D, "&lt; 1000")</f>
        <v>113</v>
      </c>
      <c r="D2">
        <f>COUNTIFS(Data!$F:$F, "canceled", Data!$D:$D, "&lt; 1000")</f>
        <v>18</v>
      </c>
      <c r="E2">
        <f>B2 + C2 + D2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8390</v>
      </c>
      <c r="B3">
        <f>COUNTIFS(Data!$F:$F, "successful", Data!$D:$D, "&gt;=1000", Data!$D:$D, "&lt; 5000")</f>
        <v>932</v>
      </c>
      <c r="C3">
        <f>COUNTIFS(Data!$F:$F, "failed", Data!$D:$D, "&gt;=1000", Data!$D:$D, "&lt; 5000")</f>
        <v>420</v>
      </c>
      <c r="D3">
        <f>COUNTIFS(Data!$F:$F, "canceled", Data!$D:$D, "&gt;=1000", Data!$D:$D, "&lt; 5000")</f>
        <v>60</v>
      </c>
      <c r="E3">
        <f t="shared" ref="E3:E13" si="0">B3 + C3 + D3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8391</v>
      </c>
      <c r="B4">
        <f>COUNTIFS(Data!$F:$F, "successful", Data!$D:$D, "&gt;=5000", Data!$D:$D, "&lt; 10000")</f>
        <v>381</v>
      </c>
      <c r="C4">
        <f>COUNTIFS(Data!$F:$F, "failed", Data!$D:$D, "&gt;=5000", Data!$D:$D, "&lt; 10000")</f>
        <v>283</v>
      </c>
      <c r="D4">
        <f>COUNTIFS(Data!$F:$F, "canceled", Data!$D:$D, "&gt;=5000", Data!$D:$D, "&lt; 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8392</v>
      </c>
      <c r="B5">
        <f>COUNTIFS(Data!$F:$F, "successful", Data!$D:$D, "&gt;=10000", Data!$D:$D, "&lt; 15000")</f>
        <v>168</v>
      </c>
      <c r="C5">
        <f>COUNTIFS(Data!$F:$F, "failed", Data!$D:$D, "&gt;=10000", Data!$D:$D, "&lt; 15000")</f>
        <v>144</v>
      </c>
      <c r="D5">
        <f>COUNTIFS(Data!$F:$F, "canceled", Data!$D:$D, "&gt;=10000", Data!$D:$D, "&lt; 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8393</v>
      </c>
      <c r="B6">
        <f>COUNTIFS(Data!$F:$F, "successful", Data!$D:$D, "&gt;=15000", Data!$D:$D, "&lt; 20000")</f>
        <v>94</v>
      </c>
      <c r="C6">
        <f>COUNTIFS(Data!$F:$F, "failed", Data!$D:$D, "&gt;=15000", Data!$D:$D, "&lt; 20000")</f>
        <v>90</v>
      </c>
      <c r="D6">
        <f>COUNTIFS(Data!$F:$F, "canceled", Data!$D:$D, "&gt;=15000", Data!$D:$D, "&lt; 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8394</v>
      </c>
      <c r="B7">
        <f>COUNTIFS(Data!$F:$F, "successful", Data!$D:$D, "&gt;=20000", Data!$D:$D, "&lt; 25000")</f>
        <v>62</v>
      </c>
      <c r="C7">
        <f>COUNTIFS(Data!$F:$F, "failed", Data!$D:$D, "&gt;=20000", Data!$D:$D, "&lt; 25000")</f>
        <v>72</v>
      </c>
      <c r="D7">
        <f>COUNTIFS(Data!$F:$F, "canceled", Data!$D:$D, "&gt;=20000", Data!$D:$D, "&lt; 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8395</v>
      </c>
      <c r="B8">
        <f>COUNTIFS(Data!$F:$F, "successful", Data!$D:$D, "&gt;=25000", Data!$D:$D, "&lt; 30000")</f>
        <v>55</v>
      </c>
      <c r="C8">
        <f>COUNTIFS(Data!$F:$F, "failed", Data!$D:$D, "&gt;=25000", Data!$D:$D, "&lt; 30000")</f>
        <v>64</v>
      </c>
      <c r="D8">
        <f>COUNTIFS(Data!$F:$F, "canceled", Data!$D:$D, "&gt;=25000", Data!$D:$D, "&lt; 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8396</v>
      </c>
      <c r="B9">
        <f>COUNTIFS(Data!$F:$F, "successful", Data!$D:$D, "&gt;=30000", Data!$D:$D, "&lt; 35000")</f>
        <v>32</v>
      </c>
      <c r="C9">
        <f>COUNTIFS(Data!$F:$F, "failed", Data!$D:$D, "&gt;=30000", Data!$D:$D, "&lt; 35000")</f>
        <v>37</v>
      </c>
      <c r="D9">
        <f>COUNTIFS(Data!$F:$F, "canceled", Data!$D:$D, "&gt;=30000", Data!$D:$D, "&lt; 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8397</v>
      </c>
      <c r="B10">
        <f>COUNTIFS(Data!$F:$F, "successful", Data!$D:$D, "&gt;=35000", Data!$D:$D, "&lt; 40000")</f>
        <v>26</v>
      </c>
      <c r="C10">
        <f>COUNTIFS(Data!$F:$F, "failed", Data!$D:$D, "&gt;=35000", Data!$D:$D, "&lt; 40000")</f>
        <v>22</v>
      </c>
      <c r="D10">
        <f>COUNTIFS(Data!$F:$F, "canceled", Data!$D:$D, "&gt;=35000", Data!$D:$D, "&lt; 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8398</v>
      </c>
      <c r="B11">
        <f>COUNTIFS(Data!$F:$F, "successful", Data!$D:$D, "&gt;=40000", Data!$D:$D, "&lt; 45000")</f>
        <v>21</v>
      </c>
      <c r="C11">
        <f>COUNTIFS(Data!$F:$F, "failed", Data!$D:$D, "&gt;=40000", Data!$D:$D, "&lt; 45000")</f>
        <v>16</v>
      </c>
      <c r="D11">
        <f>COUNTIFS(Data!$F:$F, "canceled", Data!$D:$D, "&gt;=40000", Data!$D:$D, "&lt; 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8399</v>
      </c>
      <c r="B12">
        <f>COUNTIFS(Data!$F:$F, "successful", Data!$D:$D, "&gt;=45000", Data!$D:$D, "&lt; 50000")</f>
        <v>6</v>
      </c>
      <c r="C12">
        <f>COUNTIFS(Data!$F:$F, "failed", Data!$D:$D, "&gt;=45000", Data!$D:$D, "&lt; 50000")</f>
        <v>11</v>
      </c>
      <c r="D12">
        <f>COUNTIFS(Data!$F:$F, "canceled", Data!$D:$D, "&gt;=45000", Data!$D:$D, "&lt; 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8400</v>
      </c>
      <c r="B13">
        <f>COUNTIFS(Data!$F:$F, "successful", Data!$D:$D, "&gt;=50000")</f>
        <v>86</v>
      </c>
      <c r="C13">
        <f>COUNTIFS(Data!$F:$F, "failed", Data!$D:$D, "&gt;=50000")</f>
        <v>258</v>
      </c>
      <c r="D13">
        <f>COUNTIFS(Data!$F:$F, "canceled", Data!$D:$D,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282A4-C20F-FF49-B459-15664EA7CAF0}">
  <dimension ref="A1:I2186"/>
  <sheetViews>
    <sheetView tabSelected="1" workbookViewId="0">
      <selection activeCell="H6" sqref="H6"/>
    </sheetView>
  </sheetViews>
  <sheetFormatPr baseColWidth="10" defaultRowHeight="15" x14ac:dyDescent="0.2"/>
  <cols>
    <col min="2" max="2" width="22.6640625" customWidth="1"/>
    <col min="7" max="7" width="22.33203125" customWidth="1"/>
    <col min="8" max="8" width="14.83203125" customWidth="1"/>
  </cols>
  <sheetData>
    <row r="1" spans="1:9" x14ac:dyDescent="0.2">
      <c r="A1" s="9" t="s">
        <v>8218</v>
      </c>
      <c r="B1" s="9" t="s">
        <v>8262</v>
      </c>
      <c r="D1" s="9" t="s">
        <v>8218</v>
      </c>
      <c r="E1" s="9" t="s">
        <v>8262</v>
      </c>
      <c r="G1" s="9" t="s">
        <v>8403</v>
      </c>
      <c r="H1" s="9" t="s">
        <v>8401</v>
      </c>
      <c r="I1" s="9" t="s">
        <v>8402</v>
      </c>
    </row>
    <row r="2" spans="1:9" x14ac:dyDescent="0.2">
      <c r="A2" t="str" cm="1">
        <f t="array" ref="A2:A2186">_xlfn._xlws.FILTER(Data!$F:$F, Data!$F:$F="successful", "No successful campaigns found")</f>
        <v>successful</v>
      </c>
      <c r="B2" cm="1">
        <f t="array" ref="B2:B2186">_xlfn._xlws.FILTER(Data!$L:$L, Data!$F:$F="successful", "No successful campaigns found")</f>
        <v>182</v>
      </c>
      <c r="D2" t="str" cm="1">
        <f t="array" ref="D2:D1531">_xlfn._xlws.FILTER(Data!$F:$F, Data!$F:$F="failed", "No failed campaigns found")</f>
        <v>failed</v>
      </c>
      <c r="E2" cm="1">
        <f t="array" ref="E2:E1531">_xlfn._xlws.FILTER(Data!$L:$L, Data!$F:$F="failed", "No failed campaigns found")</f>
        <v>0</v>
      </c>
      <c r="G2" s="9" t="s">
        <v>8404</v>
      </c>
      <c r="H2">
        <f>AVERAGE($B$2:$B$2186)</f>
        <v>194.42517162471395</v>
      </c>
      <c r="I2">
        <f>AVERAGE($E$2:$E$1531)</f>
        <v>17.709803921568628</v>
      </c>
    </row>
    <row r="3" spans="1:9" x14ac:dyDescent="0.2">
      <c r="A3" t="str">
        <v>successful</v>
      </c>
      <c r="B3">
        <v>79</v>
      </c>
      <c r="D3" t="str">
        <v>failed</v>
      </c>
      <c r="E3">
        <v>1</v>
      </c>
      <c r="G3" s="9" t="s">
        <v>8405</v>
      </c>
      <c r="H3">
        <f>MEDIAN($B$2:$B$2186)</f>
        <v>62</v>
      </c>
      <c r="I3">
        <f>MEDIAN($E$2:$E$1531)</f>
        <v>4</v>
      </c>
    </row>
    <row r="4" spans="1:9" x14ac:dyDescent="0.2">
      <c r="A4" t="str">
        <v>successful</v>
      </c>
      <c r="B4">
        <v>35</v>
      </c>
      <c r="D4" t="str">
        <v>failed</v>
      </c>
      <c r="E4">
        <v>10</v>
      </c>
      <c r="G4" s="9" t="s">
        <v>8406</v>
      </c>
      <c r="H4">
        <f>MIN($B$2:$B$2186)</f>
        <v>1</v>
      </c>
      <c r="I4">
        <f>MIN($E$2:$E$1531)</f>
        <v>0</v>
      </c>
    </row>
    <row r="5" spans="1:9" x14ac:dyDescent="0.2">
      <c r="A5" t="str">
        <v>successful</v>
      </c>
      <c r="B5">
        <v>150</v>
      </c>
      <c r="D5" t="str">
        <v>failed</v>
      </c>
      <c r="E5">
        <v>0</v>
      </c>
      <c r="G5" s="9" t="s">
        <v>8407</v>
      </c>
      <c r="H5">
        <f>MAX($B$2:$B$2186)</f>
        <v>26457</v>
      </c>
      <c r="I5">
        <f>MAX($E$2:$E$1531)</f>
        <v>1293</v>
      </c>
    </row>
    <row r="6" spans="1:9" x14ac:dyDescent="0.2">
      <c r="A6" t="str">
        <v>successful</v>
      </c>
      <c r="B6">
        <v>284</v>
      </c>
      <c r="D6" t="str">
        <v>failed</v>
      </c>
      <c r="E6">
        <v>7</v>
      </c>
      <c r="G6" s="9" t="s">
        <v>8408</v>
      </c>
      <c r="H6">
        <f>_xlfn.VAR.P($B$2:$B$2186)</f>
        <v>712840.9867348104</v>
      </c>
      <c r="I6">
        <f>_xlfn.VAR.P($E$2:$E$1531)</f>
        <v>3773.2216685890044</v>
      </c>
    </row>
    <row r="7" spans="1:9" x14ac:dyDescent="0.2">
      <c r="A7" t="str">
        <v>successful</v>
      </c>
      <c r="B7">
        <v>47</v>
      </c>
      <c r="D7" t="str">
        <v>failed</v>
      </c>
      <c r="E7">
        <v>0</v>
      </c>
      <c r="G7" s="9" t="s">
        <v>8409</v>
      </c>
      <c r="H7">
        <f>_xlfn.STDEV.P($B$2:$B$2186)</f>
        <v>844.29910975602149</v>
      </c>
      <c r="I7">
        <f>_xlfn.STDEV.P($E$2:$E$1531)</f>
        <v>61.426555076684906</v>
      </c>
    </row>
    <row r="8" spans="1:9" x14ac:dyDescent="0.2">
      <c r="A8" t="str">
        <v>successful</v>
      </c>
      <c r="B8">
        <v>58</v>
      </c>
      <c r="D8" t="str">
        <v>failed</v>
      </c>
      <c r="E8">
        <v>1</v>
      </c>
    </row>
    <row r="9" spans="1:9" x14ac:dyDescent="0.2">
      <c r="A9" t="str">
        <v>successful</v>
      </c>
      <c r="B9">
        <v>57</v>
      </c>
      <c r="D9" t="str">
        <v>failed</v>
      </c>
      <c r="E9">
        <v>2</v>
      </c>
    </row>
    <row r="10" spans="1:9" x14ac:dyDescent="0.2">
      <c r="A10" t="str">
        <v>successful</v>
      </c>
      <c r="B10">
        <v>12</v>
      </c>
      <c r="D10" t="str">
        <v>failed</v>
      </c>
      <c r="E10">
        <v>3</v>
      </c>
    </row>
    <row r="11" spans="1:9" x14ac:dyDescent="0.2">
      <c r="A11" t="str">
        <v>successful</v>
      </c>
      <c r="B11">
        <v>20</v>
      </c>
      <c r="D11" t="str">
        <v>failed</v>
      </c>
      <c r="E11">
        <v>10</v>
      </c>
    </row>
    <row r="12" spans="1:9" x14ac:dyDescent="0.2">
      <c r="A12" t="str">
        <v>successful</v>
      </c>
      <c r="B12">
        <v>19</v>
      </c>
      <c r="D12" t="str">
        <v>failed</v>
      </c>
      <c r="E12">
        <v>10</v>
      </c>
    </row>
    <row r="13" spans="1:9" x14ac:dyDescent="0.2">
      <c r="A13" t="str">
        <v>successful</v>
      </c>
      <c r="B13">
        <v>75</v>
      </c>
      <c r="D13" t="str">
        <v>failed</v>
      </c>
      <c r="E13">
        <v>1</v>
      </c>
    </row>
    <row r="14" spans="1:9" x14ac:dyDescent="0.2">
      <c r="A14" t="str">
        <v>successful</v>
      </c>
      <c r="B14">
        <v>827</v>
      </c>
      <c r="D14" t="str">
        <v>failed</v>
      </c>
      <c r="E14">
        <v>0</v>
      </c>
    </row>
    <row r="15" spans="1:9" x14ac:dyDescent="0.2">
      <c r="A15" t="str">
        <v>successful</v>
      </c>
      <c r="B15">
        <v>51</v>
      </c>
      <c r="D15" t="str">
        <v>failed</v>
      </c>
      <c r="E15">
        <v>0</v>
      </c>
    </row>
    <row r="16" spans="1:9" x14ac:dyDescent="0.2">
      <c r="A16" t="str">
        <v>successful</v>
      </c>
      <c r="B16">
        <v>41</v>
      </c>
      <c r="D16" t="str">
        <v>failed</v>
      </c>
      <c r="E16">
        <v>0</v>
      </c>
    </row>
    <row r="17" spans="1:5" x14ac:dyDescent="0.2">
      <c r="A17" t="str">
        <v>successful</v>
      </c>
      <c r="B17">
        <v>98</v>
      </c>
      <c r="D17" t="str">
        <v>failed</v>
      </c>
      <c r="E17">
        <v>26</v>
      </c>
    </row>
    <row r="18" spans="1:5" x14ac:dyDescent="0.2">
      <c r="A18" t="str">
        <v>successful</v>
      </c>
      <c r="B18">
        <v>70</v>
      </c>
      <c r="D18" t="str">
        <v>failed</v>
      </c>
      <c r="E18">
        <v>0</v>
      </c>
    </row>
    <row r="19" spans="1:5" x14ac:dyDescent="0.2">
      <c r="A19" t="str">
        <v>successful</v>
      </c>
      <c r="B19">
        <v>36</v>
      </c>
      <c r="D19" t="str">
        <v>failed</v>
      </c>
      <c r="E19">
        <v>7</v>
      </c>
    </row>
    <row r="20" spans="1:5" x14ac:dyDescent="0.2">
      <c r="A20" t="str">
        <v>successful</v>
      </c>
      <c r="B20">
        <v>342</v>
      </c>
      <c r="D20" t="str">
        <v>failed</v>
      </c>
      <c r="E20">
        <v>0</v>
      </c>
    </row>
    <row r="21" spans="1:5" x14ac:dyDescent="0.2">
      <c r="A21" t="str">
        <v>successful</v>
      </c>
      <c r="B21">
        <v>22</v>
      </c>
      <c r="D21" t="str">
        <v>failed</v>
      </c>
      <c r="E21">
        <v>2</v>
      </c>
    </row>
    <row r="22" spans="1:5" x14ac:dyDescent="0.2">
      <c r="A22" t="str">
        <v>successful</v>
      </c>
      <c r="B22">
        <v>25</v>
      </c>
      <c r="D22" t="str">
        <v>failed</v>
      </c>
      <c r="E22">
        <v>13</v>
      </c>
    </row>
    <row r="23" spans="1:5" x14ac:dyDescent="0.2">
      <c r="A23" t="str">
        <v>successful</v>
      </c>
      <c r="B23">
        <v>101</v>
      </c>
      <c r="D23" t="str">
        <v>failed</v>
      </c>
      <c r="E23">
        <v>4</v>
      </c>
    </row>
    <row r="24" spans="1:5" x14ac:dyDescent="0.2">
      <c r="A24" t="str">
        <v>successful</v>
      </c>
      <c r="B24">
        <v>8</v>
      </c>
      <c r="D24" t="str">
        <v>failed</v>
      </c>
      <c r="E24">
        <v>0</v>
      </c>
    </row>
    <row r="25" spans="1:5" x14ac:dyDescent="0.2">
      <c r="A25" t="str">
        <v>successful</v>
      </c>
      <c r="B25">
        <v>23</v>
      </c>
      <c r="D25" t="str">
        <v>failed</v>
      </c>
      <c r="E25">
        <v>12</v>
      </c>
    </row>
    <row r="26" spans="1:5" x14ac:dyDescent="0.2">
      <c r="A26" t="str">
        <v>successful</v>
      </c>
      <c r="B26">
        <v>574</v>
      </c>
      <c r="D26" t="str">
        <v>failed</v>
      </c>
      <c r="E26">
        <v>2</v>
      </c>
    </row>
    <row r="27" spans="1:5" x14ac:dyDescent="0.2">
      <c r="A27" t="str">
        <v>successful</v>
      </c>
      <c r="B27">
        <v>14</v>
      </c>
      <c r="D27" t="str">
        <v>failed</v>
      </c>
      <c r="E27">
        <v>10</v>
      </c>
    </row>
    <row r="28" spans="1:5" x14ac:dyDescent="0.2">
      <c r="A28" t="str">
        <v>successful</v>
      </c>
      <c r="B28">
        <v>19</v>
      </c>
      <c r="D28" t="str">
        <v>failed</v>
      </c>
      <c r="E28">
        <v>0</v>
      </c>
    </row>
    <row r="29" spans="1:5" x14ac:dyDescent="0.2">
      <c r="A29" t="str">
        <v>successful</v>
      </c>
      <c r="B29">
        <v>150</v>
      </c>
      <c r="D29" t="str">
        <v>failed</v>
      </c>
      <c r="E29">
        <v>5</v>
      </c>
    </row>
    <row r="30" spans="1:5" x14ac:dyDescent="0.2">
      <c r="A30" t="str">
        <v>successful</v>
      </c>
      <c r="B30">
        <v>71</v>
      </c>
      <c r="D30" t="str">
        <v>failed</v>
      </c>
      <c r="E30">
        <v>0</v>
      </c>
    </row>
    <row r="31" spans="1:5" x14ac:dyDescent="0.2">
      <c r="A31" t="str">
        <v>successful</v>
      </c>
      <c r="B31">
        <v>117</v>
      </c>
      <c r="D31" t="str">
        <v>failed</v>
      </c>
      <c r="E31">
        <v>5</v>
      </c>
    </row>
    <row r="32" spans="1:5" x14ac:dyDescent="0.2">
      <c r="A32" t="str">
        <v>successful</v>
      </c>
      <c r="B32">
        <v>53</v>
      </c>
      <c r="D32" t="str">
        <v>failed</v>
      </c>
      <c r="E32">
        <v>1</v>
      </c>
    </row>
    <row r="33" spans="1:5" x14ac:dyDescent="0.2">
      <c r="A33" t="str">
        <v>successful</v>
      </c>
      <c r="B33">
        <v>1</v>
      </c>
      <c r="D33" t="str">
        <v>failed</v>
      </c>
      <c r="E33">
        <v>3</v>
      </c>
    </row>
    <row r="34" spans="1:5" x14ac:dyDescent="0.2">
      <c r="A34" t="str">
        <v>successful</v>
      </c>
      <c r="B34">
        <v>89</v>
      </c>
      <c r="D34" t="str">
        <v>failed</v>
      </c>
      <c r="E34">
        <v>3</v>
      </c>
    </row>
    <row r="35" spans="1:5" x14ac:dyDescent="0.2">
      <c r="A35" t="str">
        <v>successful</v>
      </c>
      <c r="B35">
        <v>64</v>
      </c>
      <c r="D35" t="str">
        <v>failed</v>
      </c>
      <c r="E35">
        <v>0</v>
      </c>
    </row>
    <row r="36" spans="1:5" x14ac:dyDescent="0.2">
      <c r="A36" t="str">
        <v>successful</v>
      </c>
      <c r="B36">
        <v>68</v>
      </c>
      <c r="D36" t="str">
        <v>failed</v>
      </c>
      <c r="E36">
        <v>3</v>
      </c>
    </row>
    <row r="37" spans="1:5" x14ac:dyDescent="0.2">
      <c r="A37" t="str">
        <v>successful</v>
      </c>
      <c r="B37">
        <v>28</v>
      </c>
      <c r="D37" t="str">
        <v>failed</v>
      </c>
      <c r="E37">
        <v>0</v>
      </c>
    </row>
    <row r="38" spans="1:5" x14ac:dyDescent="0.2">
      <c r="A38" t="str">
        <v>successful</v>
      </c>
      <c r="B38">
        <v>44</v>
      </c>
      <c r="D38" t="str">
        <v>failed</v>
      </c>
      <c r="E38">
        <v>19</v>
      </c>
    </row>
    <row r="39" spans="1:5" x14ac:dyDescent="0.2">
      <c r="A39" t="str">
        <v>successful</v>
      </c>
      <c r="B39">
        <v>253</v>
      </c>
      <c r="D39" t="str">
        <v>failed</v>
      </c>
      <c r="E39">
        <v>8</v>
      </c>
    </row>
    <row r="40" spans="1:5" x14ac:dyDescent="0.2">
      <c r="A40" t="str">
        <v>successful</v>
      </c>
      <c r="B40">
        <v>66</v>
      </c>
      <c r="D40" t="str">
        <v>failed</v>
      </c>
      <c r="E40">
        <v>6</v>
      </c>
    </row>
    <row r="41" spans="1:5" x14ac:dyDescent="0.2">
      <c r="A41" t="str">
        <v>successful</v>
      </c>
      <c r="B41">
        <v>217</v>
      </c>
      <c r="D41" t="str">
        <v>failed</v>
      </c>
      <c r="E41">
        <v>0</v>
      </c>
    </row>
    <row r="42" spans="1:5" x14ac:dyDescent="0.2">
      <c r="A42" t="str">
        <v>successful</v>
      </c>
      <c r="B42">
        <v>16</v>
      </c>
      <c r="D42" t="str">
        <v>failed</v>
      </c>
      <c r="E42">
        <v>18</v>
      </c>
    </row>
    <row r="43" spans="1:5" x14ac:dyDescent="0.2">
      <c r="A43" t="str">
        <v>successful</v>
      </c>
      <c r="B43">
        <v>19</v>
      </c>
      <c r="D43" t="str">
        <v>failed</v>
      </c>
      <c r="E43">
        <v>7</v>
      </c>
    </row>
    <row r="44" spans="1:5" x14ac:dyDescent="0.2">
      <c r="A44" t="str">
        <v>successful</v>
      </c>
      <c r="B44">
        <v>169</v>
      </c>
      <c r="D44" t="str">
        <v>failed</v>
      </c>
      <c r="E44">
        <v>0</v>
      </c>
    </row>
    <row r="45" spans="1:5" x14ac:dyDescent="0.2">
      <c r="A45" t="str">
        <v>successful</v>
      </c>
      <c r="B45">
        <v>263</v>
      </c>
      <c r="D45" t="str">
        <v>failed</v>
      </c>
      <c r="E45">
        <v>8</v>
      </c>
    </row>
    <row r="46" spans="1:5" x14ac:dyDescent="0.2">
      <c r="A46" t="str">
        <v>successful</v>
      </c>
      <c r="B46">
        <v>15</v>
      </c>
      <c r="D46" t="str">
        <v>failed</v>
      </c>
      <c r="E46">
        <v>1293</v>
      </c>
    </row>
    <row r="47" spans="1:5" x14ac:dyDescent="0.2">
      <c r="A47" t="str">
        <v>successful</v>
      </c>
      <c r="B47">
        <v>61</v>
      </c>
      <c r="D47" t="str">
        <v>failed</v>
      </c>
      <c r="E47">
        <v>17</v>
      </c>
    </row>
    <row r="48" spans="1:5" x14ac:dyDescent="0.2">
      <c r="A48" t="str">
        <v>successful</v>
      </c>
      <c r="B48">
        <v>45</v>
      </c>
      <c r="D48" t="str">
        <v>failed</v>
      </c>
      <c r="E48">
        <v>0</v>
      </c>
    </row>
    <row r="49" spans="1:5" x14ac:dyDescent="0.2">
      <c r="A49" t="str">
        <v>successful</v>
      </c>
      <c r="B49">
        <v>70</v>
      </c>
      <c r="D49" t="str">
        <v>failed</v>
      </c>
      <c r="E49">
        <v>13</v>
      </c>
    </row>
    <row r="50" spans="1:5" x14ac:dyDescent="0.2">
      <c r="A50" t="str">
        <v>successful</v>
      </c>
      <c r="B50">
        <v>38</v>
      </c>
      <c r="D50" t="str">
        <v>failed</v>
      </c>
      <c r="E50">
        <v>0</v>
      </c>
    </row>
    <row r="51" spans="1:5" x14ac:dyDescent="0.2">
      <c r="A51" t="str">
        <v>successful</v>
      </c>
      <c r="B51">
        <v>87</v>
      </c>
      <c r="D51" t="str">
        <v>failed</v>
      </c>
      <c r="E51">
        <v>0</v>
      </c>
    </row>
    <row r="52" spans="1:5" x14ac:dyDescent="0.2">
      <c r="A52" t="str">
        <v>successful</v>
      </c>
      <c r="B52">
        <v>22</v>
      </c>
      <c r="D52" t="str">
        <v>failed</v>
      </c>
      <c r="E52">
        <v>33</v>
      </c>
    </row>
    <row r="53" spans="1:5" x14ac:dyDescent="0.2">
      <c r="A53" t="str">
        <v>successful</v>
      </c>
      <c r="B53">
        <v>119</v>
      </c>
      <c r="D53" t="str">
        <v>failed</v>
      </c>
      <c r="E53">
        <v>12</v>
      </c>
    </row>
    <row r="54" spans="1:5" x14ac:dyDescent="0.2">
      <c r="A54" t="str">
        <v>successful</v>
      </c>
      <c r="B54">
        <v>52</v>
      </c>
      <c r="D54" t="str">
        <v>failed</v>
      </c>
      <c r="E54">
        <v>1</v>
      </c>
    </row>
    <row r="55" spans="1:5" x14ac:dyDescent="0.2">
      <c r="A55" t="str">
        <v>successful</v>
      </c>
      <c r="B55">
        <v>117</v>
      </c>
      <c r="D55" t="str">
        <v>failed</v>
      </c>
      <c r="E55">
        <v>1</v>
      </c>
    </row>
    <row r="56" spans="1:5" x14ac:dyDescent="0.2">
      <c r="A56" t="str">
        <v>successful</v>
      </c>
      <c r="B56">
        <v>52</v>
      </c>
      <c r="D56" t="str">
        <v>failed</v>
      </c>
      <c r="E56">
        <v>1</v>
      </c>
    </row>
    <row r="57" spans="1:5" x14ac:dyDescent="0.2">
      <c r="A57" t="str">
        <v>successful</v>
      </c>
      <c r="B57">
        <v>86</v>
      </c>
      <c r="D57" t="str">
        <v>failed</v>
      </c>
      <c r="E57">
        <v>1</v>
      </c>
    </row>
    <row r="58" spans="1:5" x14ac:dyDescent="0.2">
      <c r="A58" t="str">
        <v>successful</v>
      </c>
      <c r="B58">
        <v>174</v>
      </c>
      <c r="D58" t="str">
        <v>failed</v>
      </c>
      <c r="E58">
        <v>84</v>
      </c>
    </row>
    <row r="59" spans="1:5" x14ac:dyDescent="0.2">
      <c r="A59" t="str">
        <v>successful</v>
      </c>
      <c r="B59">
        <v>69</v>
      </c>
      <c r="D59" t="str">
        <v>failed</v>
      </c>
      <c r="E59">
        <v>38</v>
      </c>
    </row>
    <row r="60" spans="1:5" x14ac:dyDescent="0.2">
      <c r="A60" t="str">
        <v>successful</v>
      </c>
      <c r="B60">
        <v>75</v>
      </c>
      <c r="D60" t="str">
        <v>failed</v>
      </c>
      <c r="E60">
        <v>1</v>
      </c>
    </row>
    <row r="61" spans="1:5" x14ac:dyDescent="0.2">
      <c r="A61" t="str">
        <v>successful</v>
      </c>
      <c r="B61">
        <v>33</v>
      </c>
      <c r="D61" t="str">
        <v>failed</v>
      </c>
      <c r="E61">
        <v>76</v>
      </c>
    </row>
    <row r="62" spans="1:5" x14ac:dyDescent="0.2">
      <c r="A62" t="str">
        <v>successful</v>
      </c>
      <c r="B62">
        <v>108</v>
      </c>
      <c r="D62" t="str">
        <v>failed</v>
      </c>
      <c r="E62">
        <v>3</v>
      </c>
    </row>
    <row r="63" spans="1:5" x14ac:dyDescent="0.2">
      <c r="A63" t="str">
        <v>successful</v>
      </c>
      <c r="B63">
        <v>23</v>
      </c>
      <c r="D63" t="str">
        <v>failed</v>
      </c>
      <c r="E63">
        <v>0</v>
      </c>
    </row>
    <row r="64" spans="1:5" x14ac:dyDescent="0.2">
      <c r="A64" t="str">
        <v>successful</v>
      </c>
      <c r="B64">
        <v>48</v>
      </c>
      <c r="D64" t="str">
        <v>failed</v>
      </c>
      <c r="E64">
        <v>2</v>
      </c>
    </row>
    <row r="65" spans="1:5" x14ac:dyDescent="0.2">
      <c r="A65" t="str">
        <v>successful</v>
      </c>
      <c r="B65">
        <v>64</v>
      </c>
      <c r="D65" t="str">
        <v>failed</v>
      </c>
      <c r="E65">
        <v>0</v>
      </c>
    </row>
    <row r="66" spans="1:5" x14ac:dyDescent="0.2">
      <c r="A66" t="str">
        <v>successful</v>
      </c>
      <c r="B66">
        <v>24</v>
      </c>
      <c r="D66" t="str">
        <v>failed</v>
      </c>
      <c r="E66">
        <v>0</v>
      </c>
    </row>
    <row r="67" spans="1:5" x14ac:dyDescent="0.2">
      <c r="A67" t="str">
        <v>successful</v>
      </c>
      <c r="B67">
        <v>57</v>
      </c>
      <c r="D67" t="str">
        <v>failed</v>
      </c>
      <c r="E67">
        <v>0</v>
      </c>
    </row>
    <row r="68" spans="1:5" x14ac:dyDescent="0.2">
      <c r="A68" t="str">
        <v>successful</v>
      </c>
      <c r="B68">
        <v>26</v>
      </c>
      <c r="D68" t="str">
        <v>failed</v>
      </c>
      <c r="E68">
        <v>2</v>
      </c>
    </row>
    <row r="69" spans="1:5" x14ac:dyDescent="0.2">
      <c r="A69" t="str">
        <v>successful</v>
      </c>
      <c r="B69">
        <v>20</v>
      </c>
      <c r="D69" t="str">
        <v>failed</v>
      </c>
      <c r="E69">
        <v>0</v>
      </c>
    </row>
    <row r="70" spans="1:5" x14ac:dyDescent="0.2">
      <c r="A70" t="str">
        <v>successful</v>
      </c>
      <c r="B70">
        <v>36</v>
      </c>
      <c r="D70" t="str">
        <v>failed</v>
      </c>
      <c r="E70">
        <v>0</v>
      </c>
    </row>
    <row r="71" spans="1:5" x14ac:dyDescent="0.2">
      <c r="A71" t="str">
        <v>successful</v>
      </c>
      <c r="B71">
        <v>178</v>
      </c>
      <c r="D71" t="str">
        <v>failed</v>
      </c>
      <c r="E71">
        <v>0</v>
      </c>
    </row>
    <row r="72" spans="1:5" x14ac:dyDescent="0.2">
      <c r="A72" t="str">
        <v>successful</v>
      </c>
      <c r="B72">
        <v>17</v>
      </c>
      <c r="D72" t="str">
        <v>failed</v>
      </c>
      <c r="E72">
        <v>2</v>
      </c>
    </row>
    <row r="73" spans="1:5" x14ac:dyDescent="0.2">
      <c r="A73" t="str">
        <v>successful</v>
      </c>
      <c r="B73">
        <v>32</v>
      </c>
      <c r="D73" t="str">
        <v>failed</v>
      </c>
      <c r="E73">
        <v>0</v>
      </c>
    </row>
    <row r="74" spans="1:5" x14ac:dyDescent="0.2">
      <c r="A74" t="str">
        <v>successful</v>
      </c>
      <c r="B74">
        <v>41</v>
      </c>
      <c r="D74" t="str">
        <v>failed</v>
      </c>
      <c r="E74">
        <v>7</v>
      </c>
    </row>
    <row r="75" spans="1:5" x14ac:dyDescent="0.2">
      <c r="A75" t="str">
        <v>successful</v>
      </c>
      <c r="B75">
        <v>18</v>
      </c>
      <c r="D75" t="str">
        <v>failed</v>
      </c>
      <c r="E75">
        <v>0</v>
      </c>
    </row>
    <row r="76" spans="1:5" x14ac:dyDescent="0.2">
      <c r="A76" t="str">
        <v>successful</v>
      </c>
      <c r="B76">
        <v>29</v>
      </c>
      <c r="D76" t="str">
        <v>failed</v>
      </c>
      <c r="E76">
        <v>5</v>
      </c>
    </row>
    <row r="77" spans="1:5" x14ac:dyDescent="0.2">
      <c r="A77" t="str">
        <v>successful</v>
      </c>
      <c r="B77">
        <v>47</v>
      </c>
      <c r="D77" t="str">
        <v>failed</v>
      </c>
      <c r="E77">
        <v>0</v>
      </c>
    </row>
    <row r="78" spans="1:5" x14ac:dyDescent="0.2">
      <c r="A78" t="str">
        <v>successful</v>
      </c>
      <c r="B78">
        <v>15</v>
      </c>
      <c r="D78" t="str">
        <v>failed</v>
      </c>
      <c r="E78">
        <v>0</v>
      </c>
    </row>
    <row r="79" spans="1:5" x14ac:dyDescent="0.2">
      <c r="A79" t="str">
        <v>successful</v>
      </c>
      <c r="B79">
        <v>26</v>
      </c>
      <c r="D79" t="str">
        <v>failed</v>
      </c>
      <c r="E79">
        <v>1</v>
      </c>
    </row>
    <row r="80" spans="1:5" x14ac:dyDescent="0.2">
      <c r="A80" t="str">
        <v>successful</v>
      </c>
      <c r="B80">
        <v>35</v>
      </c>
      <c r="D80" t="str">
        <v>failed</v>
      </c>
      <c r="E80">
        <v>0</v>
      </c>
    </row>
    <row r="81" spans="1:5" x14ac:dyDescent="0.2">
      <c r="A81" t="str">
        <v>successful</v>
      </c>
      <c r="B81">
        <v>41</v>
      </c>
      <c r="D81" t="str">
        <v>failed</v>
      </c>
      <c r="E81">
        <v>5</v>
      </c>
    </row>
    <row r="82" spans="1:5" x14ac:dyDescent="0.2">
      <c r="A82" t="str">
        <v>successful</v>
      </c>
      <c r="B82">
        <v>47</v>
      </c>
      <c r="D82" t="str">
        <v>failed</v>
      </c>
      <c r="E82">
        <v>3</v>
      </c>
    </row>
    <row r="83" spans="1:5" x14ac:dyDescent="0.2">
      <c r="A83" t="str">
        <v>successful</v>
      </c>
      <c r="B83">
        <v>28</v>
      </c>
      <c r="D83" t="str">
        <v>failed</v>
      </c>
      <c r="E83">
        <v>6</v>
      </c>
    </row>
    <row r="84" spans="1:5" x14ac:dyDescent="0.2">
      <c r="A84" t="str">
        <v>successful</v>
      </c>
      <c r="B84">
        <v>100</v>
      </c>
      <c r="D84" t="str">
        <v>failed</v>
      </c>
      <c r="E84">
        <v>12</v>
      </c>
    </row>
    <row r="85" spans="1:5" x14ac:dyDescent="0.2">
      <c r="A85" t="str">
        <v>successful</v>
      </c>
      <c r="B85">
        <v>13</v>
      </c>
      <c r="D85" t="str">
        <v>failed</v>
      </c>
      <c r="E85">
        <v>13</v>
      </c>
    </row>
    <row r="86" spans="1:5" x14ac:dyDescent="0.2">
      <c r="A86" t="str">
        <v>successful</v>
      </c>
      <c r="B86">
        <v>7</v>
      </c>
      <c r="D86" t="str">
        <v>failed</v>
      </c>
      <c r="E86">
        <v>5</v>
      </c>
    </row>
    <row r="87" spans="1:5" x14ac:dyDescent="0.2">
      <c r="A87" t="str">
        <v>successful</v>
      </c>
      <c r="B87">
        <v>21</v>
      </c>
      <c r="D87" t="str">
        <v>failed</v>
      </c>
      <c r="E87">
        <v>2</v>
      </c>
    </row>
    <row r="88" spans="1:5" x14ac:dyDescent="0.2">
      <c r="A88" t="str">
        <v>successful</v>
      </c>
      <c r="B88">
        <v>17</v>
      </c>
      <c r="D88" t="str">
        <v>failed</v>
      </c>
      <c r="E88">
        <v>8</v>
      </c>
    </row>
    <row r="89" spans="1:5" x14ac:dyDescent="0.2">
      <c r="A89" t="str">
        <v>successful</v>
      </c>
      <c r="B89">
        <v>25</v>
      </c>
      <c r="D89" t="str">
        <v>failed</v>
      </c>
      <c r="E89">
        <v>0</v>
      </c>
    </row>
    <row r="90" spans="1:5" x14ac:dyDescent="0.2">
      <c r="A90" t="str">
        <v>successful</v>
      </c>
      <c r="B90">
        <v>60</v>
      </c>
      <c r="D90" t="str">
        <v>failed</v>
      </c>
      <c r="E90">
        <v>13</v>
      </c>
    </row>
    <row r="91" spans="1:5" x14ac:dyDescent="0.2">
      <c r="A91" t="str">
        <v>successful</v>
      </c>
      <c r="B91">
        <v>56</v>
      </c>
      <c r="D91" t="str">
        <v>failed</v>
      </c>
      <c r="E91">
        <v>0</v>
      </c>
    </row>
    <row r="92" spans="1:5" x14ac:dyDescent="0.2">
      <c r="A92" t="str">
        <v>successful</v>
      </c>
      <c r="B92">
        <v>16</v>
      </c>
      <c r="D92" t="str">
        <v>failed</v>
      </c>
      <c r="E92">
        <v>5</v>
      </c>
    </row>
    <row r="93" spans="1:5" x14ac:dyDescent="0.2">
      <c r="A93" t="str">
        <v>successful</v>
      </c>
      <c r="B93">
        <v>46</v>
      </c>
      <c r="D93" t="str">
        <v>failed</v>
      </c>
      <c r="E93">
        <v>8</v>
      </c>
    </row>
    <row r="94" spans="1:5" x14ac:dyDescent="0.2">
      <c r="A94" t="str">
        <v>successful</v>
      </c>
      <c r="B94">
        <v>43</v>
      </c>
      <c r="D94" t="str">
        <v>failed</v>
      </c>
      <c r="E94">
        <v>8</v>
      </c>
    </row>
    <row r="95" spans="1:5" x14ac:dyDescent="0.2">
      <c r="A95" t="str">
        <v>successful</v>
      </c>
      <c r="B95">
        <v>15</v>
      </c>
      <c r="D95" t="str">
        <v>failed</v>
      </c>
      <c r="E95">
        <v>0</v>
      </c>
    </row>
    <row r="96" spans="1:5" x14ac:dyDescent="0.2">
      <c r="A96" t="str">
        <v>successful</v>
      </c>
      <c r="B96">
        <v>12</v>
      </c>
      <c r="D96" t="str">
        <v>failed</v>
      </c>
      <c r="E96">
        <v>2</v>
      </c>
    </row>
    <row r="97" spans="1:5" x14ac:dyDescent="0.2">
      <c r="A97" t="str">
        <v>successful</v>
      </c>
      <c r="B97">
        <v>21</v>
      </c>
      <c r="D97" t="str">
        <v>failed</v>
      </c>
      <c r="E97">
        <v>3</v>
      </c>
    </row>
    <row r="98" spans="1:5" x14ac:dyDescent="0.2">
      <c r="A98" t="str">
        <v>successful</v>
      </c>
      <c r="B98">
        <v>34</v>
      </c>
      <c r="D98" t="str">
        <v>failed</v>
      </c>
      <c r="E98">
        <v>0</v>
      </c>
    </row>
    <row r="99" spans="1:5" x14ac:dyDescent="0.2">
      <c r="A99" t="str">
        <v>successful</v>
      </c>
      <c r="B99">
        <v>8</v>
      </c>
      <c r="D99" t="str">
        <v>failed</v>
      </c>
      <c r="E99">
        <v>0</v>
      </c>
    </row>
    <row r="100" spans="1:5" x14ac:dyDescent="0.2">
      <c r="A100" t="str">
        <v>successful</v>
      </c>
      <c r="B100">
        <v>60</v>
      </c>
      <c r="D100" t="str">
        <v>failed</v>
      </c>
      <c r="E100">
        <v>11</v>
      </c>
    </row>
    <row r="101" spans="1:5" x14ac:dyDescent="0.2">
      <c r="A101" t="str">
        <v>successful</v>
      </c>
      <c r="B101">
        <v>39</v>
      </c>
      <c r="D101" t="str">
        <v>failed</v>
      </c>
      <c r="E101">
        <v>0</v>
      </c>
    </row>
    <row r="102" spans="1:5" x14ac:dyDescent="0.2">
      <c r="A102" t="str">
        <v>successful</v>
      </c>
      <c r="B102">
        <v>26</v>
      </c>
      <c r="D102" t="str">
        <v>failed</v>
      </c>
      <c r="E102">
        <v>1</v>
      </c>
    </row>
    <row r="103" spans="1:5" x14ac:dyDescent="0.2">
      <c r="A103" t="str">
        <v>successful</v>
      </c>
      <c r="B103">
        <v>35</v>
      </c>
      <c r="D103" t="str">
        <v>failed</v>
      </c>
      <c r="E103">
        <v>0</v>
      </c>
    </row>
    <row r="104" spans="1:5" x14ac:dyDescent="0.2">
      <c r="A104" t="str">
        <v>successful</v>
      </c>
      <c r="B104">
        <v>65</v>
      </c>
      <c r="D104" t="str">
        <v>failed</v>
      </c>
      <c r="E104">
        <v>17</v>
      </c>
    </row>
    <row r="105" spans="1:5" x14ac:dyDescent="0.2">
      <c r="A105" t="str">
        <v>successful</v>
      </c>
      <c r="B105">
        <v>49</v>
      </c>
      <c r="D105" t="str">
        <v>failed</v>
      </c>
      <c r="E105">
        <v>2</v>
      </c>
    </row>
    <row r="106" spans="1:5" x14ac:dyDescent="0.2">
      <c r="A106" t="str">
        <v>successful</v>
      </c>
      <c r="B106">
        <v>10</v>
      </c>
      <c r="D106" t="str">
        <v>failed</v>
      </c>
      <c r="E106">
        <v>1</v>
      </c>
    </row>
    <row r="107" spans="1:5" x14ac:dyDescent="0.2">
      <c r="A107" t="str">
        <v>successful</v>
      </c>
      <c r="B107">
        <v>60</v>
      </c>
      <c r="D107" t="str">
        <v>failed</v>
      </c>
      <c r="E107">
        <v>2</v>
      </c>
    </row>
    <row r="108" spans="1:5" x14ac:dyDescent="0.2">
      <c r="A108" t="str">
        <v>successful</v>
      </c>
      <c r="B108">
        <v>27</v>
      </c>
      <c r="D108" t="str">
        <v>failed</v>
      </c>
      <c r="E108">
        <v>16</v>
      </c>
    </row>
    <row r="109" spans="1:5" x14ac:dyDescent="0.2">
      <c r="A109" t="str">
        <v>successful</v>
      </c>
      <c r="B109">
        <v>69</v>
      </c>
      <c r="D109" t="str">
        <v>failed</v>
      </c>
      <c r="E109">
        <v>1</v>
      </c>
    </row>
    <row r="110" spans="1:5" x14ac:dyDescent="0.2">
      <c r="A110" t="str">
        <v>successful</v>
      </c>
      <c r="B110">
        <v>47</v>
      </c>
      <c r="D110" t="str">
        <v>failed</v>
      </c>
      <c r="E110">
        <v>4</v>
      </c>
    </row>
    <row r="111" spans="1:5" x14ac:dyDescent="0.2">
      <c r="A111" t="str">
        <v>successful</v>
      </c>
      <c r="B111">
        <v>47</v>
      </c>
      <c r="D111" t="str">
        <v>failed</v>
      </c>
      <c r="E111">
        <v>5</v>
      </c>
    </row>
    <row r="112" spans="1:5" x14ac:dyDescent="0.2">
      <c r="A112" t="str">
        <v>successful</v>
      </c>
      <c r="B112">
        <v>26</v>
      </c>
      <c r="D112" t="str">
        <v>failed</v>
      </c>
      <c r="E112">
        <v>7</v>
      </c>
    </row>
    <row r="113" spans="1:5" x14ac:dyDescent="0.2">
      <c r="A113" t="str">
        <v>successful</v>
      </c>
      <c r="B113">
        <v>53</v>
      </c>
      <c r="D113" t="str">
        <v>failed</v>
      </c>
      <c r="E113">
        <v>0</v>
      </c>
    </row>
    <row r="114" spans="1:5" x14ac:dyDescent="0.2">
      <c r="A114" t="str">
        <v>successful</v>
      </c>
      <c r="B114">
        <v>81</v>
      </c>
      <c r="D114" t="str">
        <v>failed</v>
      </c>
      <c r="E114">
        <v>12</v>
      </c>
    </row>
    <row r="115" spans="1:5" x14ac:dyDescent="0.2">
      <c r="A115" t="str">
        <v>successful</v>
      </c>
      <c r="B115">
        <v>78</v>
      </c>
      <c r="D115" t="str">
        <v>failed</v>
      </c>
      <c r="E115">
        <v>2</v>
      </c>
    </row>
    <row r="116" spans="1:5" x14ac:dyDescent="0.2">
      <c r="A116" t="str">
        <v>successful</v>
      </c>
      <c r="B116">
        <v>35</v>
      </c>
      <c r="D116" t="str">
        <v>failed</v>
      </c>
      <c r="E116">
        <v>5</v>
      </c>
    </row>
    <row r="117" spans="1:5" x14ac:dyDescent="0.2">
      <c r="A117" t="str">
        <v>successful</v>
      </c>
      <c r="B117">
        <v>22</v>
      </c>
      <c r="D117" t="str">
        <v>failed</v>
      </c>
      <c r="E117">
        <v>2</v>
      </c>
    </row>
    <row r="118" spans="1:5" x14ac:dyDescent="0.2">
      <c r="A118" t="str">
        <v>successful</v>
      </c>
      <c r="B118">
        <v>57</v>
      </c>
      <c r="D118" t="str">
        <v>failed</v>
      </c>
      <c r="E118">
        <v>3</v>
      </c>
    </row>
    <row r="119" spans="1:5" x14ac:dyDescent="0.2">
      <c r="A119" t="str">
        <v>successful</v>
      </c>
      <c r="B119">
        <v>27</v>
      </c>
      <c r="D119" t="str">
        <v>failed</v>
      </c>
      <c r="E119">
        <v>0</v>
      </c>
    </row>
    <row r="120" spans="1:5" x14ac:dyDescent="0.2">
      <c r="A120" t="str">
        <v>successful</v>
      </c>
      <c r="B120">
        <v>39</v>
      </c>
      <c r="D120" t="str">
        <v>failed</v>
      </c>
      <c r="E120">
        <v>49</v>
      </c>
    </row>
    <row r="121" spans="1:5" x14ac:dyDescent="0.2">
      <c r="A121" t="str">
        <v>successful</v>
      </c>
      <c r="B121">
        <v>37</v>
      </c>
      <c r="D121" t="str">
        <v>failed</v>
      </c>
      <c r="E121">
        <v>1</v>
      </c>
    </row>
    <row r="122" spans="1:5" x14ac:dyDescent="0.2">
      <c r="A122" t="str">
        <v>successful</v>
      </c>
      <c r="B122">
        <v>137</v>
      </c>
      <c r="D122" t="str">
        <v>failed</v>
      </c>
      <c r="E122">
        <v>2</v>
      </c>
    </row>
    <row r="123" spans="1:5" x14ac:dyDescent="0.2">
      <c r="A123" t="str">
        <v>successful</v>
      </c>
      <c r="B123">
        <v>376</v>
      </c>
      <c r="D123" t="str">
        <v>failed</v>
      </c>
      <c r="E123">
        <v>0</v>
      </c>
    </row>
    <row r="124" spans="1:5" x14ac:dyDescent="0.2">
      <c r="A124" t="str">
        <v>successful</v>
      </c>
      <c r="B124">
        <v>202</v>
      </c>
      <c r="D124" t="str">
        <v>failed</v>
      </c>
      <c r="E124">
        <v>0</v>
      </c>
    </row>
    <row r="125" spans="1:5" x14ac:dyDescent="0.2">
      <c r="A125" t="str">
        <v>successful</v>
      </c>
      <c r="B125">
        <v>328</v>
      </c>
      <c r="D125" t="str">
        <v>failed</v>
      </c>
      <c r="E125">
        <v>11</v>
      </c>
    </row>
    <row r="126" spans="1:5" x14ac:dyDescent="0.2">
      <c r="A126" t="str">
        <v>successful</v>
      </c>
      <c r="B126">
        <v>84</v>
      </c>
      <c r="D126" t="str">
        <v>failed</v>
      </c>
      <c r="E126">
        <v>1</v>
      </c>
    </row>
    <row r="127" spans="1:5" x14ac:dyDescent="0.2">
      <c r="A127" t="str">
        <v>successful</v>
      </c>
      <c r="B127">
        <v>96</v>
      </c>
      <c r="D127" t="str">
        <v>failed</v>
      </c>
      <c r="E127">
        <v>8</v>
      </c>
    </row>
    <row r="128" spans="1:5" x14ac:dyDescent="0.2">
      <c r="A128" t="str">
        <v>successful</v>
      </c>
      <c r="B128">
        <v>223</v>
      </c>
      <c r="D128" t="str">
        <v>failed</v>
      </c>
      <c r="E128">
        <v>5</v>
      </c>
    </row>
    <row r="129" spans="1:5" x14ac:dyDescent="0.2">
      <c r="A129" t="str">
        <v>successful</v>
      </c>
      <c r="B129">
        <v>62</v>
      </c>
      <c r="D129" t="str">
        <v>failed</v>
      </c>
      <c r="E129">
        <v>39</v>
      </c>
    </row>
    <row r="130" spans="1:5" x14ac:dyDescent="0.2">
      <c r="A130" t="str">
        <v>successful</v>
      </c>
      <c r="B130">
        <v>146</v>
      </c>
      <c r="D130" t="str">
        <v>failed</v>
      </c>
      <c r="E130">
        <v>0</v>
      </c>
    </row>
    <row r="131" spans="1:5" x14ac:dyDescent="0.2">
      <c r="A131" t="str">
        <v>successful</v>
      </c>
      <c r="B131">
        <v>235</v>
      </c>
      <c r="D131" t="str">
        <v>failed</v>
      </c>
      <c r="E131">
        <v>0</v>
      </c>
    </row>
    <row r="132" spans="1:5" x14ac:dyDescent="0.2">
      <c r="A132" t="str">
        <v>successful</v>
      </c>
      <c r="B132">
        <v>437</v>
      </c>
      <c r="D132" t="str">
        <v>failed</v>
      </c>
      <c r="E132">
        <v>2</v>
      </c>
    </row>
    <row r="133" spans="1:5" x14ac:dyDescent="0.2">
      <c r="A133" t="str">
        <v>successful</v>
      </c>
      <c r="B133">
        <v>77</v>
      </c>
      <c r="D133" t="str">
        <v>failed</v>
      </c>
      <c r="E133">
        <v>170</v>
      </c>
    </row>
    <row r="134" spans="1:5" x14ac:dyDescent="0.2">
      <c r="A134" t="str">
        <v>successful</v>
      </c>
      <c r="B134">
        <v>108</v>
      </c>
      <c r="D134" t="str">
        <v>failed</v>
      </c>
      <c r="E134">
        <v>5</v>
      </c>
    </row>
    <row r="135" spans="1:5" x14ac:dyDescent="0.2">
      <c r="A135" t="str">
        <v>successful</v>
      </c>
      <c r="B135">
        <v>7</v>
      </c>
      <c r="D135" t="str">
        <v>failed</v>
      </c>
      <c r="E135">
        <v>14</v>
      </c>
    </row>
    <row r="136" spans="1:5" x14ac:dyDescent="0.2">
      <c r="A136" t="str">
        <v>successful</v>
      </c>
      <c r="B136">
        <v>314</v>
      </c>
      <c r="D136" t="str">
        <v>failed</v>
      </c>
      <c r="E136">
        <v>1</v>
      </c>
    </row>
    <row r="137" spans="1:5" x14ac:dyDescent="0.2">
      <c r="A137" t="str">
        <v>successful</v>
      </c>
      <c r="B137">
        <v>188</v>
      </c>
      <c r="D137" t="str">
        <v>failed</v>
      </c>
      <c r="E137">
        <v>0</v>
      </c>
    </row>
    <row r="138" spans="1:5" x14ac:dyDescent="0.2">
      <c r="A138" t="str">
        <v>successful</v>
      </c>
      <c r="B138">
        <v>275</v>
      </c>
      <c r="D138" t="str">
        <v>failed</v>
      </c>
      <c r="E138">
        <v>124</v>
      </c>
    </row>
    <row r="139" spans="1:5" x14ac:dyDescent="0.2">
      <c r="A139" t="str">
        <v>successful</v>
      </c>
      <c r="B139">
        <v>560</v>
      </c>
      <c r="D139" t="str">
        <v>failed</v>
      </c>
      <c r="E139">
        <v>0</v>
      </c>
    </row>
    <row r="140" spans="1:5" x14ac:dyDescent="0.2">
      <c r="A140" t="str">
        <v>successful</v>
      </c>
      <c r="B140">
        <v>688</v>
      </c>
      <c r="D140" t="str">
        <v>failed</v>
      </c>
      <c r="E140">
        <v>0</v>
      </c>
    </row>
    <row r="141" spans="1:5" x14ac:dyDescent="0.2">
      <c r="A141" t="str">
        <v>successful</v>
      </c>
      <c r="B141">
        <v>942</v>
      </c>
      <c r="D141" t="str">
        <v>failed</v>
      </c>
      <c r="E141">
        <v>55</v>
      </c>
    </row>
    <row r="142" spans="1:5" x14ac:dyDescent="0.2">
      <c r="A142" t="str">
        <v>successful</v>
      </c>
      <c r="B142">
        <v>88</v>
      </c>
      <c r="D142" t="str">
        <v>failed</v>
      </c>
      <c r="E142">
        <v>140</v>
      </c>
    </row>
    <row r="143" spans="1:5" x14ac:dyDescent="0.2">
      <c r="A143" t="str">
        <v>successful</v>
      </c>
      <c r="B143">
        <v>220</v>
      </c>
      <c r="D143" t="str">
        <v>failed</v>
      </c>
      <c r="E143">
        <v>21</v>
      </c>
    </row>
    <row r="144" spans="1:5" x14ac:dyDescent="0.2">
      <c r="A144" t="str">
        <v>successful</v>
      </c>
      <c r="B144">
        <v>145</v>
      </c>
      <c r="D144" t="str">
        <v>failed</v>
      </c>
      <c r="E144">
        <v>1</v>
      </c>
    </row>
    <row r="145" spans="1:5" x14ac:dyDescent="0.2">
      <c r="A145" t="str">
        <v>successful</v>
      </c>
      <c r="B145">
        <v>963</v>
      </c>
      <c r="D145" t="str">
        <v>failed</v>
      </c>
      <c r="E145">
        <v>147</v>
      </c>
    </row>
    <row r="146" spans="1:5" x14ac:dyDescent="0.2">
      <c r="A146" t="str">
        <v>successful</v>
      </c>
      <c r="B146">
        <v>91</v>
      </c>
      <c r="D146" t="str">
        <v>failed</v>
      </c>
      <c r="E146">
        <v>11</v>
      </c>
    </row>
    <row r="147" spans="1:5" x14ac:dyDescent="0.2">
      <c r="A147" t="str">
        <v>successful</v>
      </c>
      <c r="B147">
        <v>58</v>
      </c>
      <c r="D147" t="str">
        <v>failed</v>
      </c>
      <c r="E147">
        <v>125</v>
      </c>
    </row>
    <row r="148" spans="1:5" x14ac:dyDescent="0.2">
      <c r="A148" t="str">
        <v>successful</v>
      </c>
      <c r="B148">
        <v>36</v>
      </c>
      <c r="D148" t="str">
        <v>failed</v>
      </c>
      <c r="E148">
        <v>1</v>
      </c>
    </row>
    <row r="149" spans="1:5" x14ac:dyDescent="0.2">
      <c r="A149" t="str">
        <v>successful</v>
      </c>
      <c r="B149">
        <v>165</v>
      </c>
      <c r="D149" t="str">
        <v>failed</v>
      </c>
      <c r="E149">
        <v>0</v>
      </c>
    </row>
    <row r="150" spans="1:5" x14ac:dyDescent="0.2">
      <c r="A150" t="str">
        <v>successful</v>
      </c>
      <c r="B150">
        <v>111</v>
      </c>
      <c r="D150" t="str">
        <v>failed</v>
      </c>
      <c r="E150">
        <v>0</v>
      </c>
    </row>
    <row r="151" spans="1:5" x14ac:dyDescent="0.2">
      <c r="A151" t="str">
        <v>successful</v>
      </c>
      <c r="B151">
        <v>1596</v>
      </c>
      <c r="D151" t="str">
        <v>failed</v>
      </c>
      <c r="E151">
        <v>3</v>
      </c>
    </row>
    <row r="152" spans="1:5" x14ac:dyDescent="0.2">
      <c r="A152" t="str">
        <v>successful</v>
      </c>
      <c r="B152">
        <v>61</v>
      </c>
      <c r="D152" t="str">
        <v>failed</v>
      </c>
      <c r="E152">
        <v>0</v>
      </c>
    </row>
    <row r="153" spans="1:5" x14ac:dyDescent="0.2">
      <c r="A153" t="str">
        <v>successful</v>
      </c>
      <c r="B153">
        <v>287</v>
      </c>
      <c r="D153" t="str">
        <v>failed</v>
      </c>
      <c r="E153">
        <v>0</v>
      </c>
    </row>
    <row r="154" spans="1:5" x14ac:dyDescent="0.2">
      <c r="A154" t="str">
        <v>successful</v>
      </c>
      <c r="B154">
        <v>65</v>
      </c>
      <c r="D154" t="str">
        <v>failed</v>
      </c>
      <c r="E154">
        <v>0</v>
      </c>
    </row>
    <row r="155" spans="1:5" x14ac:dyDescent="0.2">
      <c r="A155" t="str">
        <v>successful</v>
      </c>
      <c r="B155">
        <v>118</v>
      </c>
      <c r="D155" t="str">
        <v>failed</v>
      </c>
      <c r="E155">
        <v>0</v>
      </c>
    </row>
    <row r="156" spans="1:5" x14ac:dyDescent="0.2">
      <c r="A156" t="str">
        <v>successful</v>
      </c>
      <c r="B156">
        <v>113</v>
      </c>
      <c r="D156" t="str">
        <v>failed</v>
      </c>
      <c r="E156">
        <v>3</v>
      </c>
    </row>
    <row r="157" spans="1:5" x14ac:dyDescent="0.2">
      <c r="A157" t="str">
        <v>successful</v>
      </c>
      <c r="B157">
        <v>332</v>
      </c>
      <c r="D157" t="str">
        <v>failed</v>
      </c>
      <c r="E157">
        <v>0</v>
      </c>
    </row>
    <row r="158" spans="1:5" x14ac:dyDescent="0.2">
      <c r="A158" t="str">
        <v>successful</v>
      </c>
      <c r="B158">
        <v>62</v>
      </c>
      <c r="D158" t="str">
        <v>failed</v>
      </c>
      <c r="E158">
        <v>1</v>
      </c>
    </row>
    <row r="159" spans="1:5" x14ac:dyDescent="0.2">
      <c r="A159" t="str">
        <v>successful</v>
      </c>
      <c r="B159">
        <v>951</v>
      </c>
      <c r="D159" t="str">
        <v>failed</v>
      </c>
      <c r="E159">
        <v>3</v>
      </c>
    </row>
    <row r="160" spans="1:5" x14ac:dyDescent="0.2">
      <c r="A160" t="str">
        <v>successful</v>
      </c>
      <c r="B160">
        <v>415</v>
      </c>
      <c r="D160" t="str">
        <v>failed</v>
      </c>
      <c r="E160">
        <v>22</v>
      </c>
    </row>
    <row r="161" spans="1:5" x14ac:dyDescent="0.2">
      <c r="A161" t="str">
        <v>successful</v>
      </c>
      <c r="B161">
        <v>305</v>
      </c>
      <c r="D161" t="str">
        <v>failed</v>
      </c>
      <c r="E161">
        <v>26</v>
      </c>
    </row>
    <row r="162" spans="1:5" x14ac:dyDescent="0.2">
      <c r="A162" t="str">
        <v>successful</v>
      </c>
      <c r="B162">
        <v>2139</v>
      </c>
      <c r="D162" t="str">
        <v>failed</v>
      </c>
      <c r="E162">
        <v>4</v>
      </c>
    </row>
    <row r="163" spans="1:5" x14ac:dyDescent="0.2">
      <c r="A163" t="str">
        <v>successful</v>
      </c>
      <c r="B163">
        <v>79</v>
      </c>
      <c r="D163" t="str">
        <v>failed</v>
      </c>
      <c r="E163">
        <v>0</v>
      </c>
    </row>
    <row r="164" spans="1:5" x14ac:dyDescent="0.2">
      <c r="A164" t="str">
        <v>successful</v>
      </c>
      <c r="B164">
        <v>179</v>
      </c>
      <c r="D164" t="str">
        <v>failed</v>
      </c>
      <c r="E164">
        <v>4</v>
      </c>
    </row>
    <row r="165" spans="1:5" x14ac:dyDescent="0.2">
      <c r="A165" t="str">
        <v>successful</v>
      </c>
      <c r="B165">
        <v>202</v>
      </c>
      <c r="D165" t="str">
        <v>failed</v>
      </c>
      <c r="E165">
        <v>9</v>
      </c>
    </row>
    <row r="166" spans="1:5" x14ac:dyDescent="0.2">
      <c r="A166" t="str">
        <v>successful</v>
      </c>
      <c r="B166">
        <v>760</v>
      </c>
      <c r="D166" t="str">
        <v>failed</v>
      </c>
      <c r="E166">
        <v>5</v>
      </c>
    </row>
    <row r="167" spans="1:5" x14ac:dyDescent="0.2">
      <c r="A167" t="str">
        <v>successful</v>
      </c>
      <c r="B167">
        <v>563</v>
      </c>
      <c r="D167" t="str">
        <v>failed</v>
      </c>
      <c r="E167">
        <v>14</v>
      </c>
    </row>
    <row r="168" spans="1:5" x14ac:dyDescent="0.2">
      <c r="A168" t="str">
        <v>successful</v>
      </c>
      <c r="B168">
        <v>135</v>
      </c>
      <c r="D168" t="str">
        <v>failed</v>
      </c>
      <c r="E168">
        <v>1</v>
      </c>
    </row>
    <row r="169" spans="1:5" x14ac:dyDescent="0.2">
      <c r="A169" t="str">
        <v>successful</v>
      </c>
      <c r="B169">
        <v>290</v>
      </c>
      <c r="D169" t="str">
        <v>failed</v>
      </c>
      <c r="E169">
        <v>10</v>
      </c>
    </row>
    <row r="170" spans="1:5" x14ac:dyDescent="0.2">
      <c r="A170" t="str">
        <v>successful</v>
      </c>
      <c r="B170">
        <v>447</v>
      </c>
      <c r="D170" t="str">
        <v>failed</v>
      </c>
      <c r="E170">
        <v>3</v>
      </c>
    </row>
    <row r="171" spans="1:5" x14ac:dyDescent="0.2">
      <c r="A171" t="str">
        <v>successful</v>
      </c>
      <c r="B171">
        <v>232</v>
      </c>
      <c r="D171" t="str">
        <v>failed</v>
      </c>
      <c r="E171">
        <v>1</v>
      </c>
    </row>
    <row r="172" spans="1:5" x14ac:dyDescent="0.2">
      <c r="A172" t="str">
        <v>successful</v>
      </c>
      <c r="B172">
        <v>168</v>
      </c>
      <c r="D172" t="str">
        <v>failed</v>
      </c>
      <c r="E172">
        <v>0</v>
      </c>
    </row>
    <row r="173" spans="1:5" x14ac:dyDescent="0.2">
      <c r="A173" t="str">
        <v>successful</v>
      </c>
      <c r="B173">
        <v>128</v>
      </c>
      <c r="D173" t="str">
        <v>failed</v>
      </c>
      <c r="E173">
        <v>5</v>
      </c>
    </row>
    <row r="174" spans="1:5" x14ac:dyDescent="0.2">
      <c r="A174" t="str">
        <v>successful</v>
      </c>
      <c r="B174">
        <v>493</v>
      </c>
      <c r="D174" t="str">
        <v>failed</v>
      </c>
      <c r="E174">
        <v>2</v>
      </c>
    </row>
    <row r="175" spans="1:5" x14ac:dyDescent="0.2">
      <c r="A175" t="str">
        <v>successful</v>
      </c>
      <c r="B175">
        <v>131</v>
      </c>
      <c r="D175" t="str">
        <v>failed</v>
      </c>
      <c r="E175">
        <v>68</v>
      </c>
    </row>
    <row r="176" spans="1:5" x14ac:dyDescent="0.2">
      <c r="A176" t="str">
        <v>successful</v>
      </c>
      <c r="B176">
        <v>50</v>
      </c>
      <c r="D176" t="str">
        <v>failed</v>
      </c>
      <c r="E176">
        <v>3</v>
      </c>
    </row>
    <row r="177" spans="1:5" x14ac:dyDescent="0.2">
      <c r="A177" t="str">
        <v>successful</v>
      </c>
      <c r="B177">
        <v>665</v>
      </c>
      <c r="D177" t="str">
        <v>failed</v>
      </c>
      <c r="E177">
        <v>34</v>
      </c>
    </row>
    <row r="178" spans="1:5" x14ac:dyDescent="0.2">
      <c r="A178" t="str">
        <v>successful</v>
      </c>
      <c r="B178">
        <v>129</v>
      </c>
      <c r="D178" t="str">
        <v>failed</v>
      </c>
      <c r="E178">
        <v>0</v>
      </c>
    </row>
    <row r="179" spans="1:5" x14ac:dyDescent="0.2">
      <c r="A179" t="str">
        <v>successful</v>
      </c>
      <c r="B179">
        <v>142</v>
      </c>
      <c r="D179" t="str">
        <v>failed</v>
      </c>
      <c r="E179">
        <v>3</v>
      </c>
    </row>
    <row r="180" spans="1:5" x14ac:dyDescent="0.2">
      <c r="A180" t="str">
        <v>successful</v>
      </c>
      <c r="B180">
        <v>2436</v>
      </c>
      <c r="D180" t="str">
        <v>failed</v>
      </c>
      <c r="E180">
        <v>0</v>
      </c>
    </row>
    <row r="181" spans="1:5" x14ac:dyDescent="0.2">
      <c r="A181" t="str">
        <v>successful</v>
      </c>
      <c r="B181">
        <v>244</v>
      </c>
      <c r="D181" t="str">
        <v>failed</v>
      </c>
      <c r="E181">
        <v>70</v>
      </c>
    </row>
    <row r="182" spans="1:5" x14ac:dyDescent="0.2">
      <c r="A182" t="str">
        <v>successful</v>
      </c>
      <c r="B182">
        <v>298</v>
      </c>
      <c r="D182" t="str">
        <v>failed</v>
      </c>
      <c r="E182">
        <v>1</v>
      </c>
    </row>
    <row r="183" spans="1:5" x14ac:dyDescent="0.2">
      <c r="A183" t="str">
        <v>successful</v>
      </c>
      <c r="B183">
        <v>251</v>
      </c>
      <c r="D183" t="str">
        <v>failed</v>
      </c>
      <c r="E183">
        <v>1</v>
      </c>
    </row>
    <row r="184" spans="1:5" x14ac:dyDescent="0.2">
      <c r="A184" t="str">
        <v>successful</v>
      </c>
      <c r="B184">
        <v>108</v>
      </c>
      <c r="D184" t="str">
        <v>failed</v>
      </c>
      <c r="E184">
        <v>1</v>
      </c>
    </row>
    <row r="185" spans="1:5" x14ac:dyDescent="0.2">
      <c r="A185" t="str">
        <v>successful</v>
      </c>
      <c r="B185">
        <v>82</v>
      </c>
      <c r="D185" t="str">
        <v>failed</v>
      </c>
      <c r="E185">
        <v>2</v>
      </c>
    </row>
    <row r="186" spans="1:5" x14ac:dyDescent="0.2">
      <c r="A186" t="str">
        <v>successful</v>
      </c>
      <c r="B186">
        <v>74</v>
      </c>
      <c r="D186" t="str">
        <v>failed</v>
      </c>
      <c r="E186">
        <v>2</v>
      </c>
    </row>
    <row r="187" spans="1:5" x14ac:dyDescent="0.2">
      <c r="A187" t="str">
        <v>successful</v>
      </c>
      <c r="B187">
        <v>189</v>
      </c>
      <c r="D187" t="str">
        <v>failed</v>
      </c>
      <c r="E187">
        <v>34</v>
      </c>
    </row>
    <row r="188" spans="1:5" x14ac:dyDescent="0.2">
      <c r="A188" t="str">
        <v>successful</v>
      </c>
      <c r="B188">
        <v>80</v>
      </c>
      <c r="D188" t="str">
        <v>failed</v>
      </c>
      <c r="E188">
        <v>2</v>
      </c>
    </row>
    <row r="189" spans="1:5" x14ac:dyDescent="0.2">
      <c r="A189" t="str">
        <v>successful</v>
      </c>
      <c r="B189">
        <v>576</v>
      </c>
      <c r="D189" t="str">
        <v>failed</v>
      </c>
      <c r="E189">
        <v>0</v>
      </c>
    </row>
    <row r="190" spans="1:5" x14ac:dyDescent="0.2">
      <c r="A190" t="str">
        <v>successful</v>
      </c>
      <c r="B190">
        <v>202</v>
      </c>
      <c r="D190" t="str">
        <v>failed</v>
      </c>
      <c r="E190">
        <v>1</v>
      </c>
    </row>
    <row r="191" spans="1:5" x14ac:dyDescent="0.2">
      <c r="A191" t="str">
        <v>successful</v>
      </c>
      <c r="B191">
        <v>238</v>
      </c>
      <c r="D191" t="str">
        <v>failed</v>
      </c>
      <c r="E191">
        <v>8</v>
      </c>
    </row>
    <row r="192" spans="1:5" x14ac:dyDescent="0.2">
      <c r="A192" t="str">
        <v>successful</v>
      </c>
      <c r="B192">
        <v>36</v>
      </c>
      <c r="D192" t="str">
        <v>failed</v>
      </c>
      <c r="E192">
        <v>4</v>
      </c>
    </row>
    <row r="193" spans="1:5" x14ac:dyDescent="0.2">
      <c r="A193" t="str">
        <v>successful</v>
      </c>
      <c r="B193">
        <v>150</v>
      </c>
      <c r="D193" t="str">
        <v>failed</v>
      </c>
      <c r="E193">
        <v>28</v>
      </c>
    </row>
    <row r="194" spans="1:5" x14ac:dyDescent="0.2">
      <c r="A194" t="str">
        <v>successful</v>
      </c>
      <c r="B194">
        <v>146</v>
      </c>
      <c r="D194" t="str">
        <v>failed</v>
      </c>
      <c r="E194">
        <v>0</v>
      </c>
    </row>
    <row r="195" spans="1:5" x14ac:dyDescent="0.2">
      <c r="A195" t="str">
        <v>successful</v>
      </c>
      <c r="B195">
        <v>222</v>
      </c>
      <c r="D195" t="str">
        <v>failed</v>
      </c>
      <c r="E195">
        <v>6</v>
      </c>
    </row>
    <row r="196" spans="1:5" x14ac:dyDescent="0.2">
      <c r="A196" t="str">
        <v>successful</v>
      </c>
      <c r="B196">
        <v>120</v>
      </c>
      <c r="D196" t="str">
        <v>failed</v>
      </c>
      <c r="E196">
        <v>22</v>
      </c>
    </row>
    <row r="197" spans="1:5" x14ac:dyDescent="0.2">
      <c r="A197" t="str">
        <v>successful</v>
      </c>
      <c r="B197">
        <v>126</v>
      </c>
      <c r="D197" t="str">
        <v>failed</v>
      </c>
      <c r="E197">
        <v>0</v>
      </c>
    </row>
    <row r="198" spans="1:5" x14ac:dyDescent="0.2">
      <c r="A198" t="str">
        <v>successful</v>
      </c>
      <c r="B198">
        <v>158</v>
      </c>
      <c r="D198" t="str">
        <v>failed</v>
      </c>
      <c r="E198">
        <v>1</v>
      </c>
    </row>
    <row r="199" spans="1:5" x14ac:dyDescent="0.2">
      <c r="A199" t="str">
        <v>successful</v>
      </c>
      <c r="B199">
        <v>316</v>
      </c>
      <c r="D199" t="str">
        <v>failed</v>
      </c>
      <c r="E199">
        <v>20</v>
      </c>
    </row>
    <row r="200" spans="1:5" x14ac:dyDescent="0.2">
      <c r="A200" t="str">
        <v>successful</v>
      </c>
      <c r="B200">
        <v>284</v>
      </c>
      <c r="D200" t="str">
        <v>failed</v>
      </c>
      <c r="E200">
        <v>0</v>
      </c>
    </row>
    <row r="201" spans="1:5" x14ac:dyDescent="0.2">
      <c r="A201" t="str">
        <v>successful</v>
      </c>
      <c r="B201">
        <v>51</v>
      </c>
      <c r="D201" t="str">
        <v>failed</v>
      </c>
      <c r="E201">
        <v>1</v>
      </c>
    </row>
    <row r="202" spans="1:5" x14ac:dyDescent="0.2">
      <c r="A202" t="str">
        <v>successful</v>
      </c>
      <c r="B202">
        <v>158</v>
      </c>
      <c r="D202" t="str">
        <v>failed</v>
      </c>
      <c r="E202">
        <v>3</v>
      </c>
    </row>
    <row r="203" spans="1:5" x14ac:dyDescent="0.2">
      <c r="A203" t="str">
        <v>successful</v>
      </c>
      <c r="B203">
        <v>337</v>
      </c>
      <c r="D203" t="str">
        <v>failed</v>
      </c>
      <c r="E203">
        <v>2</v>
      </c>
    </row>
    <row r="204" spans="1:5" x14ac:dyDescent="0.2">
      <c r="A204" t="str">
        <v>successful</v>
      </c>
      <c r="B204">
        <v>186</v>
      </c>
      <c r="D204" t="str">
        <v>failed</v>
      </c>
      <c r="E204">
        <v>0</v>
      </c>
    </row>
    <row r="205" spans="1:5" x14ac:dyDescent="0.2">
      <c r="A205" t="str">
        <v>successful</v>
      </c>
      <c r="B205">
        <v>58</v>
      </c>
      <c r="D205" t="str">
        <v>failed</v>
      </c>
      <c r="E205">
        <v>2</v>
      </c>
    </row>
    <row r="206" spans="1:5" x14ac:dyDescent="0.2">
      <c r="A206" t="str">
        <v>successful</v>
      </c>
      <c r="B206">
        <v>82</v>
      </c>
      <c r="D206" t="str">
        <v>failed</v>
      </c>
      <c r="E206">
        <v>1</v>
      </c>
    </row>
    <row r="207" spans="1:5" x14ac:dyDescent="0.2">
      <c r="A207" t="str">
        <v>successful</v>
      </c>
      <c r="B207">
        <v>736</v>
      </c>
      <c r="D207" t="str">
        <v>failed</v>
      </c>
      <c r="E207">
        <v>0</v>
      </c>
    </row>
    <row r="208" spans="1:5" x14ac:dyDescent="0.2">
      <c r="A208" t="str">
        <v>successful</v>
      </c>
      <c r="B208">
        <v>1151</v>
      </c>
      <c r="D208" t="str">
        <v>failed</v>
      </c>
      <c r="E208">
        <v>1</v>
      </c>
    </row>
    <row r="209" spans="1:5" x14ac:dyDescent="0.2">
      <c r="A209" t="str">
        <v>successful</v>
      </c>
      <c r="B209">
        <v>34</v>
      </c>
      <c r="D209" t="str">
        <v>failed</v>
      </c>
      <c r="E209">
        <v>0</v>
      </c>
    </row>
    <row r="210" spans="1:5" x14ac:dyDescent="0.2">
      <c r="A210" t="str">
        <v>successful</v>
      </c>
      <c r="B210">
        <v>498</v>
      </c>
      <c r="D210" t="str">
        <v>failed</v>
      </c>
      <c r="E210">
        <v>5</v>
      </c>
    </row>
    <row r="211" spans="1:5" x14ac:dyDescent="0.2">
      <c r="A211" t="str">
        <v>successful</v>
      </c>
      <c r="B211">
        <v>167</v>
      </c>
      <c r="D211" t="str">
        <v>failed</v>
      </c>
      <c r="E211">
        <v>1</v>
      </c>
    </row>
    <row r="212" spans="1:5" x14ac:dyDescent="0.2">
      <c r="A212" t="str">
        <v>successful</v>
      </c>
      <c r="B212">
        <v>340</v>
      </c>
      <c r="D212" t="str">
        <v>failed</v>
      </c>
      <c r="E212">
        <v>1</v>
      </c>
    </row>
    <row r="213" spans="1:5" x14ac:dyDescent="0.2">
      <c r="A213" t="str">
        <v>successful</v>
      </c>
      <c r="B213">
        <v>438</v>
      </c>
      <c r="D213" t="str">
        <v>failed</v>
      </c>
      <c r="E213">
        <v>2</v>
      </c>
    </row>
    <row r="214" spans="1:5" x14ac:dyDescent="0.2">
      <c r="A214" t="str">
        <v>successful</v>
      </c>
      <c r="B214">
        <v>555</v>
      </c>
      <c r="D214" t="str">
        <v>failed</v>
      </c>
      <c r="E214">
        <v>0</v>
      </c>
    </row>
    <row r="215" spans="1:5" x14ac:dyDescent="0.2">
      <c r="A215" t="str">
        <v>successful</v>
      </c>
      <c r="B215">
        <v>266</v>
      </c>
      <c r="D215" t="str">
        <v>failed</v>
      </c>
      <c r="E215">
        <v>9</v>
      </c>
    </row>
    <row r="216" spans="1:5" x14ac:dyDescent="0.2">
      <c r="A216" t="str">
        <v>successful</v>
      </c>
      <c r="B216">
        <v>69</v>
      </c>
      <c r="D216" t="str">
        <v>failed</v>
      </c>
      <c r="E216">
        <v>4</v>
      </c>
    </row>
    <row r="217" spans="1:5" x14ac:dyDescent="0.2">
      <c r="A217" t="str">
        <v>successful</v>
      </c>
      <c r="B217">
        <v>80</v>
      </c>
      <c r="D217" t="str">
        <v>failed</v>
      </c>
      <c r="E217">
        <v>4</v>
      </c>
    </row>
    <row r="218" spans="1:5" x14ac:dyDescent="0.2">
      <c r="A218" t="str">
        <v>successful</v>
      </c>
      <c r="B218">
        <v>493</v>
      </c>
      <c r="D218" t="str">
        <v>failed</v>
      </c>
      <c r="E218">
        <v>1</v>
      </c>
    </row>
    <row r="219" spans="1:5" x14ac:dyDescent="0.2">
      <c r="A219" t="str">
        <v>successful</v>
      </c>
      <c r="B219">
        <v>31</v>
      </c>
      <c r="D219" t="str">
        <v>failed</v>
      </c>
      <c r="E219">
        <v>1</v>
      </c>
    </row>
    <row r="220" spans="1:5" x14ac:dyDescent="0.2">
      <c r="A220" t="str">
        <v>successful</v>
      </c>
      <c r="B220">
        <v>236</v>
      </c>
      <c r="D220" t="str">
        <v>failed</v>
      </c>
      <c r="E220">
        <v>7</v>
      </c>
    </row>
    <row r="221" spans="1:5" x14ac:dyDescent="0.2">
      <c r="A221" t="str">
        <v>successful</v>
      </c>
      <c r="B221">
        <v>89</v>
      </c>
      <c r="D221" t="str">
        <v>failed</v>
      </c>
      <c r="E221">
        <v>5</v>
      </c>
    </row>
    <row r="222" spans="1:5" x14ac:dyDescent="0.2">
      <c r="A222" t="str">
        <v>successful</v>
      </c>
      <c r="B222">
        <v>299</v>
      </c>
      <c r="D222" t="str">
        <v>failed</v>
      </c>
      <c r="E222">
        <v>1</v>
      </c>
    </row>
    <row r="223" spans="1:5" x14ac:dyDescent="0.2">
      <c r="A223" t="str">
        <v>successful</v>
      </c>
      <c r="B223">
        <v>55</v>
      </c>
      <c r="D223" t="str">
        <v>failed</v>
      </c>
      <c r="E223">
        <v>0</v>
      </c>
    </row>
    <row r="224" spans="1:5" x14ac:dyDescent="0.2">
      <c r="A224" t="str">
        <v>successful</v>
      </c>
      <c r="B224">
        <v>325</v>
      </c>
      <c r="D224" t="str">
        <v>failed</v>
      </c>
      <c r="E224">
        <v>0</v>
      </c>
    </row>
    <row r="225" spans="1:5" x14ac:dyDescent="0.2">
      <c r="A225" t="str">
        <v>successful</v>
      </c>
      <c r="B225">
        <v>524</v>
      </c>
      <c r="D225" t="str">
        <v>failed</v>
      </c>
      <c r="E225">
        <v>1</v>
      </c>
    </row>
    <row r="226" spans="1:5" x14ac:dyDescent="0.2">
      <c r="A226" t="str">
        <v>successful</v>
      </c>
      <c r="B226">
        <v>285</v>
      </c>
      <c r="D226" t="str">
        <v>failed</v>
      </c>
      <c r="E226">
        <v>2</v>
      </c>
    </row>
    <row r="227" spans="1:5" x14ac:dyDescent="0.2">
      <c r="A227" t="str">
        <v>successful</v>
      </c>
      <c r="B227">
        <v>179</v>
      </c>
      <c r="D227" t="str">
        <v>failed</v>
      </c>
      <c r="E227">
        <v>0</v>
      </c>
    </row>
    <row r="228" spans="1:5" x14ac:dyDescent="0.2">
      <c r="A228" t="str">
        <v>successful</v>
      </c>
      <c r="B228">
        <v>188</v>
      </c>
      <c r="D228" t="str">
        <v>failed</v>
      </c>
      <c r="E228">
        <v>4</v>
      </c>
    </row>
    <row r="229" spans="1:5" x14ac:dyDescent="0.2">
      <c r="A229" t="str">
        <v>successful</v>
      </c>
      <c r="B229">
        <v>379</v>
      </c>
      <c r="D229" t="str">
        <v>failed</v>
      </c>
      <c r="E229">
        <v>7</v>
      </c>
    </row>
    <row r="230" spans="1:5" x14ac:dyDescent="0.2">
      <c r="A230" t="str">
        <v>successful</v>
      </c>
      <c r="B230">
        <v>119</v>
      </c>
      <c r="D230" t="str">
        <v>failed</v>
      </c>
      <c r="E230">
        <v>2</v>
      </c>
    </row>
    <row r="231" spans="1:5" x14ac:dyDescent="0.2">
      <c r="A231" t="str">
        <v>successful</v>
      </c>
      <c r="B231">
        <v>167</v>
      </c>
      <c r="D231" t="str">
        <v>failed</v>
      </c>
      <c r="E231">
        <v>1</v>
      </c>
    </row>
    <row r="232" spans="1:5" x14ac:dyDescent="0.2">
      <c r="A232" t="str">
        <v>successful</v>
      </c>
      <c r="B232">
        <v>221</v>
      </c>
      <c r="D232" t="str">
        <v>failed</v>
      </c>
      <c r="E232">
        <v>9</v>
      </c>
    </row>
    <row r="233" spans="1:5" x14ac:dyDescent="0.2">
      <c r="A233" t="str">
        <v>successful</v>
      </c>
      <c r="B233">
        <v>964</v>
      </c>
      <c r="D233" t="str">
        <v>failed</v>
      </c>
      <c r="E233">
        <v>2</v>
      </c>
    </row>
    <row r="234" spans="1:5" x14ac:dyDescent="0.2">
      <c r="A234" t="str">
        <v>successful</v>
      </c>
      <c r="B234">
        <v>286</v>
      </c>
      <c r="D234" t="str">
        <v>failed</v>
      </c>
      <c r="E234">
        <v>1</v>
      </c>
    </row>
    <row r="235" spans="1:5" x14ac:dyDescent="0.2">
      <c r="A235" t="str">
        <v>successful</v>
      </c>
      <c r="B235">
        <v>613</v>
      </c>
      <c r="D235" t="str">
        <v>failed</v>
      </c>
      <c r="E235">
        <v>7</v>
      </c>
    </row>
    <row r="236" spans="1:5" x14ac:dyDescent="0.2">
      <c r="A236" t="str">
        <v>successful</v>
      </c>
      <c r="B236">
        <v>29</v>
      </c>
      <c r="D236" t="str">
        <v>failed</v>
      </c>
      <c r="E236">
        <v>2</v>
      </c>
    </row>
    <row r="237" spans="1:5" x14ac:dyDescent="0.2">
      <c r="A237" t="str">
        <v>successful</v>
      </c>
      <c r="B237">
        <v>165</v>
      </c>
      <c r="D237" t="str">
        <v>failed</v>
      </c>
      <c r="E237">
        <v>8</v>
      </c>
    </row>
    <row r="238" spans="1:5" x14ac:dyDescent="0.2">
      <c r="A238" t="str">
        <v>successful</v>
      </c>
      <c r="B238">
        <v>97</v>
      </c>
      <c r="D238" t="str">
        <v>failed</v>
      </c>
      <c r="E238">
        <v>2</v>
      </c>
    </row>
    <row r="239" spans="1:5" x14ac:dyDescent="0.2">
      <c r="A239" t="str">
        <v>successful</v>
      </c>
      <c r="B239">
        <v>303</v>
      </c>
      <c r="D239" t="str">
        <v>failed</v>
      </c>
      <c r="E239">
        <v>2</v>
      </c>
    </row>
    <row r="240" spans="1:5" x14ac:dyDescent="0.2">
      <c r="A240" t="str">
        <v>successful</v>
      </c>
      <c r="B240">
        <v>267</v>
      </c>
      <c r="D240" t="str">
        <v>failed</v>
      </c>
      <c r="E240">
        <v>7</v>
      </c>
    </row>
    <row r="241" spans="1:5" x14ac:dyDescent="0.2">
      <c r="A241" t="str">
        <v>successful</v>
      </c>
      <c r="B241">
        <v>302</v>
      </c>
      <c r="D241" t="str">
        <v>failed</v>
      </c>
      <c r="E241">
        <v>2</v>
      </c>
    </row>
    <row r="242" spans="1:5" x14ac:dyDescent="0.2">
      <c r="A242" t="str">
        <v>successful</v>
      </c>
      <c r="B242">
        <v>87</v>
      </c>
      <c r="D242" t="str">
        <v>failed</v>
      </c>
      <c r="E242">
        <v>18</v>
      </c>
    </row>
    <row r="243" spans="1:5" x14ac:dyDescent="0.2">
      <c r="A243" t="str">
        <v>successful</v>
      </c>
      <c r="B243">
        <v>354</v>
      </c>
      <c r="D243" t="str">
        <v>failed</v>
      </c>
      <c r="E243">
        <v>9</v>
      </c>
    </row>
    <row r="244" spans="1:5" x14ac:dyDescent="0.2">
      <c r="A244" t="str">
        <v>successful</v>
      </c>
      <c r="B244">
        <v>86</v>
      </c>
      <c r="D244" t="str">
        <v>failed</v>
      </c>
      <c r="E244">
        <v>4</v>
      </c>
    </row>
    <row r="245" spans="1:5" x14ac:dyDescent="0.2">
      <c r="A245" t="str">
        <v>successful</v>
      </c>
      <c r="B245">
        <v>26</v>
      </c>
      <c r="D245" t="str">
        <v>failed</v>
      </c>
      <c r="E245">
        <v>7</v>
      </c>
    </row>
    <row r="246" spans="1:5" x14ac:dyDescent="0.2">
      <c r="A246" t="str">
        <v>successful</v>
      </c>
      <c r="B246">
        <v>113</v>
      </c>
      <c r="D246" t="str">
        <v>failed</v>
      </c>
      <c r="E246">
        <v>29</v>
      </c>
    </row>
    <row r="247" spans="1:5" x14ac:dyDescent="0.2">
      <c r="A247" t="str">
        <v>successful</v>
      </c>
      <c r="B247">
        <v>65</v>
      </c>
      <c r="D247" t="str">
        <v>failed</v>
      </c>
      <c r="E247">
        <v>12</v>
      </c>
    </row>
    <row r="248" spans="1:5" x14ac:dyDescent="0.2">
      <c r="A248" t="str">
        <v>successful</v>
      </c>
      <c r="B248">
        <v>134</v>
      </c>
      <c r="D248" t="str">
        <v>failed</v>
      </c>
      <c r="E248">
        <v>4</v>
      </c>
    </row>
    <row r="249" spans="1:5" x14ac:dyDescent="0.2">
      <c r="A249" t="str">
        <v>successful</v>
      </c>
      <c r="B249">
        <v>119</v>
      </c>
      <c r="D249" t="str">
        <v>failed</v>
      </c>
      <c r="E249">
        <v>28</v>
      </c>
    </row>
    <row r="250" spans="1:5" x14ac:dyDescent="0.2">
      <c r="A250" t="str">
        <v>successful</v>
      </c>
      <c r="B250">
        <v>159</v>
      </c>
      <c r="D250" t="str">
        <v>failed</v>
      </c>
      <c r="E250">
        <v>25</v>
      </c>
    </row>
    <row r="251" spans="1:5" x14ac:dyDescent="0.2">
      <c r="A251" t="str">
        <v>successful</v>
      </c>
      <c r="B251">
        <v>167</v>
      </c>
      <c r="D251" t="str">
        <v>failed</v>
      </c>
      <c r="E251">
        <v>28</v>
      </c>
    </row>
    <row r="252" spans="1:5" x14ac:dyDescent="0.2">
      <c r="A252" t="str">
        <v>successful</v>
      </c>
      <c r="B252">
        <v>43</v>
      </c>
      <c r="D252" t="str">
        <v>failed</v>
      </c>
      <c r="E252">
        <v>310</v>
      </c>
    </row>
    <row r="253" spans="1:5" x14ac:dyDescent="0.2">
      <c r="A253" t="str">
        <v>successful</v>
      </c>
      <c r="B253">
        <v>1062</v>
      </c>
      <c r="D253" t="str">
        <v>failed</v>
      </c>
      <c r="E253">
        <v>15</v>
      </c>
    </row>
    <row r="254" spans="1:5" x14ac:dyDescent="0.2">
      <c r="A254" t="str">
        <v>successful</v>
      </c>
      <c r="B254">
        <v>9</v>
      </c>
      <c r="D254" t="str">
        <v>failed</v>
      </c>
      <c r="E254">
        <v>215</v>
      </c>
    </row>
    <row r="255" spans="1:5" x14ac:dyDescent="0.2">
      <c r="A255" t="str">
        <v>successful</v>
      </c>
      <c r="B255">
        <v>89</v>
      </c>
      <c r="D255" t="str">
        <v>failed</v>
      </c>
      <c r="E255">
        <v>3</v>
      </c>
    </row>
    <row r="256" spans="1:5" x14ac:dyDescent="0.2">
      <c r="A256" t="str">
        <v>successful</v>
      </c>
      <c r="B256">
        <v>174</v>
      </c>
      <c r="D256" t="str">
        <v>failed</v>
      </c>
      <c r="E256">
        <v>2</v>
      </c>
    </row>
    <row r="257" spans="1:5" x14ac:dyDescent="0.2">
      <c r="A257" t="str">
        <v>successful</v>
      </c>
      <c r="B257">
        <v>14</v>
      </c>
      <c r="D257" t="str">
        <v>failed</v>
      </c>
      <c r="E257">
        <v>26</v>
      </c>
    </row>
    <row r="258" spans="1:5" x14ac:dyDescent="0.2">
      <c r="A258" t="str">
        <v>successful</v>
      </c>
      <c r="B258">
        <v>48</v>
      </c>
      <c r="D258" t="str">
        <v>failed</v>
      </c>
      <c r="E258">
        <v>24</v>
      </c>
    </row>
    <row r="259" spans="1:5" x14ac:dyDescent="0.2">
      <c r="A259" t="str">
        <v>successful</v>
      </c>
      <c r="B259">
        <v>133</v>
      </c>
      <c r="D259" t="str">
        <v>failed</v>
      </c>
      <c r="E259">
        <v>96</v>
      </c>
    </row>
    <row r="260" spans="1:5" x14ac:dyDescent="0.2">
      <c r="A260" t="str">
        <v>successful</v>
      </c>
      <c r="B260">
        <v>83</v>
      </c>
      <c r="D260" t="str">
        <v>failed</v>
      </c>
      <c r="E260">
        <v>17</v>
      </c>
    </row>
    <row r="261" spans="1:5" x14ac:dyDescent="0.2">
      <c r="A261" t="str">
        <v>successful</v>
      </c>
      <c r="B261">
        <v>149</v>
      </c>
      <c r="D261" t="str">
        <v>failed</v>
      </c>
      <c r="E261">
        <v>94</v>
      </c>
    </row>
    <row r="262" spans="1:5" x14ac:dyDescent="0.2">
      <c r="A262" t="str">
        <v>successful</v>
      </c>
      <c r="B262">
        <v>49</v>
      </c>
      <c r="D262" t="str">
        <v>failed</v>
      </c>
      <c r="E262">
        <v>129</v>
      </c>
    </row>
    <row r="263" spans="1:5" x14ac:dyDescent="0.2">
      <c r="A263" t="str">
        <v>successful</v>
      </c>
      <c r="B263">
        <v>251</v>
      </c>
      <c r="D263" t="str">
        <v>failed</v>
      </c>
      <c r="E263">
        <v>1</v>
      </c>
    </row>
    <row r="264" spans="1:5" x14ac:dyDescent="0.2">
      <c r="A264" t="str">
        <v>successful</v>
      </c>
      <c r="B264">
        <v>22</v>
      </c>
      <c r="D264" t="str">
        <v>failed</v>
      </c>
      <c r="E264">
        <v>4</v>
      </c>
    </row>
    <row r="265" spans="1:5" x14ac:dyDescent="0.2">
      <c r="A265" t="str">
        <v>successful</v>
      </c>
      <c r="B265">
        <v>48</v>
      </c>
      <c r="D265" t="str">
        <v>failed</v>
      </c>
      <c r="E265">
        <v>3</v>
      </c>
    </row>
    <row r="266" spans="1:5" x14ac:dyDescent="0.2">
      <c r="A266" t="str">
        <v>successful</v>
      </c>
      <c r="B266">
        <v>383</v>
      </c>
      <c r="D266" t="str">
        <v>failed</v>
      </c>
      <c r="E266">
        <v>135</v>
      </c>
    </row>
    <row r="267" spans="1:5" x14ac:dyDescent="0.2">
      <c r="A267" t="str">
        <v>successful</v>
      </c>
      <c r="B267">
        <v>237</v>
      </c>
      <c r="D267" t="str">
        <v>failed</v>
      </c>
      <c r="E267">
        <v>10</v>
      </c>
    </row>
    <row r="268" spans="1:5" x14ac:dyDescent="0.2">
      <c r="A268" t="str">
        <v>successful</v>
      </c>
      <c r="B268">
        <v>13</v>
      </c>
      <c r="D268" t="str">
        <v>failed</v>
      </c>
      <c r="E268">
        <v>0</v>
      </c>
    </row>
    <row r="269" spans="1:5" x14ac:dyDescent="0.2">
      <c r="A269" t="str">
        <v>successful</v>
      </c>
      <c r="B269">
        <v>562</v>
      </c>
      <c r="D269" t="str">
        <v>failed</v>
      </c>
      <c r="E269">
        <v>6</v>
      </c>
    </row>
    <row r="270" spans="1:5" x14ac:dyDescent="0.2">
      <c r="A270" t="str">
        <v>successful</v>
      </c>
      <c r="B270">
        <v>71</v>
      </c>
      <c r="D270" t="str">
        <v>failed</v>
      </c>
      <c r="E270">
        <v>36</v>
      </c>
    </row>
    <row r="271" spans="1:5" x14ac:dyDescent="0.2">
      <c r="A271" t="str">
        <v>successful</v>
      </c>
      <c r="B271">
        <v>1510</v>
      </c>
      <c r="D271" t="str">
        <v>failed</v>
      </c>
      <c r="E271">
        <v>336</v>
      </c>
    </row>
    <row r="272" spans="1:5" x14ac:dyDescent="0.2">
      <c r="A272" t="str">
        <v>successful</v>
      </c>
      <c r="B272">
        <v>14</v>
      </c>
      <c r="D272" t="str">
        <v>failed</v>
      </c>
      <c r="E272">
        <v>34</v>
      </c>
    </row>
    <row r="273" spans="1:5" x14ac:dyDescent="0.2">
      <c r="A273" t="str">
        <v>successful</v>
      </c>
      <c r="B273">
        <v>193</v>
      </c>
      <c r="D273" t="str">
        <v>failed</v>
      </c>
      <c r="E273">
        <v>10</v>
      </c>
    </row>
    <row r="274" spans="1:5" x14ac:dyDescent="0.2">
      <c r="A274" t="str">
        <v>successful</v>
      </c>
      <c r="B274">
        <v>206</v>
      </c>
      <c r="D274" t="str">
        <v>failed</v>
      </c>
      <c r="E274">
        <v>201</v>
      </c>
    </row>
    <row r="275" spans="1:5" x14ac:dyDescent="0.2">
      <c r="A275" t="str">
        <v>successful</v>
      </c>
      <c r="B275">
        <v>351</v>
      </c>
      <c r="D275" t="str">
        <v>failed</v>
      </c>
      <c r="E275">
        <v>296</v>
      </c>
    </row>
    <row r="276" spans="1:5" x14ac:dyDescent="0.2">
      <c r="A276" t="str">
        <v>successful</v>
      </c>
      <c r="B276">
        <v>50</v>
      </c>
      <c r="D276" t="str">
        <v>failed</v>
      </c>
      <c r="E276">
        <v>7</v>
      </c>
    </row>
    <row r="277" spans="1:5" x14ac:dyDescent="0.2">
      <c r="A277" t="str">
        <v>successful</v>
      </c>
      <c r="B277">
        <v>184</v>
      </c>
      <c r="D277" t="str">
        <v>failed</v>
      </c>
      <c r="E277">
        <v>7</v>
      </c>
    </row>
    <row r="278" spans="1:5" x14ac:dyDescent="0.2">
      <c r="A278" t="str">
        <v>successful</v>
      </c>
      <c r="B278">
        <v>196</v>
      </c>
      <c r="D278" t="str">
        <v>failed</v>
      </c>
      <c r="E278">
        <v>1</v>
      </c>
    </row>
    <row r="279" spans="1:5" x14ac:dyDescent="0.2">
      <c r="A279" t="str">
        <v>successful</v>
      </c>
      <c r="B279">
        <v>229</v>
      </c>
      <c r="D279" t="str">
        <v>failed</v>
      </c>
      <c r="E279">
        <v>114</v>
      </c>
    </row>
    <row r="280" spans="1:5" x14ac:dyDescent="0.2">
      <c r="A280" t="str">
        <v>successful</v>
      </c>
      <c r="B280">
        <v>67</v>
      </c>
      <c r="D280" t="str">
        <v>failed</v>
      </c>
      <c r="E280">
        <v>29</v>
      </c>
    </row>
    <row r="281" spans="1:5" x14ac:dyDescent="0.2">
      <c r="A281" t="str">
        <v>successful</v>
      </c>
      <c r="B281">
        <v>95</v>
      </c>
      <c r="D281" t="str">
        <v>failed</v>
      </c>
      <c r="E281">
        <v>890</v>
      </c>
    </row>
    <row r="282" spans="1:5" x14ac:dyDescent="0.2">
      <c r="A282" t="str">
        <v>successful</v>
      </c>
      <c r="B282">
        <v>62</v>
      </c>
      <c r="D282" t="str">
        <v>failed</v>
      </c>
      <c r="E282">
        <v>31</v>
      </c>
    </row>
    <row r="283" spans="1:5" x14ac:dyDescent="0.2">
      <c r="A283" t="str">
        <v>successful</v>
      </c>
      <c r="B283">
        <v>73</v>
      </c>
      <c r="D283" t="str">
        <v>failed</v>
      </c>
      <c r="E283">
        <v>21</v>
      </c>
    </row>
    <row r="284" spans="1:5" x14ac:dyDescent="0.2">
      <c r="A284" t="str">
        <v>successful</v>
      </c>
      <c r="B284">
        <v>43</v>
      </c>
      <c r="D284" t="str">
        <v>failed</v>
      </c>
      <c r="E284">
        <v>37</v>
      </c>
    </row>
    <row r="285" spans="1:5" x14ac:dyDescent="0.2">
      <c r="A285" t="str">
        <v>successful</v>
      </c>
      <c r="B285">
        <v>70</v>
      </c>
      <c r="D285" t="str">
        <v>failed</v>
      </c>
      <c r="E285">
        <v>7</v>
      </c>
    </row>
    <row r="286" spans="1:5" x14ac:dyDescent="0.2">
      <c r="A286" t="str">
        <v>successful</v>
      </c>
      <c r="B286">
        <v>271</v>
      </c>
      <c r="D286" t="str">
        <v>failed</v>
      </c>
      <c r="E286">
        <v>4</v>
      </c>
    </row>
    <row r="287" spans="1:5" x14ac:dyDescent="0.2">
      <c r="A287" t="str">
        <v>successful</v>
      </c>
      <c r="B287">
        <v>55</v>
      </c>
      <c r="D287" t="str">
        <v>failed</v>
      </c>
      <c r="E287">
        <v>5</v>
      </c>
    </row>
    <row r="288" spans="1:5" x14ac:dyDescent="0.2">
      <c r="A288" t="str">
        <v>successful</v>
      </c>
      <c r="B288">
        <v>35</v>
      </c>
      <c r="D288" t="str">
        <v>failed</v>
      </c>
      <c r="E288">
        <v>0</v>
      </c>
    </row>
    <row r="289" spans="1:5" x14ac:dyDescent="0.2">
      <c r="A289" t="str">
        <v>successful</v>
      </c>
      <c r="B289">
        <v>22</v>
      </c>
      <c r="D289" t="str">
        <v>failed</v>
      </c>
      <c r="E289">
        <v>456</v>
      </c>
    </row>
    <row r="290" spans="1:5" x14ac:dyDescent="0.2">
      <c r="A290" t="str">
        <v>successful</v>
      </c>
      <c r="B290">
        <v>38</v>
      </c>
      <c r="D290" t="str">
        <v>failed</v>
      </c>
      <c r="E290">
        <v>369</v>
      </c>
    </row>
    <row r="291" spans="1:5" x14ac:dyDescent="0.2">
      <c r="A291" t="str">
        <v>successful</v>
      </c>
      <c r="B291">
        <v>15</v>
      </c>
      <c r="D291" t="str">
        <v>failed</v>
      </c>
      <c r="E291">
        <v>2</v>
      </c>
    </row>
    <row r="292" spans="1:5" x14ac:dyDescent="0.2">
      <c r="A292" t="str">
        <v>successful</v>
      </c>
      <c r="B292">
        <v>7</v>
      </c>
      <c r="D292" t="str">
        <v>failed</v>
      </c>
      <c r="E292">
        <v>0</v>
      </c>
    </row>
    <row r="293" spans="1:5" x14ac:dyDescent="0.2">
      <c r="A293" t="str">
        <v>successful</v>
      </c>
      <c r="B293">
        <v>241</v>
      </c>
      <c r="D293" t="str">
        <v>failed</v>
      </c>
      <c r="E293">
        <v>338</v>
      </c>
    </row>
    <row r="294" spans="1:5" x14ac:dyDescent="0.2">
      <c r="A294" t="str">
        <v>successful</v>
      </c>
      <c r="B294">
        <v>55</v>
      </c>
      <c r="D294" t="str">
        <v>failed</v>
      </c>
      <c r="E294">
        <v>4</v>
      </c>
    </row>
    <row r="295" spans="1:5" x14ac:dyDescent="0.2">
      <c r="A295" t="str">
        <v>successful</v>
      </c>
      <c r="B295">
        <v>171</v>
      </c>
      <c r="D295" t="str">
        <v>failed</v>
      </c>
      <c r="E295">
        <v>1</v>
      </c>
    </row>
    <row r="296" spans="1:5" x14ac:dyDescent="0.2">
      <c r="A296" t="str">
        <v>successful</v>
      </c>
      <c r="B296">
        <v>208</v>
      </c>
      <c r="D296" t="str">
        <v>failed</v>
      </c>
      <c r="E296">
        <v>28</v>
      </c>
    </row>
    <row r="297" spans="1:5" x14ac:dyDescent="0.2">
      <c r="A297" t="str">
        <v>successful</v>
      </c>
      <c r="B297">
        <v>21</v>
      </c>
      <c r="D297" t="str">
        <v>failed</v>
      </c>
      <c r="E297">
        <v>12</v>
      </c>
    </row>
    <row r="298" spans="1:5" x14ac:dyDescent="0.2">
      <c r="A298" t="str">
        <v>successful</v>
      </c>
      <c r="B298">
        <v>25</v>
      </c>
      <c r="D298" t="str">
        <v>failed</v>
      </c>
      <c r="E298">
        <v>16</v>
      </c>
    </row>
    <row r="299" spans="1:5" x14ac:dyDescent="0.2">
      <c r="A299" t="str">
        <v>successful</v>
      </c>
      <c r="B299">
        <v>52</v>
      </c>
      <c r="D299" t="str">
        <v>failed</v>
      </c>
      <c r="E299">
        <v>4</v>
      </c>
    </row>
    <row r="300" spans="1:5" x14ac:dyDescent="0.2">
      <c r="A300" t="str">
        <v>successful</v>
      </c>
      <c r="B300">
        <v>104</v>
      </c>
      <c r="D300" t="str">
        <v>failed</v>
      </c>
      <c r="E300">
        <v>4</v>
      </c>
    </row>
    <row r="301" spans="1:5" x14ac:dyDescent="0.2">
      <c r="A301" t="str">
        <v>successful</v>
      </c>
      <c r="B301">
        <v>73</v>
      </c>
      <c r="D301" t="str">
        <v>failed</v>
      </c>
      <c r="E301">
        <v>10</v>
      </c>
    </row>
    <row r="302" spans="1:5" x14ac:dyDescent="0.2">
      <c r="A302" t="str">
        <v>successful</v>
      </c>
      <c r="B302">
        <v>34</v>
      </c>
      <c r="D302" t="str">
        <v>failed</v>
      </c>
      <c r="E302">
        <v>0</v>
      </c>
    </row>
    <row r="303" spans="1:5" x14ac:dyDescent="0.2">
      <c r="A303" t="str">
        <v>successful</v>
      </c>
      <c r="B303">
        <v>56</v>
      </c>
      <c r="D303" t="str">
        <v>failed</v>
      </c>
      <c r="E303">
        <v>6</v>
      </c>
    </row>
    <row r="304" spans="1:5" x14ac:dyDescent="0.2">
      <c r="A304" t="str">
        <v>successful</v>
      </c>
      <c r="B304">
        <v>31</v>
      </c>
      <c r="D304" t="str">
        <v>failed</v>
      </c>
      <c r="E304">
        <v>0</v>
      </c>
    </row>
    <row r="305" spans="1:5" x14ac:dyDescent="0.2">
      <c r="A305" t="str">
        <v>successful</v>
      </c>
      <c r="B305">
        <v>84</v>
      </c>
      <c r="D305" t="str">
        <v>failed</v>
      </c>
      <c r="E305">
        <v>1</v>
      </c>
    </row>
    <row r="306" spans="1:5" x14ac:dyDescent="0.2">
      <c r="A306" t="str">
        <v>successful</v>
      </c>
      <c r="B306">
        <v>130</v>
      </c>
      <c r="D306" t="str">
        <v>failed</v>
      </c>
      <c r="E306">
        <v>0</v>
      </c>
    </row>
    <row r="307" spans="1:5" x14ac:dyDescent="0.2">
      <c r="A307" t="str">
        <v>successful</v>
      </c>
      <c r="B307">
        <v>12</v>
      </c>
      <c r="D307" t="str">
        <v>failed</v>
      </c>
      <c r="E307">
        <v>44</v>
      </c>
    </row>
    <row r="308" spans="1:5" x14ac:dyDescent="0.2">
      <c r="A308" t="str">
        <v>successful</v>
      </c>
      <c r="B308">
        <v>23</v>
      </c>
      <c r="D308" t="str">
        <v>failed</v>
      </c>
      <c r="E308">
        <v>0</v>
      </c>
    </row>
    <row r="309" spans="1:5" x14ac:dyDescent="0.2">
      <c r="A309" t="str">
        <v>successful</v>
      </c>
      <c r="B309">
        <v>158</v>
      </c>
      <c r="D309" t="str">
        <v>failed</v>
      </c>
      <c r="E309">
        <v>3</v>
      </c>
    </row>
    <row r="310" spans="1:5" x14ac:dyDescent="0.2">
      <c r="A310" t="str">
        <v>successful</v>
      </c>
      <c r="B310">
        <v>30</v>
      </c>
      <c r="D310" t="str">
        <v>failed</v>
      </c>
      <c r="E310">
        <v>0</v>
      </c>
    </row>
    <row r="311" spans="1:5" x14ac:dyDescent="0.2">
      <c r="A311" t="str">
        <v>successful</v>
      </c>
      <c r="B311">
        <v>18</v>
      </c>
      <c r="D311" t="str">
        <v>failed</v>
      </c>
      <c r="E311">
        <v>52</v>
      </c>
    </row>
    <row r="312" spans="1:5" x14ac:dyDescent="0.2">
      <c r="A312" t="str">
        <v>successful</v>
      </c>
      <c r="B312">
        <v>29</v>
      </c>
      <c r="D312" t="str">
        <v>failed</v>
      </c>
      <c r="E312">
        <v>0</v>
      </c>
    </row>
    <row r="313" spans="1:5" x14ac:dyDescent="0.2">
      <c r="A313" t="str">
        <v>successful</v>
      </c>
      <c r="B313">
        <v>31</v>
      </c>
      <c r="D313" t="str">
        <v>failed</v>
      </c>
      <c r="E313">
        <v>1</v>
      </c>
    </row>
    <row r="314" spans="1:5" x14ac:dyDescent="0.2">
      <c r="A314" t="str">
        <v>successful</v>
      </c>
      <c r="B314">
        <v>173</v>
      </c>
      <c r="D314" t="str">
        <v>failed</v>
      </c>
      <c r="E314">
        <v>1</v>
      </c>
    </row>
    <row r="315" spans="1:5" x14ac:dyDescent="0.2">
      <c r="A315" t="str">
        <v>successful</v>
      </c>
      <c r="B315">
        <v>17</v>
      </c>
      <c r="D315" t="str">
        <v>failed</v>
      </c>
      <c r="E315">
        <v>2</v>
      </c>
    </row>
    <row r="316" spans="1:5" x14ac:dyDescent="0.2">
      <c r="A316" t="str">
        <v>successful</v>
      </c>
      <c r="B316">
        <v>48</v>
      </c>
      <c r="D316" t="str">
        <v>failed</v>
      </c>
      <c r="E316">
        <v>9</v>
      </c>
    </row>
    <row r="317" spans="1:5" x14ac:dyDescent="0.2">
      <c r="A317" t="str">
        <v>successful</v>
      </c>
      <c r="B317">
        <v>59</v>
      </c>
      <c r="D317" t="str">
        <v>failed</v>
      </c>
      <c r="E317">
        <v>5</v>
      </c>
    </row>
    <row r="318" spans="1:5" x14ac:dyDescent="0.2">
      <c r="A318" t="str">
        <v>successful</v>
      </c>
      <c r="B318">
        <v>39</v>
      </c>
      <c r="D318" t="str">
        <v>failed</v>
      </c>
      <c r="E318">
        <v>57</v>
      </c>
    </row>
    <row r="319" spans="1:5" x14ac:dyDescent="0.2">
      <c r="A319" t="str">
        <v>successful</v>
      </c>
      <c r="B319">
        <v>59</v>
      </c>
      <c r="D319" t="str">
        <v>failed</v>
      </c>
      <c r="E319">
        <v>3</v>
      </c>
    </row>
    <row r="320" spans="1:5" x14ac:dyDescent="0.2">
      <c r="A320" t="str">
        <v>successful</v>
      </c>
      <c r="B320">
        <v>60</v>
      </c>
      <c r="D320" t="str">
        <v>failed</v>
      </c>
      <c r="E320">
        <v>1</v>
      </c>
    </row>
    <row r="321" spans="1:5" x14ac:dyDescent="0.2">
      <c r="A321" t="str">
        <v>successful</v>
      </c>
      <c r="B321">
        <v>20</v>
      </c>
      <c r="D321" t="str">
        <v>failed</v>
      </c>
      <c r="E321">
        <v>6</v>
      </c>
    </row>
    <row r="322" spans="1:5" x14ac:dyDescent="0.2">
      <c r="A322" t="str">
        <v>successful</v>
      </c>
      <c r="B322">
        <v>2</v>
      </c>
      <c r="D322" t="str">
        <v>failed</v>
      </c>
      <c r="E322">
        <v>48</v>
      </c>
    </row>
    <row r="323" spans="1:5" x14ac:dyDescent="0.2">
      <c r="A323" t="str">
        <v>successful</v>
      </c>
      <c r="B323">
        <v>315</v>
      </c>
      <c r="D323" t="str">
        <v>failed</v>
      </c>
      <c r="E323">
        <v>2</v>
      </c>
    </row>
    <row r="324" spans="1:5" x14ac:dyDescent="0.2">
      <c r="A324" t="str">
        <v>successful</v>
      </c>
      <c r="B324">
        <v>2174</v>
      </c>
      <c r="D324" t="str">
        <v>failed</v>
      </c>
      <c r="E324">
        <v>4</v>
      </c>
    </row>
    <row r="325" spans="1:5" x14ac:dyDescent="0.2">
      <c r="A325" t="str">
        <v>successful</v>
      </c>
      <c r="B325">
        <v>152</v>
      </c>
      <c r="D325" t="str">
        <v>failed</v>
      </c>
      <c r="E325">
        <v>5</v>
      </c>
    </row>
    <row r="326" spans="1:5" x14ac:dyDescent="0.2">
      <c r="A326" t="str">
        <v>successful</v>
      </c>
      <c r="B326">
        <v>1021</v>
      </c>
      <c r="D326" t="str">
        <v>failed</v>
      </c>
      <c r="E326">
        <v>79</v>
      </c>
    </row>
    <row r="327" spans="1:5" x14ac:dyDescent="0.2">
      <c r="A327" t="str">
        <v>successful</v>
      </c>
      <c r="B327">
        <v>237</v>
      </c>
      <c r="D327" t="str">
        <v>failed</v>
      </c>
      <c r="E327">
        <v>2</v>
      </c>
    </row>
    <row r="328" spans="1:5" x14ac:dyDescent="0.2">
      <c r="A328" t="str">
        <v>successful</v>
      </c>
      <c r="B328">
        <v>27</v>
      </c>
      <c r="D328" t="str">
        <v>failed</v>
      </c>
      <c r="E328">
        <v>11</v>
      </c>
    </row>
    <row r="329" spans="1:5" x14ac:dyDescent="0.2">
      <c r="A329" t="str">
        <v>successful</v>
      </c>
      <c r="B329">
        <v>17</v>
      </c>
      <c r="D329" t="str">
        <v>failed</v>
      </c>
      <c r="E329">
        <v>11</v>
      </c>
    </row>
    <row r="330" spans="1:5" x14ac:dyDescent="0.2">
      <c r="A330" t="str">
        <v>successful</v>
      </c>
      <c r="B330">
        <v>27</v>
      </c>
      <c r="D330" t="str">
        <v>failed</v>
      </c>
      <c r="E330">
        <v>1</v>
      </c>
    </row>
    <row r="331" spans="1:5" x14ac:dyDescent="0.2">
      <c r="A331" t="str">
        <v>successful</v>
      </c>
      <c r="B331">
        <v>82</v>
      </c>
      <c r="D331" t="str">
        <v>failed</v>
      </c>
      <c r="E331">
        <v>3</v>
      </c>
    </row>
    <row r="332" spans="1:5" x14ac:dyDescent="0.2">
      <c r="A332" t="str">
        <v>successful</v>
      </c>
      <c r="B332">
        <v>48</v>
      </c>
      <c r="D332" t="str">
        <v>failed</v>
      </c>
      <c r="E332">
        <v>5</v>
      </c>
    </row>
    <row r="333" spans="1:5" x14ac:dyDescent="0.2">
      <c r="A333" t="str">
        <v>successful</v>
      </c>
      <c r="B333">
        <v>105</v>
      </c>
      <c r="D333" t="str">
        <v>failed</v>
      </c>
      <c r="E333">
        <v>12</v>
      </c>
    </row>
    <row r="334" spans="1:5" x14ac:dyDescent="0.2">
      <c r="A334" t="str">
        <v>successful</v>
      </c>
      <c r="B334">
        <v>28</v>
      </c>
      <c r="D334" t="str">
        <v>failed</v>
      </c>
      <c r="E334">
        <v>2</v>
      </c>
    </row>
    <row r="335" spans="1:5" x14ac:dyDescent="0.2">
      <c r="A335" t="str">
        <v>successful</v>
      </c>
      <c r="B335">
        <v>1107</v>
      </c>
      <c r="D335" t="str">
        <v>failed</v>
      </c>
      <c r="E335">
        <v>5</v>
      </c>
    </row>
    <row r="336" spans="1:5" x14ac:dyDescent="0.2">
      <c r="A336" t="str">
        <v>successful</v>
      </c>
      <c r="B336">
        <v>1013</v>
      </c>
      <c r="D336" t="str">
        <v>failed</v>
      </c>
      <c r="E336">
        <v>21</v>
      </c>
    </row>
    <row r="337" spans="1:5" x14ac:dyDescent="0.2">
      <c r="A337" t="str">
        <v>successful</v>
      </c>
      <c r="B337">
        <v>274</v>
      </c>
      <c r="D337" t="str">
        <v>failed</v>
      </c>
      <c r="E337">
        <v>0</v>
      </c>
    </row>
    <row r="338" spans="1:5" x14ac:dyDescent="0.2">
      <c r="A338" t="str">
        <v>successful</v>
      </c>
      <c r="B338">
        <v>87</v>
      </c>
      <c r="D338" t="str">
        <v>failed</v>
      </c>
      <c r="E338">
        <v>45</v>
      </c>
    </row>
    <row r="339" spans="1:5" x14ac:dyDescent="0.2">
      <c r="A339" t="str">
        <v>successful</v>
      </c>
      <c r="B339">
        <v>99</v>
      </c>
      <c r="D339" t="str">
        <v>failed</v>
      </c>
      <c r="E339">
        <v>29</v>
      </c>
    </row>
    <row r="340" spans="1:5" x14ac:dyDescent="0.2">
      <c r="A340" t="str">
        <v>successful</v>
      </c>
      <c r="B340">
        <v>276</v>
      </c>
      <c r="D340" t="str">
        <v>failed</v>
      </c>
      <c r="E340">
        <v>2</v>
      </c>
    </row>
    <row r="341" spans="1:5" x14ac:dyDescent="0.2">
      <c r="A341" t="str">
        <v>successful</v>
      </c>
      <c r="B341">
        <v>21</v>
      </c>
      <c r="D341" t="str">
        <v>failed</v>
      </c>
      <c r="E341">
        <v>30</v>
      </c>
    </row>
    <row r="342" spans="1:5" x14ac:dyDescent="0.2">
      <c r="A342" t="str">
        <v>successful</v>
      </c>
      <c r="B342">
        <v>41</v>
      </c>
      <c r="D342" t="str">
        <v>failed</v>
      </c>
      <c r="E342">
        <v>8</v>
      </c>
    </row>
    <row r="343" spans="1:5" x14ac:dyDescent="0.2">
      <c r="A343" t="str">
        <v>successful</v>
      </c>
      <c r="B343">
        <v>119</v>
      </c>
      <c r="D343" t="str">
        <v>failed</v>
      </c>
      <c r="E343">
        <v>1</v>
      </c>
    </row>
    <row r="344" spans="1:5" x14ac:dyDescent="0.2">
      <c r="A344" t="str">
        <v>successful</v>
      </c>
      <c r="B344">
        <v>153</v>
      </c>
      <c r="D344" t="str">
        <v>failed</v>
      </c>
      <c r="E344">
        <v>14</v>
      </c>
    </row>
    <row r="345" spans="1:5" x14ac:dyDescent="0.2">
      <c r="A345" t="str">
        <v>successful</v>
      </c>
      <c r="B345">
        <v>100</v>
      </c>
      <c r="D345" t="str">
        <v>failed</v>
      </c>
      <c r="E345">
        <v>24</v>
      </c>
    </row>
    <row r="346" spans="1:5" x14ac:dyDescent="0.2">
      <c r="A346" t="str">
        <v>successful</v>
      </c>
      <c r="B346">
        <v>143</v>
      </c>
      <c r="D346" t="str">
        <v>failed</v>
      </c>
      <c r="E346">
        <v>2</v>
      </c>
    </row>
    <row r="347" spans="1:5" x14ac:dyDescent="0.2">
      <c r="A347" t="str">
        <v>successful</v>
      </c>
      <c r="B347">
        <v>140</v>
      </c>
      <c r="D347" t="str">
        <v>failed</v>
      </c>
      <c r="E347">
        <v>21</v>
      </c>
    </row>
    <row r="348" spans="1:5" x14ac:dyDescent="0.2">
      <c r="A348" t="str">
        <v>successful</v>
      </c>
      <c r="B348">
        <v>35</v>
      </c>
      <c r="D348" t="str">
        <v>failed</v>
      </c>
      <c r="E348">
        <v>7</v>
      </c>
    </row>
    <row r="349" spans="1:5" x14ac:dyDescent="0.2">
      <c r="A349" t="str">
        <v>successful</v>
      </c>
      <c r="B349">
        <v>149</v>
      </c>
      <c r="D349" t="str">
        <v>failed</v>
      </c>
      <c r="E349">
        <v>0</v>
      </c>
    </row>
    <row r="350" spans="1:5" x14ac:dyDescent="0.2">
      <c r="A350" t="str">
        <v>successful</v>
      </c>
      <c r="B350">
        <v>130</v>
      </c>
      <c r="D350" t="str">
        <v>failed</v>
      </c>
      <c r="E350">
        <v>4</v>
      </c>
    </row>
    <row r="351" spans="1:5" x14ac:dyDescent="0.2">
      <c r="A351" t="str">
        <v>successful</v>
      </c>
      <c r="B351">
        <v>120</v>
      </c>
      <c r="D351" t="str">
        <v>failed</v>
      </c>
      <c r="E351">
        <v>32</v>
      </c>
    </row>
    <row r="352" spans="1:5" x14ac:dyDescent="0.2">
      <c r="A352" t="str">
        <v>successful</v>
      </c>
      <c r="B352">
        <v>265</v>
      </c>
      <c r="D352" t="str">
        <v>failed</v>
      </c>
      <c r="E352">
        <v>4</v>
      </c>
    </row>
    <row r="353" spans="1:5" x14ac:dyDescent="0.2">
      <c r="A353" t="str">
        <v>successful</v>
      </c>
      <c r="B353">
        <v>71</v>
      </c>
      <c r="D353" t="str">
        <v>failed</v>
      </c>
      <c r="E353">
        <v>9</v>
      </c>
    </row>
    <row r="354" spans="1:5" x14ac:dyDescent="0.2">
      <c r="A354" t="str">
        <v>successful</v>
      </c>
      <c r="B354">
        <v>13</v>
      </c>
      <c r="D354" t="str">
        <v>failed</v>
      </c>
      <c r="E354">
        <v>17</v>
      </c>
    </row>
    <row r="355" spans="1:5" x14ac:dyDescent="0.2">
      <c r="A355" t="str">
        <v>successful</v>
      </c>
      <c r="B355">
        <v>169</v>
      </c>
      <c r="D355" t="str">
        <v>failed</v>
      </c>
      <c r="E355">
        <v>5</v>
      </c>
    </row>
    <row r="356" spans="1:5" x14ac:dyDescent="0.2">
      <c r="A356" t="str">
        <v>successful</v>
      </c>
      <c r="B356">
        <v>57</v>
      </c>
      <c r="D356" t="str">
        <v>failed</v>
      </c>
      <c r="E356">
        <v>53</v>
      </c>
    </row>
    <row r="357" spans="1:5" x14ac:dyDescent="0.2">
      <c r="A357" t="str">
        <v>successful</v>
      </c>
      <c r="B357">
        <v>229</v>
      </c>
      <c r="D357" t="str">
        <v>failed</v>
      </c>
      <c r="E357">
        <v>7</v>
      </c>
    </row>
    <row r="358" spans="1:5" x14ac:dyDescent="0.2">
      <c r="A358" t="str">
        <v>successful</v>
      </c>
      <c r="B358">
        <v>108</v>
      </c>
      <c r="D358" t="str">
        <v>failed</v>
      </c>
      <c r="E358">
        <v>72</v>
      </c>
    </row>
    <row r="359" spans="1:5" x14ac:dyDescent="0.2">
      <c r="A359" t="str">
        <v>successful</v>
      </c>
      <c r="B359">
        <v>108</v>
      </c>
      <c r="D359" t="str">
        <v>failed</v>
      </c>
      <c r="E359">
        <v>0</v>
      </c>
    </row>
    <row r="360" spans="1:5" x14ac:dyDescent="0.2">
      <c r="A360" t="str">
        <v>successful</v>
      </c>
      <c r="B360">
        <v>41</v>
      </c>
      <c r="D360" t="str">
        <v>failed</v>
      </c>
      <c r="E360">
        <v>2</v>
      </c>
    </row>
    <row r="361" spans="1:5" x14ac:dyDescent="0.2">
      <c r="A361" t="str">
        <v>successful</v>
      </c>
      <c r="B361">
        <v>139</v>
      </c>
      <c r="D361" t="str">
        <v>failed</v>
      </c>
      <c r="E361">
        <v>8</v>
      </c>
    </row>
    <row r="362" spans="1:5" x14ac:dyDescent="0.2">
      <c r="A362" t="str">
        <v>successful</v>
      </c>
      <c r="B362">
        <v>19</v>
      </c>
      <c r="D362" t="str">
        <v>failed</v>
      </c>
      <c r="E362">
        <v>2</v>
      </c>
    </row>
    <row r="363" spans="1:5" x14ac:dyDescent="0.2">
      <c r="A363" t="str">
        <v>successful</v>
      </c>
      <c r="B363">
        <v>94</v>
      </c>
      <c r="D363" t="str">
        <v>failed</v>
      </c>
      <c r="E363">
        <v>0</v>
      </c>
    </row>
    <row r="364" spans="1:5" x14ac:dyDescent="0.2">
      <c r="A364" t="str">
        <v>successful</v>
      </c>
      <c r="B364">
        <v>23</v>
      </c>
      <c r="D364" t="str">
        <v>failed</v>
      </c>
      <c r="E364">
        <v>3</v>
      </c>
    </row>
    <row r="365" spans="1:5" x14ac:dyDescent="0.2">
      <c r="A365" t="str">
        <v>successful</v>
      </c>
      <c r="B365">
        <v>15</v>
      </c>
      <c r="D365" t="str">
        <v>failed</v>
      </c>
      <c r="E365">
        <v>4</v>
      </c>
    </row>
    <row r="366" spans="1:5" x14ac:dyDescent="0.2">
      <c r="A366" t="str">
        <v>successful</v>
      </c>
      <c r="B366">
        <v>62</v>
      </c>
      <c r="D366" t="str">
        <v>failed</v>
      </c>
      <c r="E366">
        <v>3</v>
      </c>
    </row>
    <row r="367" spans="1:5" x14ac:dyDescent="0.2">
      <c r="A367" t="str">
        <v>successful</v>
      </c>
      <c r="B367">
        <v>74</v>
      </c>
      <c r="D367" t="str">
        <v>failed</v>
      </c>
      <c r="E367">
        <v>6</v>
      </c>
    </row>
    <row r="368" spans="1:5" x14ac:dyDescent="0.2">
      <c r="A368" t="str">
        <v>successful</v>
      </c>
      <c r="B368">
        <v>97</v>
      </c>
      <c r="D368" t="str">
        <v>failed</v>
      </c>
      <c r="E368">
        <v>0</v>
      </c>
    </row>
    <row r="369" spans="1:5" x14ac:dyDescent="0.2">
      <c r="A369" t="str">
        <v>successful</v>
      </c>
      <c r="B369">
        <v>55</v>
      </c>
      <c r="D369" t="str">
        <v>failed</v>
      </c>
      <c r="E369">
        <v>0</v>
      </c>
    </row>
    <row r="370" spans="1:5" x14ac:dyDescent="0.2">
      <c r="A370" t="str">
        <v>successful</v>
      </c>
      <c r="B370">
        <v>44</v>
      </c>
      <c r="D370" t="str">
        <v>failed</v>
      </c>
      <c r="E370">
        <v>0</v>
      </c>
    </row>
    <row r="371" spans="1:5" x14ac:dyDescent="0.2">
      <c r="A371" t="str">
        <v>successful</v>
      </c>
      <c r="B371">
        <v>110</v>
      </c>
      <c r="D371" t="str">
        <v>failed</v>
      </c>
      <c r="E371">
        <v>8</v>
      </c>
    </row>
    <row r="372" spans="1:5" x14ac:dyDescent="0.2">
      <c r="A372" t="str">
        <v>successful</v>
      </c>
      <c r="B372">
        <v>59</v>
      </c>
      <c r="D372" t="str">
        <v>failed</v>
      </c>
      <c r="E372">
        <v>5</v>
      </c>
    </row>
    <row r="373" spans="1:5" x14ac:dyDescent="0.2">
      <c r="A373" t="str">
        <v>successful</v>
      </c>
      <c r="B373">
        <v>62</v>
      </c>
      <c r="D373" t="str">
        <v>failed</v>
      </c>
      <c r="E373">
        <v>0</v>
      </c>
    </row>
    <row r="374" spans="1:5" x14ac:dyDescent="0.2">
      <c r="A374" t="str">
        <v>successful</v>
      </c>
      <c r="B374">
        <v>105</v>
      </c>
      <c r="D374" t="str">
        <v>failed</v>
      </c>
      <c r="E374">
        <v>2</v>
      </c>
    </row>
    <row r="375" spans="1:5" x14ac:dyDescent="0.2">
      <c r="A375" t="str">
        <v>successful</v>
      </c>
      <c r="B375">
        <v>26</v>
      </c>
      <c r="D375" t="str">
        <v>failed</v>
      </c>
      <c r="E375">
        <v>24</v>
      </c>
    </row>
    <row r="376" spans="1:5" x14ac:dyDescent="0.2">
      <c r="A376" t="str">
        <v>successful</v>
      </c>
      <c r="B376">
        <v>49</v>
      </c>
      <c r="D376" t="str">
        <v>failed</v>
      </c>
      <c r="E376">
        <v>0</v>
      </c>
    </row>
    <row r="377" spans="1:5" x14ac:dyDescent="0.2">
      <c r="A377" t="str">
        <v>successful</v>
      </c>
      <c r="B377">
        <v>68</v>
      </c>
      <c r="D377" t="str">
        <v>failed</v>
      </c>
      <c r="E377">
        <v>9</v>
      </c>
    </row>
    <row r="378" spans="1:5" x14ac:dyDescent="0.2">
      <c r="A378" t="str">
        <v>successful</v>
      </c>
      <c r="B378">
        <v>22</v>
      </c>
      <c r="D378" t="str">
        <v>failed</v>
      </c>
      <c r="E378">
        <v>0</v>
      </c>
    </row>
    <row r="379" spans="1:5" x14ac:dyDescent="0.2">
      <c r="A379" t="str">
        <v>successful</v>
      </c>
      <c r="B379">
        <v>18</v>
      </c>
      <c r="D379" t="str">
        <v>failed</v>
      </c>
      <c r="E379">
        <v>1</v>
      </c>
    </row>
    <row r="380" spans="1:5" x14ac:dyDescent="0.2">
      <c r="A380" t="str">
        <v>successful</v>
      </c>
      <c r="B380">
        <v>19</v>
      </c>
      <c r="D380" t="str">
        <v>failed</v>
      </c>
      <c r="E380">
        <v>10</v>
      </c>
    </row>
    <row r="381" spans="1:5" x14ac:dyDescent="0.2">
      <c r="A381" t="str">
        <v>successful</v>
      </c>
      <c r="B381">
        <v>99</v>
      </c>
      <c r="D381" t="str">
        <v>failed</v>
      </c>
      <c r="E381">
        <v>1</v>
      </c>
    </row>
    <row r="382" spans="1:5" x14ac:dyDescent="0.2">
      <c r="A382" t="str">
        <v>successful</v>
      </c>
      <c r="B382">
        <v>27</v>
      </c>
      <c r="D382" t="str">
        <v>failed</v>
      </c>
      <c r="E382">
        <v>0</v>
      </c>
    </row>
    <row r="383" spans="1:5" x14ac:dyDescent="0.2">
      <c r="A383" t="str">
        <v>successful</v>
      </c>
      <c r="B383">
        <v>25</v>
      </c>
      <c r="D383" t="str">
        <v>failed</v>
      </c>
      <c r="E383">
        <v>20</v>
      </c>
    </row>
    <row r="384" spans="1:5" x14ac:dyDescent="0.2">
      <c r="A384" t="str">
        <v>successful</v>
      </c>
      <c r="B384">
        <v>14</v>
      </c>
      <c r="D384" t="str">
        <v>failed</v>
      </c>
      <c r="E384">
        <v>30</v>
      </c>
    </row>
    <row r="385" spans="1:5" x14ac:dyDescent="0.2">
      <c r="A385" t="str">
        <v>successful</v>
      </c>
      <c r="B385">
        <v>35</v>
      </c>
      <c r="D385" t="str">
        <v>failed</v>
      </c>
      <c r="E385">
        <v>6</v>
      </c>
    </row>
    <row r="386" spans="1:5" x14ac:dyDescent="0.2">
      <c r="A386" t="str">
        <v>successful</v>
      </c>
      <c r="B386">
        <v>10</v>
      </c>
      <c r="D386" t="str">
        <v>failed</v>
      </c>
      <c r="E386">
        <v>15</v>
      </c>
    </row>
    <row r="387" spans="1:5" x14ac:dyDescent="0.2">
      <c r="A387" t="str">
        <v>successful</v>
      </c>
      <c r="B387">
        <v>29</v>
      </c>
      <c r="D387" t="str">
        <v>failed</v>
      </c>
      <c r="E387">
        <v>5</v>
      </c>
    </row>
    <row r="388" spans="1:5" x14ac:dyDescent="0.2">
      <c r="A388" t="str">
        <v>successful</v>
      </c>
      <c r="B388">
        <v>44</v>
      </c>
      <c r="D388" t="str">
        <v>failed</v>
      </c>
      <c r="E388">
        <v>0</v>
      </c>
    </row>
    <row r="389" spans="1:5" x14ac:dyDescent="0.2">
      <c r="A389" t="str">
        <v>successful</v>
      </c>
      <c r="B389">
        <v>17</v>
      </c>
      <c r="D389" t="str">
        <v>failed</v>
      </c>
      <c r="E389">
        <v>0</v>
      </c>
    </row>
    <row r="390" spans="1:5" x14ac:dyDescent="0.2">
      <c r="A390" t="str">
        <v>successful</v>
      </c>
      <c r="B390">
        <v>34</v>
      </c>
      <c r="D390" t="str">
        <v>failed</v>
      </c>
      <c r="E390">
        <v>28</v>
      </c>
    </row>
    <row r="391" spans="1:5" x14ac:dyDescent="0.2">
      <c r="A391" t="str">
        <v>successful</v>
      </c>
      <c r="B391">
        <v>14</v>
      </c>
      <c r="D391" t="str">
        <v>failed</v>
      </c>
      <c r="E391">
        <v>0</v>
      </c>
    </row>
    <row r="392" spans="1:5" x14ac:dyDescent="0.2">
      <c r="A392" t="str">
        <v>successful</v>
      </c>
      <c r="B392">
        <v>156</v>
      </c>
      <c r="D392" t="str">
        <v>failed</v>
      </c>
      <c r="E392">
        <v>5</v>
      </c>
    </row>
    <row r="393" spans="1:5" x14ac:dyDescent="0.2">
      <c r="A393" t="str">
        <v>successful</v>
      </c>
      <c r="B393">
        <v>128</v>
      </c>
      <c r="D393" t="str">
        <v>failed</v>
      </c>
      <c r="E393">
        <v>7</v>
      </c>
    </row>
    <row r="394" spans="1:5" x14ac:dyDescent="0.2">
      <c r="A394" t="str">
        <v>successful</v>
      </c>
      <c r="B394">
        <v>60</v>
      </c>
      <c r="D394" t="str">
        <v>failed</v>
      </c>
      <c r="E394">
        <v>30</v>
      </c>
    </row>
    <row r="395" spans="1:5" x14ac:dyDescent="0.2">
      <c r="A395" t="str">
        <v>successful</v>
      </c>
      <c r="B395">
        <v>32</v>
      </c>
      <c r="D395" t="str">
        <v>failed</v>
      </c>
      <c r="E395">
        <v>2</v>
      </c>
    </row>
    <row r="396" spans="1:5" x14ac:dyDescent="0.2">
      <c r="A396" t="str">
        <v>successful</v>
      </c>
      <c r="B396">
        <v>53</v>
      </c>
      <c r="D396" t="str">
        <v>failed</v>
      </c>
      <c r="E396">
        <v>30</v>
      </c>
    </row>
    <row r="397" spans="1:5" x14ac:dyDescent="0.2">
      <c r="A397" t="str">
        <v>successful</v>
      </c>
      <c r="B397">
        <v>184</v>
      </c>
      <c r="D397" t="str">
        <v>failed</v>
      </c>
      <c r="E397">
        <v>2</v>
      </c>
    </row>
    <row r="398" spans="1:5" x14ac:dyDescent="0.2">
      <c r="A398" t="str">
        <v>successful</v>
      </c>
      <c r="B398">
        <v>90</v>
      </c>
      <c r="D398" t="str">
        <v>failed</v>
      </c>
      <c r="E398">
        <v>0</v>
      </c>
    </row>
    <row r="399" spans="1:5" x14ac:dyDescent="0.2">
      <c r="A399" t="str">
        <v>successful</v>
      </c>
      <c r="B399">
        <v>71</v>
      </c>
      <c r="D399" t="str">
        <v>failed</v>
      </c>
      <c r="E399">
        <v>2</v>
      </c>
    </row>
    <row r="400" spans="1:5" x14ac:dyDescent="0.2">
      <c r="A400" t="str">
        <v>successful</v>
      </c>
      <c r="B400">
        <v>87</v>
      </c>
      <c r="D400" t="str">
        <v>failed</v>
      </c>
      <c r="E400">
        <v>1</v>
      </c>
    </row>
    <row r="401" spans="1:5" x14ac:dyDescent="0.2">
      <c r="A401" t="str">
        <v>successful</v>
      </c>
      <c r="B401">
        <v>28</v>
      </c>
      <c r="D401" t="str">
        <v>failed</v>
      </c>
      <c r="E401">
        <v>2</v>
      </c>
    </row>
    <row r="402" spans="1:5" x14ac:dyDescent="0.2">
      <c r="A402" t="str">
        <v>successful</v>
      </c>
      <c r="B402">
        <v>56</v>
      </c>
      <c r="D402" t="str">
        <v>failed</v>
      </c>
      <c r="E402">
        <v>14</v>
      </c>
    </row>
    <row r="403" spans="1:5" x14ac:dyDescent="0.2">
      <c r="A403" t="str">
        <v>successful</v>
      </c>
      <c r="B403">
        <v>51</v>
      </c>
      <c r="D403" t="str">
        <v>failed</v>
      </c>
      <c r="E403">
        <v>31</v>
      </c>
    </row>
    <row r="404" spans="1:5" x14ac:dyDescent="0.2">
      <c r="A404" t="str">
        <v>successful</v>
      </c>
      <c r="B404">
        <v>75</v>
      </c>
      <c r="D404" t="str">
        <v>failed</v>
      </c>
      <c r="E404">
        <v>16</v>
      </c>
    </row>
    <row r="405" spans="1:5" x14ac:dyDescent="0.2">
      <c r="A405" t="str">
        <v>successful</v>
      </c>
      <c r="B405">
        <v>38</v>
      </c>
      <c r="D405" t="str">
        <v>failed</v>
      </c>
      <c r="E405">
        <v>12</v>
      </c>
    </row>
    <row r="406" spans="1:5" x14ac:dyDescent="0.2">
      <c r="A406" t="str">
        <v>successful</v>
      </c>
      <c r="B406">
        <v>18</v>
      </c>
      <c r="D406" t="str">
        <v>failed</v>
      </c>
      <c r="E406">
        <v>96</v>
      </c>
    </row>
    <row r="407" spans="1:5" x14ac:dyDescent="0.2">
      <c r="A407" t="str">
        <v>successful</v>
      </c>
      <c r="B407">
        <v>54</v>
      </c>
      <c r="D407" t="str">
        <v>failed</v>
      </c>
      <c r="E407">
        <v>16</v>
      </c>
    </row>
    <row r="408" spans="1:5" x14ac:dyDescent="0.2">
      <c r="A408" t="str">
        <v>successful</v>
      </c>
      <c r="B408">
        <v>71</v>
      </c>
      <c r="D408" t="str">
        <v>failed</v>
      </c>
      <c r="E408">
        <v>5</v>
      </c>
    </row>
    <row r="409" spans="1:5" x14ac:dyDescent="0.2">
      <c r="A409" t="str">
        <v>successful</v>
      </c>
      <c r="B409">
        <v>57</v>
      </c>
      <c r="D409" t="str">
        <v>failed</v>
      </c>
      <c r="E409">
        <v>0</v>
      </c>
    </row>
    <row r="410" spans="1:5" x14ac:dyDescent="0.2">
      <c r="A410" t="str">
        <v>successful</v>
      </c>
      <c r="B410">
        <v>43</v>
      </c>
      <c r="D410" t="str">
        <v>failed</v>
      </c>
      <c r="E410">
        <v>8</v>
      </c>
    </row>
    <row r="411" spans="1:5" x14ac:dyDescent="0.2">
      <c r="A411" t="str">
        <v>successful</v>
      </c>
      <c r="B411">
        <v>52</v>
      </c>
      <c r="D411" t="str">
        <v>failed</v>
      </c>
      <c r="E411">
        <v>7</v>
      </c>
    </row>
    <row r="412" spans="1:5" x14ac:dyDescent="0.2">
      <c r="A412" t="str">
        <v>successful</v>
      </c>
      <c r="B412">
        <v>27</v>
      </c>
      <c r="D412" t="str">
        <v>failed</v>
      </c>
      <c r="E412">
        <v>24</v>
      </c>
    </row>
    <row r="413" spans="1:5" x14ac:dyDescent="0.2">
      <c r="A413" t="str">
        <v>successful</v>
      </c>
      <c r="B413">
        <v>12</v>
      </c>
      <c r="D413" t="str">
        <v>failed</v>
      </c>
      <c r="E413">
        <v>121</v>
      </c>
    </row>
    <row r="414" spans="1:5" x14ac:dyDescent="0.2">
      <c r="A414" t="str">
        <v>successful</v>
      </c>
      <c r="B414">
        <v>33</v>
      </c>
      <c r="D414" t="str">
        <v>failed</v>
      </c>
      <c r="E414">
        <v>196</v>
      </c>
    </row>
    <row r="415" spans="1:5" x14ac:dyDescent="0.2">
      <c r="A415" t="str">
        <v>successful</v>
      </c>
      <c r="B415">
        <v>96</v>
      </c>
      <c r="D415" t="str">
        <v>failed</v>
      </c>
      <c r="E415">
        <v>5</v>
      </c>
    </row>
    <row r="416" spans="1:5" x14ac:dyDescent="0.2">
      <c r="A416" t="str">
        <v>successful</v>
      </c>
      <c r="B416">
        <v>28</v>
      </c>
      <c r="D416" t="str">
        <v>failed</v>
      </c>
      <c r="E416">
        <v>73</v>
      </c>
    </row>
    <row r="417" spans="1:5" x14ac:dyDescent="0.2">
      <c r="A417" t="str">
        <v>successful</v>
      </c>
      <c r="B417">
        <v>43</v>
      </c>
      <c r="D417" t="str">
        <v>failed</v>
      </c>
      <c r="E417">
        <v>93</v>
      </c>
    </row>
    <row r="418" spans="1:5" x14ac:dyDescent="0.2">
      <c r="A418" t="str">
        <v>successful</v>
      </c>
      <c r="B418">
        <v>205</v>
      </c>
      <c r="D418" t="str">
        <v>failed</v>
      </c>
      <c r="E418">
        <v>17</v>
      </c>
    </row>
    <row r="419" spans="1:5" x14ac:dyDescent="0.2">
      <c r="A419" t="str">
        <v>successful</v>
      </c>
      <c r="B419">
        <v>23</v>
      </c>
      <c r="D419" t="str">
        <v>failed</v>
      </c>
      <c r="E419">
        <v>7</v>
      </c>
    </row>
    <row r="420" spans="1:5" x14ac:dyDescent="0.2">
      <c r="A420" t="str">
        <v>successful</v>
      </c>
      <c r="B420">
        <v>19</v>
      </c>
      <c r="D420" t="str">
        <v>failed</v>
      </c>
      <c r="E420">
        <v>17</v>
      </c>
    </row>
    <row r="421" spans="1:5" x14ac:dyDescent="0.2">
      <c r="A421" t="str">
        <v>successful</v>
      </c>
      <c r="B421">
        <v>14</v>
      </c>
      <c r="D421" t="str">
        <v>failed</v>
      </c>
      <c r="E421">
        <v>171</v>
      </c>
    </row>
    <row r="422" spans="1:5" x14ac:dyDescent="0.2">
      <c r="A422" t="str">
        <v>successful</v>
      </c>
      <c r="B422">
        <v>38</v>
      </c>
      <c r="D422" t="str">
        <v>failed</v>
      </c>
      <c r="E422">
        <v>188</v>
      </c>
    </row>
    <row r="423" spans="1:5" x14ac:dyDescent="0.2">
      <c r="A423" t="str">
        <v>successful</v>
      </c>
      <c r="B423">
        <v>78</v>
      </c>
      <c r="D423" t="str">
        <v>failed</v>
      </c>
      <c r="E423">
        <v>110</v>
      </c>
    </row>
    <row r="424" spans="1:5" x14ac:dyDescent="0.2">
      <c r="A424" t="str">
        <v>successful</v>
      </c>
      <c r="B424">
        <v>69</v>
      </c>
      <c r="D424" t="str">
        <v>failed</v>
      </c>
      <c r="E424">
        <v>37</v>
      </c>
    </row>
    <row r="425" spans="1:5" x14ac:dyDescent="0.2">
      <c r="A425" t="str">
        <v>successful</v>
      </c>
      <c r="B425">
        <v>33</v>
      </c>
      <c r="D425" t="str">
        <v>failed</v>
      </c>
      <c r="E425">
        <v>9</v>
      </c>
    </row>
    <row r="426" spans="1:5" x14ac:dyDescent="0.2">
      <c r="A426" t="str">
        <v>successful</v>
      </c>
      <c r="B426">
        <v>54</v>
      </c>
      <c r="D426" t="str">
        <v>failed</v>
      </c>
      <c r="E426">
        <v>29</v>
      </c>
    </row>
    <row r="427" spans="1:5" x14ac:dyDescent="0.2">
      <c r="A427" t="str">
        <v>successful</v>
      </c>
      <c r="B427">
        <v>99</v>
      </c>
      <c r="D427" t="str">
        <v>failed</v>
      </c>
      <c r="E427">
        <v>6</v>
      </c>
    </row>
    <row r="428" spans="1:5" x14ac:dyDescent="0.2">
      <c r="A428" t="str">
        <v>successful</v>
      </c>
      <c r="B428">
        <v>49</v>
      </c>
      <c r="D428" t="str">
        <v>failed</v>
      </c>
      <c r="E428">
        <v>30</v>
      </c>
    </row>
    <row r="429" spans="1:5" x14ac:dyDescent="0.2">
      <c r="A429" t="str">
        <v>successful</v>
      </c>
      <c r="B429">
        <v>11</v>
      </c>
      <c r="D429" t="str">
        <v>failed</v>
      </c>
      <c r="E429">
        <v>81</v>
      </c>
    </row>
    <row r="430" spans="1:5" x14ac:dyDescent="0.2">
      <c r="A430" t="str">
        <v>successful</v>
      </c>
      <c r="B430">
        <v>38</v>
      </c>
      <c r="D430" t="str">
        <v>failed</v>
      </c>
      <c r="E430">
        <v>4</v>
      </c>
    </row>
    <row r="431" spans="1:5" x14ac:dyDescent="0.2">
      <c r="A431" t="str">
        <v>successful</v>
      </c>
      <c r="B431">
        <v>16</v>
      </c>
      <c r="D431" t="str">
        <v>failed</v>
      </c>
      <c r="E431">
        <v>11</v>
      </c>
    </row>
    <row r="432" spans="1:5" x14ac:dyDescent="0.2">
      <c r="A432" t="str">
        <v>successful</v>
      </c>
      <c r="B432">
        <v>32</v>
      </c>
      <c r="D432" t="str">
        <v>failed</v>
      </c>
      <c r="E432">
        <v>14</v>
      </c>
    </row>
    <row r="433" spans="1:5" x14ac:dyDescent="0.2">
      <c r="A433" t="str">
        <v>successful</v>
      </c>
      <c r="B433">
        <v>20</v>
      </c>
      <c r="D433" t="str">
        <v>failed</v>
      </c>
      <c r="E433">
        <v>5</v>
      </c>
    </row>
    <row r="434" spans="1:5" x14ac:dyDescent="0.2">
      <c r="A434" t="str">
        <v>successful</v>
      </c>
      <c r="B434">
        <v>154</v>
      </c>
      <c r="D434" t="str">
        <v>failed</v>
      </c>
      <c r="E434">
        <v>45</v>
      </c>
    </row>
    <row r="435" spans="1:5" x14ac:dyDescent="0.2">
      <c r="A435" t="str">
        <v>successful</v>
      </c>
      <c r="B435">
        <v>41</v>
      </c>
      <c r="D435" t="str">
        <v>failed</v>
      </c>
      <c r="E435">
        <v>8</v>
      </c>
    </row>
    <row r="436" spans="1:5" x14ac:dyDescent="0.2">
      <c r="A436" t="str">
        <v>successful</v>
      </c>
      <c r="B436">
        <v>75</v>
      </c>
      <c r="D436" t="str">
        <v>failed</v>
      </c>
      <c r="E436">
        <v>3</v>
      </c>
    </row>
    <row r="437" spans="1:5" x14ac:dyDescent="0.2">
      <c r="A437" t="str">
        <v>successful</v>
      </c>
      <c r="B437">
        <v>40</v>
      </c>
      <c r="D437" t="str">
        <v>failed</v>
      </c>
      <c r="E437">
        <v>24</v>
      </c>
    </row>
    <row r="438" spans="1:5" x14ac:dyDescent="0.2">
      <c r="A438" t="str">
        <v>successful</v>
      </c>
      <c r="B438">
        <v>46</v>
      </c>
      <c r="D438" t="str">
        <v>failed</v>
      </c>
      <c r="E438">
        <v>18</v>
      </c>
    </row>
    <row r="439" spans="1:5" x14ac:dyDescent="0.2">
      <c r="A439" t="str">
        <v>successful</v>
      </c>
      <c r="B439">
        <v>62</v>
      </c>
      <c r="D439" t="str">
        <v>failed</v>
      </c>
      <c r="E439">
        <v>12</v>
      </c>
    </row>
    <row r="440" spans="1:5" x14ac:dyDescent="0.2">
      <c r="A440" t="str">
        <v>successful</v>
      </c>
      <c r="B440">
        <v>61</v>
      </c>
      <c r="D440" t="str">
        <v>failed</v>
      </c>
      <c r="E440">
        <v>123</v>
      </c>
    </row>
    <row r="441" spans="1:5" x14ac:dyDescent="0.2">
      <c r="A441" t="str">
        <v>successful</v>
      </c>
      <c r="B441">
        <v>96</v>
      </c>
      <c r="D441" t="str">
        <v>failed</v>
      </c>
      <c r="E441">
        <v>96</v>
      </c>
    </row>
    <row r="442" spans="1:5" x14ac:dyDescent="0.2">
      <c r="A442" t="str">
        <v>successful</v>
      </c>
      <c r="B442">
        <v>190</v>
      </c>
      <c r="D442" t="str">
        <v>failed</v>
      </c>
      <c r="E442">
        <v>31</v>
      </c>
    </row>
    <row r="443" spans="1:5" x14ac:dyDescent="0.2">
      <c r="A443" t="str">
        <v>successful</v>
      </c>
      <c r="B443">
        <v>94</v>
      </c>
      <c r="D443" t="str">
        <v>failed</v>
      </c>
      <c r="E443">
        <v>4</v>
      </c>
    </row>
    <row r="444" spans="1:5" x14ac:dyDescent="0.2">
      <c r="A444" t="str">
        <v>successful</v>
      </c>
      <c r="B444">
        <v>39</v>
      </c>
      <c r="D444" t="str">
        <v>failed</v>
      </c>
      <c r="E444">
        <v>3</v>
      </c>
    </row>
    <row r="445" spans="1:5" x14ac:dyDescent="0.2">
      <c r="A445" t="str">
        <v>successful</v>
      </c>
      <c r="B445">
        <v>127</v>
      </c>
      <c r="D445" t="str">
        <v>failed</v>
      </c>
      <c r="E445">
        <v>179</v>
      </c>
    </row>
    <row r="446" spans="1:5" x14ac:dyDescent="0.2">
      <c r="A446" t="str">
        <v>successful</v>
      </c>
      <c r="B446">
        <v>159</v>
      </c>
      <c r="D446" t="str">
        <v>failed</v>
      </c>
      <c r="E446">
        <v>3</v>
      </c>
    </row>
    <row r="447" spans="1:5" x14ac:dyDescent="0.2">
      <c r="A447" t="str">
        <v>successful</v>
      </c>
      <c r="B447">
        <v>177</v>
      </c>
      <c r="D447" t="str">
        <v>failed</v>
      </c>
      <c r="E447">
        <v>23</v>
      </c>
    </row>
    <row r="448" spans="1:5" x14ac:dyDescent="0.2">
      <c r="A448" t="str">
        <v>successful</v>
      </c>
      <c r="B448">
        <v>47</v>
      </c>
      <c r="D448" t="str">
        <v>failed</v>
      </c>
      <c r="E448">
        <v>23</v>
      </c>
    </row>
    <row r="449" spans="1:5" x14ac:dyDescent="0.2">
      <c r="A449" t="str">
        <v>successful</v>
      </c>
      <c r="B449">
        <v>1</v>
      </c>
      <c r="D449" t="str">
        <v>failed</v>
      </c>
      <c r="E449">
        <v>41</v>
      </c>
    </row>
    <row r="450" spans="1:5" x14ac:dyDescent="0.2">
      <c r="A450" t="str">
        <v>successful</v>
      </c>
      <c r="B450">
        <v>16</v>
      </c>
      <c r="D450" t="str">
        <v>failed</v>
      </c>
      <c r="E450">
        <v>0</v>
      </c>
    </row>
    <row r="451" spans="1:5" x14ac:dyDescent="0.2">
      <c r="A451" t="str">
        <v>successful</v>
      </c>
      <c r="B451">
        <v>115</v>
      </c>
      <c r="D451" t="str">
        <v>failed</v>
      </c>
      <c r="E451">
        <v>32</v>
      </c>
    </row>
    <row r="452" spans="1:5" x14ac:dyDescent="0.2">
      <c r="A452" t="str">
        <v>successful</v>
      </c>
      <c r="B452">
        <v>133</v>
      </c>
      <c r="D452" t="str">
        <v>failed</v>
      </c>
      <c r="E452">
        <v>2</v>
      </c>
    </row>
    <row r="453" spans="1:5" x14ac:dyDescent="0.2">
      <c r="A453" t="str">
        <v>successful</v>
      </c>
      <c r="B453">
        <v>70</v>
      </c>
      <c r="D453" t="str">
        <v>failed</v>
      </c>
      <c r="E453">
        <v>7</v>
      </c>
    </row>
    <row r="454" spans="1:5" x14ac:dyDescent="0.2">
      <c r="A454" t="str">
        <v>successful</v>
      </c>
      <c r="B454">
        <v>62</v>
      </c>
      <c r="D454" t="str">
        <v>failed</v>
      </c>
      <c r="E454">
        <v>4</v>
      </c>
    </row>
    <row r="455" spans="1:5" x14ac:dyDescent="0.2">
      <c r="A455" t="str">
        <v>successful</v>
      </c>
      <c r="B455">
        <v>10</v>
      </c>
      <c r="D455" t="str">
        <v>failed</v>
      </c>
      <c r="E455">
        <v>196</v>
      </c>
    </row>
    <row r="456" spans="1:5" x14ac:dyDescent="0.2">
      <c r="A456" t="str">
        <v>successful</v>
      </c>
      <c r="B456">
        <v>499</v>
      </c>
      <c r="D456" t="str">
        <v>failed</v>
      </c>
      <c r="E456">
        <v>11</v>
      </c>
    </row>
    <row r="457" spans="1:5" x14ac:dyDescent="0.2">
      <c r="A457" t="str">
        <v>successful</v>
      </c>
      <c r="B457">
        <v>47</v>
      </c>
      <c r="D457" t="str">
        <v>failed</v>
      </c>
      <c r="E457">
        <v>9</v>
      </c>
    </row>
    <row r="458" spans="1:5" x14ac:dyDescent="0.2">
      <c r="A458" t="str">
        <v>successful</v>
      </c>
      <c r="B458">
        <v>28</v>
      </c>
      <c r="D458" t="str">
        <v>failed</v>
      </c>
      <c r="E458">
        <v>5</v>
      </c>
    </row>
    <row r="459" spans="1:5" x14ac:dyDescent="0.2">
      <c r="A459" t="str">
        <v>successful</v>
      </c>
      <c r="B459">
        <v>24</v>
      </c>
      <c r="D459" t="str">
        <v>failed</v>
      </c>
      <c r="E459">
        <v>8</v>
      </c>
    </row>
    <row r="460" spans="1:5" x14ac:dyDescent="0.2">
      <c r="A460" t="str">
        <v>successful</v>
      </c>
      <c r="B460">
        <v>76</v>
      </c>
      <c r="D460" t="str">
        <v>failed</v>
      </c>
      <c r="E460">
        <v>229</v>
      </c>
    </row>
    <row r="461" spans="1:5" x14ac:dyDescent="0.2">
      <c r="A461" t="str">
        <v>successful</v>
      </c>
      <c r="B461">
        <v>98</v>
      </c>
      <c r="D461" t="str">
        <v>failed</v>
      </c>
      <c r="E461">
        <v>40</v>
      </c>
    </row>
    <row r="462" spans="1:5" x14ac:dyDescent="0.2">
      <c r="A462" t="str">
        <v>successful</v>
      </c>
      <c r="B462">
        <v>30</v>
      </c>
      <c r="D462" t="str">
        <v>failed</v>
      </c>
      <c r="E462">
        <v>123</v>
      </c>
    </row>
    <row r="463" spans="1:5" x14ac:dyDescent="0.2">
      <c r="A463" t="str">
        <v>successful</v>
      </c>
      <c r="B463">
        <v>478</v>
      </c>
      <c r="D463" t="str">
        <v>failed</v>
      </c>
      <c r="E463">
        <v>5</v>
      </c>
    </row>
    <row r="464" spans="1:5" x14ac:dyDescent="0.2">
      <c r="A464" t="str">
        <v>successful</v>
      </c>
      <c r="B464">
        <v>74</v>
      </c>
      <c r="D464" t="str">
        <v>failed</v>
      </c>
      <c r="E464">
        <v>148</v>
      </c>
    </row>
    <row r="465" spans="1:5" x14ac:dyDescent="0.2">
      <c r="A465" t="str">
        <v>successful</v>
      </c>
      <c r="B465">
        <v>131</v>
      </c>
      <c r="D465" t="str">
        <v>failed</v>
      </c>
      <c r="E465">
        <v>10</v>
      </c>
    </row>
    <row r="466" spans="1:5" x14ac:dyDescent="0.2">
      <c r="A466" t="str">
        <v>successful</v>
      </c>
      <c r="B466">
        <v>61</v>
      </c>
      <c r="D466" t="str">
        <v>failed</v>
      </c>
      <c r="E466">
        <v>4</v>
      </c>
    </row>
    <row r="467" spans="1:5" x14ac:dyDescent="0.2">
      <c r="A467" t="str">
        <v>successful</v>
      </c>
      <c r="B467">
        <v>1071</v>
      </c>
      <c r="D467" t="str">
        <v>failed</v>
      </c>
      <c r="E467">
        <v>21</v>
      </c>
    </row>
    <row r="468" spans="1:5" x14ac:dyDescent="0.2">
      <c r="A468" t="str">
        <v>successful</v>
      </c>
      <c r="B468">
        <v>122</v>
      </c>
      <c r="D468" t="str">
        <v>failed</v>
      </c>
      <c r="E468">
        <v>2</v>
      </c>
    </row>
    <row r="469" spans="1:5" x14ac:dyDescent="0.2">
      <c r="A469" t="str">
        <v>successful</v>
      </c>
      <c r="B469">
        <v>111</v>
      </c>
      <c r="D469" t="str">
        <v>failed</v>
      </c>
      <c r="E469">
        <v>0</v>
      </c>
    </row>
    <row r="470" spans="1:5" x14ac:dyDescent="0.2">
      <c r="A470" t="str">
        <v>successful</v>
      </c>
      <c r="B470">
        <v>255</v>
      </c>
      <c r="D470" t="str">
        <v>failed</v>
      </c>
      <c r="E470">
        <v>4</v>
      </c>
    </row>
    <row r="471" spans="1:5" x14ac:dyDescent="0.2">
      <c r="A471" t="str">
        <v>successful</v>
      </c>
      <c r="B471">
        <v>141</v>
      </c>
      <c r="D471" t="str">
        <v>failed</v>
      </c>
      <c r="E471">
        <v>1</v>
      </c>
    </row>
    <row r="472" spans="1:5" x14ac:dyDescent="0.2">
      <c r="A472" t="str">
        <v>successful</v>
      </c>
      <c r="B472">
        <v>159</v>
      </c>
      <c r="D472" t="str">
        <v>failed</v>
      </c>
      <c r="E472">
        <v>30</v>
      </c>
    </row>
    <row r="473" spans="1:5" x14ac:dyDescent="0.2">
      <c r="A473" t="str">
        <v>successful</v>
      </c>
      <c r="B473">
        <v>99</v>
      </c>
      <c r="D473" t="str">
        <v>failed</v>
      </c>
      <c r="E473">
        <v>3</v>
      </c>
    </row>
    <row r="474" spans="1:5" x14ac:dyDescent="0.2">
      <c r="A474" t="str">
        <v>successful</v>
      </c>
      <c r="B474">
        <v>96</v>
      </c>
      <c r="D474" t="str">
        <v>failed</v>
      </c>
      <c r="E474">
        <v>975</v>
      </c>
    </row>
    <row r="475" spans="1:5" x14ac:dyDescent="0.2">
      <c r="A475" t="str">
        <v>successful</v>
      </c>
      <c r="B475">
        <v>27</v>
      </c>
      <c r="D475" t="str">
        <v>failed</v>
      </c>
      <c r="E475">
        <v>167</v>
      </c>
    </row>
    <row r="476" spans="1:5" x14ac:dyDescent="0.2">
      <c r="A476" t="str">
        <v>successful</v>
      </c>
      <c r="B476">
        <v>166</v>
      </c>
      <c r="D476" t="str">
        <v>failed</v>
      </c>
      <c r="E476">
        <v>5</v>
      </c>
    </row>
    <row r="477" spans="1:5" x14ac:dyDescent="0.2">
      <c r="A477" t="str">
        <v>successful</v>
      </c>
      <c r="B477">
        <v>76</v>
      </c>
      <c r="D477" t="str">
        <v>failed</v>
      </c>
      <c r="E477">
        <v>18</v>
      </c>
    </row>
    <row r="478" spans="1:5" x14ac:dyDescent="0.2">
      <c r="A478" t="str">
        <v>successful</v>
      </c>
      <c r="B478">
        <v>211</v>
      </c>
      <c r="D478" t="str">
        <v>failed</v>
      </c>
      <c r="E478">
        <v>98</v>
      </c>
    </row>
    <row r="479" spans="1:5" x14ac:dyDescent="0.2">
      <c r="A479" t="str">
        <v>successful</v>
      </c>
      <c r="B479">
        <v>21</v>
      </c>
      <c r="D479" t="str">
        <v>failed</v>
      </c>
      <c r="E479">
        <v>4</v>
      </c>
    </row>
    <row r="480" spans="1:5" x14ac:dyDescent="0.2">
      <c r="A480" t="str">
        <v>successful</v>
      </c>
      <c r="B480">
        <v>61</v>
      </c>
      <c r="D480" t="str">
        <v>failed</v>
      </c>
      <c r="E480">
        <v>3</v>
      </c>
    </row>
    <row r="481" spans="1:5" x14ac:dyDescent="0.2">
      <c r="A481" t="str">
        <v>successful</v>
      </c>
      <c r="B481">
        <v>30</v>
      </c>
      <c r="D481" t="str">
        <v>failed</v>
      </c>
      <c r="E481">
        <v>1</v>
      </c>
    </row>
    <row r="482" spans="1:5" x14ac:dyDescent="0.2">
      <c r="A482" t="str">
        <v>successful</v>
      </c>
      <c r="B482">
        <v>375</v>
      </c>
      <c r="D482" t="str">
        <v>failed</v>
      </c>
      <c r="E482">
        <v>0</v>
      </c>
    </row>
    <row r="483" spans="1:5" x14ac:dyDescent="0.2">
      <c r="A483" t="str">
        <v>successful</v>
      </c>
      <c r="B483">
        <v>111</v>
      </c>
      <c r="D483" t="str">
        <v>failed</v>
      </c>
      <c r="E483">
        <v>9</v>
      </c>
    </row>
    <row r="484" spans="1:5" x14ac:dyDescent="0.2">
      <c r="A484" t="str">
        <v>successful</v>
      </c>
      <c r="B484">
        <v>123</v>
      </c>
      <c r="D484" t="str">
        <v>failed</v>
      </c>
      <c r="E484">
        <v>2</v>
      </c>
    </row>
    <row r="485" spans="1:5" x14ac:dyDescent="0.2">
      <c r="A485" t="str">
        <v>successful</v>
      </c>
      <c r="B485">
        <v>70</v>
      </c>
      <c r="D485" t="str">
        <v>failed</v>
      </c>
      <c r="E485">
        <v>0</v>
      </c>
    </row>
    <row r="486" spans="1:5" x14ac:dyDescent="0.2">
      <c r="A486" t="str">
        <v>successful</v>
      </c>
      <c r="B486">
        <v>85</v>
      </c>
      <c r="D486" t="str">
        <v>failed</v>
      </c>
      <c r="E486">
        <v>147</v>
      </c>
    </row>
    <row r="487" spans="1:5" x14ac:dyDescent="0.2">
      <c r="A487" t="str">
        <v>successful</v>
      </c>
      <c r="B487">
        <v>86</v>
      </c>
      <c r="D487" t="str">
        <v>failed</v>
      </c>
      <c r="E487">
        <v>49</v>
      </c>
    </row>
    <row r="488" spans="1:5" x14ac:dyDescent="0.2">
      <c r="A488" t="str">
        <v>successful</v>
      </c>
      <c r="B488">
        <v>13</v>
      </c>
      <c r="D488" t="str">
        <v>failed</v>
      </c>
      <c r="E488">
        <v>1</v>
      </c>
    </row>
    <row r="489" spans="1:5" x14ac:dyDescent="0.2">
      <c r="A489" t="str">
        <v>successful</v>
      </c>
      <c r="B489">
        <v>33</v>
      </c>
      <c r="D489" t="str">
        <v>failed</v>
      </c>
      <c r="E489">
        <v>2</v>
      </c>
    </row>
    <row r="490" spans="1:5" x14ac:dyDescent="0.2">
      <c r="A490" t="str">
        <v>successful</v>
      </c>
      <c r="B490">
        <v>15</v>
      </c>
      <c r="D490" t="str">
        <v>failed</v>
      </c>
      <c r="E490">
        <v>7</v>
      </c>
    </row>
    <row r="491" spans="1:5" x14ac:dyDescent="0.2">
      <c r="A491" t="str">
        <v>successful</v>
      </c>
      <c r="B491">
        <v>273</v>
      </c>
      <c r="D491" t="str">
        <v>failed</v>
      </c>
      <c r="E491">
        <v>4</v>
      </c>
    </row>
    <row r="492" spans="1:5" x14ac:dyDescent="0.2">
      <c r="A492" t="str">
        <v>successful</v>
      </c>
      <c r="B492">
        <v>714</v>
      </c>
      <c r="D492" t="str">
        <v>failed</v>
      </c>
      <c r="E492">
        <v>27</v>
      </c>
    </row>
    <row r="493" spans="1:5" x14ac:dyDescent="0.2">
      <c r="A493" t="str">
        <v>successful</v>
      </c>
      <c r="B493">
        <v>170</v>
      </c>
      <c r="D493" t="str">
        <v>failed</v>
      </c>
      <c r="E493">
        <v>94</v>
      </c>
    </row>
    <row r="494" spans="1:5" x14ac:dyDescent="0.2">
      <c r="A494" t="str">
        <v>successful</v>
      </c>
      <c r="B494">
        <v>512</v>
      </c>
      <c r="D494" t="str">
        <v>failed</v>
      </c>
      <c r="E494">
        <v>29</v>
      </c>
    </row>
    <row r="495" spans="1:5" x14ac:dyDescent="0.2">
      <c r="A495" t="str">
        <v>successful</v>
      </c>
      <c r="B495">
        <v>314</v>
      </c>
      <c r="D495" t="str">
        <v>failed</v>
      </c>
      <c r="E495">
        <v>7</v>
      </c>
    </row>
    <row r="496" spans="1:5" x14ac:dyDescent="0.2">
      <c r="A496" t="str">
        <v>successful</v>
      </c>
      <c r="B496">
        <v>167</v>
      </c>
      <c r="D496" t="str">
        <v>failed</v>
      </c>
      <c r="E496">
        <v>22</v>
      </c>
    </row>
    <row r="497" spans="1:5" x14ac:dyDescent="0.2">
      <c r="A497" t="str">
        <v>successful</v>
      </c>
      <c r="B497">
        <v>9</v>
      </c>
      <c r="D497" t="str">
        <v>failed</v>
      </c>
      <c r="E497">
        <v>1</v>
      </c>
    </row>
    <row r="498" spans="1:5" x14ac:dyDescent="0.2">
      <c r="A498" t="str">
        <v>successful</v>
      </c>
      <c r="B498">
        <v>103</v>
      </c>
      <c r="D498" t="str">
        <v>failed</v>
      </c>
      <c r="E498">
        <v>10</v>
      </c>
    </row>
    <row r="499" spans="1:5" x14ac:dyDescent="0.2">
      <c r="A499" t="str">
        <v>successful</v>
      </c>
      <c r="B499">
        <v>111</v>
      </c>
      <c r="D499" t="str">
        <v>failed</v>
      </c>
      <c r="E499">
        <v>6</v>
      </c>
    </row>
    <row r="500" spans="1:5" x14ac:dyDescent="0.2">
      <c r="A500" t="str">
        <v>successful</v>
      </c>
      <c r="B500">
        <v>271</v>
      </c>
      <c r="D500" t="str">
        <v>failed</v>
      </c>
      <c r="E500">
        <v>24</v>
      </c>
    </row>
    <row r="501" spans="1:5" x14ac:dyDescent="0.2">
      <c r="A501" t="str">
        <v>successful</v>
      </c>
      <c r="B501">
        <v>101</v>
      </c>
      <c r="D501" t="str">
        <v>failed</v>
      </c>
      <c r="E501">
        <v>15</v>
      </c>
    </row>
    <row r="502" spans="1:5" x14ac:dyDescent="0.2">
      <c r="A502" t="str">
        <v>successful</v>
      </c>
      <c r="B502">
        <v>57</v>
      </c>
      <c r="D502" t="str">
        <v>failed</v>
      </c>
      <c r="E502">
        <v>37</v>
      </c>
    </row>
    <row r="503" spans="1:5" x14ac:dyDescent="0.2">
      <c r="A503" t="str">
        <v>successful</v>
      </c>
      <c r="B503">
        <v>62</v>
      </c>
      <c r="D503" t="str">
        <v>failed</v>
      </c>
      <c r="E503">
        <v>20</v>
      </c>
    </row>
    <row r="504" spans="1:5" x14ac:dyDescent="0.2">
      <c r="A504" t="str">
        <v>successful</v>
      </c>
      <c r="B504">
        <v>32</v>
      </c>
      <c r="D504" t="str">
        <v>failed</v>
      </c>
      <c r="E504">
        <v>7</v>
      </c>
    </row>
    <row r="505" spans="1:5" x14ac:dyDescent="0.2">
      <c r="A505" t="str">
        <v>successful</v>
      </c>
      <c r="B505">
        <v>141</v>
      </c>
      <c r="D505" t="str">
        <v>failed</v>
      </c>
      <c r="E505">
        <v>0</v>
      </c>
    </row>
    <row r="506" spans="1:5" x14ac:dyDescent="0.2">
      <c r="A506" t="str">
        <v>successful</v>
      </c>
      <c r="B506">
        <v>75</v>
      </c>
      <c r="D506" t="str">
        <v>failed</v>
      </c>
      <c r="E506">
        <v>21</v>
      </c>
    </row>
    <row r="507" spans="1:5" x14ac:dyDescent="0.2">
      <c r="A507" t="str">
        <v>successful</v>
      </c>
      <c r="B507">
        <v>46</v>
      </c>
      <c r="D507" t="str">
        <v>failed</v>
      </c>
      <c r="E507">
        <v>3</v>
      </c>
    </row>
    <row r="508" spans="1:5" x14ac:dyDescent="0.2">
      <c r="A508" t="str">
        <v>successful</v>
      </c>
      <c r="B508">
        <v>103</v>
      </c>
      <c r="D508" t="str">
        <v>failed</v>
      </c>
      <c r="E508">
        <v>11</v>
      </c>
    </row>
    <row r="509" spans="1:5" x14ac:dyDescent="0.2">
      <c r="A509" t="str">
        <v>successful</v>
      </c>
      <c r="B509">
        <v>6</v>
      </c>
      <c r="D509" t="str">
        <v>failed</v>
      </c>
      <c r="E509">
        <v>1</v>
      </c>
    </row>
    <row r="510" spans="1:5" x14ac:dyDescent="0.2">
      <c r="A510" t="str">
        <v>successful</v>
      </c>
      <c r="B510">
        <v>83</v>
      </c>
      <c r="D510" t="str">
        <v>failed</v>
      </c>
      <c r="E510">
        <v>312</v>
      </c>
    </row>
    <row r="511" spans="1:5" x14ac:dyDescent="0.2">
      <c r="A511" t="str">
        <v>successful</v>
      </c>
      <c r="B511">
        <v>108</v>
      </c>
      <c r="D511" t="str">
        <v>failed</v>
      </c>
      <c r="E511">
        <v>1</v>
      </c>
    </row>
    <row r="512" spans="1:5" x14ac:dyDescent="0.2">
      <c r="A512" t="str">
        <v>successful</v>
      </c>
      <c r="B512">
        <v>25</v>
      </c>
      <c r="D512" t="str">
        <v>failed</v>
      </c>
      <c r="E512">
        <v>3</v>
      </c>
    </row>
    <row r="513" spans="1:5" x14ac:dyDescent="0.2">
      <c r="A513" t="str">
        <v>successful</v>
      </c>
      <c r="B513">
        <v>549</v>
      </c>
      <c r="D513" t="str">
        <v>failed</v>
      </c>
      <c r="E513">
        <v>4</v>
      </c>
    </row>
    <row r="514" spans="1:5" x14ac:dyDescent="0.2">
      <c r="A514" t="str">
        <v>successful</v>
      </c>
      <c r="B514">
        <v>222</v>
      </c>
      <c r="D514" t="str">
        <v>failed</v>
      </c>
      <c r="E514">
        <v>10</v>
      </c>
    </row>
    <row r="515" spans="1:5" x14ac:dyDescent="0.2">
      <c r="A515" t="str">
        <v>successful</v>
      </c>
      <c r="B515">
        <v>183</v>
      </c>
      <c r="D515" t="str">
        <v>failed</v>
      </c>
      <c r="E515">
        <v>8</v>
      </c>
    </row>
    <row r="516" spans="1:5" x14ac:dyDescent="0.2">
      <c r="A516" t="str">
        <v>successful</v>
      </c>
      <c r="B516">
        <v>89</v>
      </c>
      <c r="D516" t="str">
        <v>failed</v>
      </c>
      <c r="E516">
        <v>3</v>
      </c>
    </row>
    <row r="517" spans="1:5" x14ac:dyDescent="0.2">
      <c r="A517" t="str">
        <v>successful</v>
      </c>
      <c r="B517">
        <v>253</v>
      </c>
      <c r="D517" t="str">
        <v>failed</v>
      </c>
      <c r="E517">
        <v>1</v>
      </c>
    </row>
    <row r="518" spans="1:5" x14ac:dyDescent="0.2">
      <c r="A518" t="str">
        <v>successful</v>
      </c>
      <c r="B518">
        <v>140</v>
      </c>
      <c r="D518" t="str">
        <v>failed</v>
      </c>
      <c r="E518">
        <v>0</v>
      </c>
    </row>
    <row r="519" spans="1:5" x14ac:dyDescent="0.2">
      <c r="A519" t="str">
        <v>successful</v>
      </c>
      <c r="B519">
        <v>103</v>
      </c>
      <c r="D519" t="str">
        <v>failed</v>
      </c>
      <c r="E519">
        <v>5</v>
      </c>
    </row>
    <row r="520" spans="1:5" x14ac:dyDescent="0.2">
      <c r="A520" t="str">
        <v>successful</v>
      </c>
      <c r="B520">
        <v>138</v>
      </c>
      <c r="D520" t="str">
        <v>failed</v>
      </c>
      <c r="E520">
        <v>0</v>
      </c>
    </row>
    <row r="521" spans="1:5" x14ac:dyDescent="0.2">
      <c r="A521" t="str">
        <v>successful</v>
      </c>
      <c r="B521">
        <v>191</v>
      </c>
      <c r="D521" t="str">
        <v>failed</v>
      </c>
      <c r="E521">
        <v>3</v>
      </c>
    </row>
    <row r="522" spans="1:5" x14ac:dyDescent="0.2">
      <c r="A522" t="str">
        <v>successful</v>
      </c>
      <c r="B522">
        <v>45</v>
      </c>
      <c r="D522" t="str">
        <v>failed</v>
      </c>
      <c r="E522">
        <v>7</v>
      </c>
    </row>
    <row r="523" spans="1:5" x14ac:dyDescent="0.2">
      <c r="A523" t="str">
        <v>successful</v>
      </c>
      <c r="B523">
        <v>17</v>
      </c>
      <c r="D523" t="str">
        <v>failed</v>
      </c>
      <c r="E523">
        <v>0</v>
      </c>
    </row>
    <row r="524" spans="1:5" x14ac:dyDescent="0.2">
      <c r="A524" t="str">
        <v>successful</v>
      </c>
      <c r="B524">
        <v>31</v>
      </c>
      <c r="D524" t="str">
        <v>failed</v>
      </c>
      <c r="E524">
        <v>2</v>
      </c>
    </row>
    <row r="525" spans="1:5" x14ac:dyDescent="0.2">
      <c r="A525" t="str">
        <v>successful</v>
      </c>
      <c r="B525">
        <v>50</v>
      </c>
      <c r="D525" t="str">
        <v>failed</v>
      </c>
      <c r="E525">
        <v>23</v>
      </c>
    </row>
    <row r="526" spans="1:5" x14ac:dyDescent="0.2">
      <c r="A526" t="str">
        <v>successful</v>
      </c>
      <c r="B526">
        <v>59</v>
      </c>
      <c r="D526" t="str">
        <v>failed</v>
      </c>
      <c r="E526">
        <v>1</v>
      </c>
    </row>
    <row r="527" spans="1:5" x14ac:dyDescent="0.2">
      <c r="A527" t="str">
        <v>successful</v>
      </c>
      <c r="B527">
        <v>81</v>
      </c>
      <c r="D527" t="str">
        <v>failed</v>
      </c>
      <c r="E527">
        <v>2</v>
      </c>
    </row>
    <row r="528" spans="1:5" x14ac:dyDescent="0.2">
      <c r="A528" t="str">
        <v>successful</v>
      </c>
      <c r="B528">
        <v>508</v>
      </c>
      <c r="D528" t="str">
        <v>failed</v>
      </c>
      <c r="E528">
        <v>3</v>
      </c>
    </row>
    <row r="529" spans="1:5" x14ac:dyDescent="0.2">
      <c r="A529" t="str">
        <v>successful</v>
      </c>
      <c r="B529">
        <v>74</v>
      </c>
      <c r="D529" t="str">
        <v>failed</v>
      </c>
      <c r="E529">
        <v>0</v>
      </c>
    </row>
    <row r="530" spans="1:5" x14ac:dyDescent="0.2">
      <c r="A530" t="str">
        <v>successful</v>
      </c>
      <c r="B530">
        <v>141</v>
      </c>
      <c r="D530" t="str">
        <v>failed</v>
      </c>
      <c r="E530">
        <v>13</v>
      </c>
    </row>
    <row r="531" spans="1:5" x14ac:dyDescent="0.2">
      <c r="A531" t="str">
        <v>successful</v>
      </c>
      <c r="B531">
        <v>711</v>
      </c>
      <c r="D531" t="str">
        <v>failed</v>
      </c>
      <c r="E531">
        <v>1</v>
      </c>
    </row>
    <row r="532" spans="1:5" x14ac:dyDescent="0.2">
      <c r="A532" t="str">
        <v>successful</v>
      </c>
      <c r="B532">
        <v>141</v>
      </c>
      <c r="D532" t="str">
        <v>failed</v>
      </c>
      <c r="E532">
        <v>1</v>
      </c>
    </row>
    <row r="533" spans="1:5" x14ac:dyDescent="0.2">
      <c r="A533" t="str">
        <v>successful</v>
      </c>
      <c r="B533">
        <v>109</v>
      </c>
      <c r="D533" t="str">
        <v>failed</v>
      </c>
      <c r="E533">
        <v>1</v>
      </c>
    </row>
    <row r="534" spans="1:5" x14ac:dyDescent="0.2">
      <c r="A534" t="str">
        <v>successful</v>
      </c>
      <c r="B534">
        <v>361</v>
      </c>
      <c r="D534" t="str">
        <v>failed</v>
      </c>
      <c r="E534">
        <v>6</v>
      </c>
    </row>
    <row r="535" spans="1:5" x14ac:dyDescent="0.2">
      <c r="A535" t="str">
        <v>successful</v>
      </c>
      <c r="B535">
        <v>176</v>
      </c>
      <c r="D535" t="str">
        <v>failed</v>
      </c>
      <c r="E535">
        <v>39</v>
      </c>
    </row>
    <row r="536" spans="1:5" x14ac:dyDescent="0.2">
      <c r="A536" t="str">
        <v>successful</v>
      </c>
      <c r="B536">
        <v>670</v>
      </c>
      <c r="D536" t="str">
        <v>failed</v>
      </c>
      <c r="E536">
        <v>4</v>
      </c>
    </row>
    <row r="537" spans="1:5" x14ac:dyDescent="0.2">
      <c r="A537" t="str">
        <v>successful</v>
      </c>
      <c r="B537">
        <v>96</v>
      </c>
      <c r="D537" t="str">
        <v>failed</v>
      </c>
      <c r="E537">
        <v>1</v>
      </c>
    </row>
    <row r="538" spans="1:5" x14ac:dyDescent="0.2">
      <c r="A538" t="str">
        <v>successful</v>
      </c>
      <c r="B538">
        <v>74</v>
      </c>
      <c r="D538" t="str">
        <v>failed</v>
      </c>
      <c r="E538">
        <v>0</v>
      </c>
    </row>
    <row r="539" spans="1:5" x14ac:dyDescent="0.2">
      <c r="A539" t="str">
        <v>successful</v>
      </c>
      <c r="B539">
        <v>52</v>
      </c>
      <c r="D539" t="str">
        <v>failed</v>
      </c>
      <c r="E539">
        <v>0</v>
      </c>
    </row>
    <row r="540" spans="1:5" x14ac:dyDescent="0.2">
      <c r="A540" t="str">
        <v>successful</v>
      </c>
      <c r="B540">
        <v>105</v>
      </c>
      <c r="D540" t="str">
        <v>failed</v>
      </c>
      <c r="E540">
        <v>0</v>
      </c>
    </row>
    <row r="541" spans="1:5" x14ac:dyDescent="0.2">
      <c r="A541" t="str">
        <v>successful</v>
      </c>
      <c r="B541">
        <v>41</v>
      </c>
      <c r="D541" t="str">
        <v>failed</v>
      </c>
      <c r="E541">
        <v>8</v>
      </c>
    </row>
    <row r="542" spans="1:5" x14ac:dyDescent="0.2">
      <c r="A542" t="str">
        <v>successful</v>
      </c>
      <c r="B542">
        <v>34</v>
      </c>
      <c r="D542" t="str">
        <v>failed</v>
      </c>
      <c r="E542">
        <v>0</v>
      </c>
    </row>
    <row r="543" spans="1:5" x14ac:dyDescent="0.2">
      <c r="A543" t="str">
        <v>successful</v>
      </c>
      <c r="B543">
        <v>66</v>
      </c>
      <c r="D543" t="str">
        <v>failed</v>
      </c>
      <c r="E543">
        <v>1</v>
      </c>
    </row>
    <row r="544" spans="1:5" x14ac:dyDescent="0.2">
      <c r="A544" t="str">
        <v>successful</v>
      </c>
      <c r="B544">
        <v>50</v>
      </c>
      <c r="D544" t="str">
        <v>failed</v>
      </c>
      <c r="E544">
        <v>12</v>
      </c>
    </row>
    <row r="545" spans="1:5" x14ac:dyDescent="0.2">
      <c r="A545" t="str">
        <v>successful</v>
      </c>
      <c r="B545">
        <v>159</v>
      </c>
      <c r="D545" t="str">
        <v>failed</v>
      </c>
      <c r="E545">
        <v>0</v>
      </c>
    </row>
    <row r="546" spans="1:5" x14ac:dyDescent="0.2">
      <c r="A546" t="str">
        <v>successful</v>
      </c>
      <c r="B546">
        <v>182</v>
      </c>
      <c r="D546" t="str">
        <v>failed</v>
      </c>
      <c r="E546">
        <v>3</v>
      </c>
    </row>
    <row r="547" spans="1:5" x14ac:dyDescent="0.2">
      <c r="A547" t="str">
        <v>successful</v>
      </c>
      <c r="B547">
        <v>206</v>
      </c>
      <c r="D547" t="str">
        <v>failed</v>
      </c>
      <c r="E547">
        <v>2</v>
      </c>
    </row>
    <row r="548" spans="1:5" x14ac:dyDescent="0.2">
      <c r="A548" t="str">
        <v>successful</v>
      </c>
      <c r="B548">
        <v>169</v>
      </c>
      <c r="D548" t="str">
        <v>failed</v>
      </c>
      <c r="E548">
        <v>6</v>
      </c>
    </row>
    <row r="549" spans="1:5" x14ac:dyDescent="0.2">
      <c r="A549" t="str">
        <v>successful</v>
      </c>
      <c r="B549">
        <v>31</v>
      </c>
      <c r="D549" t="str">
        <v>failed</v>
      </c>
      <c r="E549">
        <v>0</v>
      </c>
    </row>
    <row r="550" spans="1:5" x14ac:dyDescent="0.2">
      <c r="A550" t="str">
        <v>successful</v>
      </c>
      <c r="B550">
        <v>28</v>
      </c>
      <c r="D550" t="str">
        <v>failed</v>
      </c>
      <c r="E550">
        <v>15</v>
      </c>
    </row>
    <row r="551" spans="1:5" x14ac:dyDescent="0.2">
      <c r="A551" t="str">
        <v>successful</v>
      </c>
      <c r="B551">
        <v>54</v>
      </c>
      <c r="D551" t="str">
        <v>failed</v>
      </c>
      <c r="E551">
        <v>1</v>
      </c>
    </row>
    <row r="552" spans="1:5" x14ac:dyDescent="0.2">
      <c r="A552" t="str">
        <v>successful</v>
      </c>
      <c r="B552">
        <v>467</v>
      </c>
      <c r="D552" t="str">
        <v>failed</v>
      </c>
      <c r="E552">
        <v>3</v>
      </c>
    </row>
    <row r="553" spans="1:5" x14ac:dyDescent="0.2">
      <c r="A553" t="str">
        <v>successful</v>
      </c>
      <c r="B553">
        <v>389</v>
      </c>
      <c r="D553" t="str">
        <v>failed</v>
      </c>
      <c r="E553">
        <v>8</v>
      </c>
    </row>
    <row r="554" spans="1:5" x14ac:dyDescent="0.2">
      <c r="A554" t="str">
        <v>successful</v>
      </c>
      <c r="B554">
        <v>68</v>
      </c>
      <c r="D554" t="str">
        <v>failed</v>
      </c>
      <c r="E554">
        <v>0</v>
      </c>
    </row>
    <row r="555" spans="1:5" x14ac:dyDescent="0.2">
      <c r="A555" t="str">
        <v>successful</v>
      </c>
      <c r="B555">
        <v>413</v>
      </c>
      <c r="D555" t="str">
        <v>failed</v>
      </c>
      <c r="E555">
        <v>3</v>
      </c>
    </row>
    <row r="556" spans="1:5" x14ac:dyDescent="0.2">
      <c r="A556" t="str">
        <v>successful</v>
      </c>
      <c r="B556">
        <v>190</v>
      </c>
      <c r="D556" t="str">
        <v>failed</v>
      </c>
      <c r="E556">
        <v>3</v>
      </c>
    </row>
    <row r="557" spans="1:5" x14ac:dyDescent="0.2">
      <c r="A557" t="str">
        <v>successful</v>
      </c>
      <c r="B557">
        <v>189</v>
      </c>
      <c r="D557" t="str">
        <v>failed</v>
      </c>
      <c r="E557">
        <v>0</v>
      </c>
    </row>
    <row r="558" spans="1:5" x14ac:dyDescent="0.2">
      <c r="A558" t="str">
        <v>successful</v>
      </c>
      <c r="B558">
        <v>130</v>
      </c>
      <c r="D558" t="str">
        <v>failed</v>
      </c>
      <c r="E558">
        <v>19</v>
      </c>
    </row>
    <row r="559" spans="1:5" x14ac:dyDescent="0.2">
      <c r="A559" t="str">
        <v>successful</v>
      </c>
      <c r="B559">
        <v>74</v>
      </c>
      <c r="D559" t="str">
        <v>failed</v>
      </c>
      <c r="E559">
        <v>0</v>
      </c>
    </row>
    <row r="560" spans="1:5" x14ac:dyDescent="0.2">
      <c r="A560" t="str">
        <v>successful</v>
      </c>
      <c r="B560">
        <v>274</v>
      </c>
      <c r="D560" t="str">
        <v>failed</v>
      </c>
      <c r="E560">
        <v>2</v>
      </c>
    </row>
    <row r="561" spans="1:5" x14ac:dyDescent="0.2">
      <c r="A561" t="str">
        <v>successful</v>
      </c>
      <c r="B561">
        <v>22</v>
      </c>
      <c r="D561" t="str">
        <v>failed</v>
      </c>
      <c r="E561">
        <v>0</v>
      </c>
    </row>
    <row r="562" spans="1:5" x14ac:dyDescent="0.2">
      <c r="A562" t="str">
        <v>successful</v>
      </c>
      <c r="B562">
        <v>31</v>
      </c>
      <c r="D562" t="str">
        <v>failed</v>
      </c>
      <c r="E562">
        <v>0</v>
      </c>
    </row>
    <row r="563" spans="1:5" x14ac:dyDescent="0.2">
      <c r="A563" t="str">
        <v>successful</v>
      </c>
      <c r="B563">
        <v>63</v>
      </c>
      <c r="D563" t="str">
        <v>failed</v>
      </c>
      <c r="E563">
        <v>25</v>
      </c>
    </row>
    <row r="564" spans="1:5" x14ac:dyDescent="0.2">
      <c r="A564" t="str">
        <v>successful</v>
      </c>
      <c r="B564">
        <v>20</v>
      </c>
      <c r="D564" t="str">
        <v>failed</v>
      </c>
      <c r="E564">
        <v>8</v>
      </c>
    </row>
    <row r="565" spans="1:5" x14ac:dyDescent="0.2">
      <c r="A565" t="str">
        <v>successful</v>
      </c>
      <c r="B565">
        <v>25</v>
      </c>
      <c r="D565" t="str">
        <v>failed</v>
      </c>
      <c r="E565">
        <v>16</v>
      </c>
    </row>
    <row r="566" spans="1:5" x14ac:dyDescent="0.2">
      <c r="A566" t="str">
        <v>successful</v>
      </c>
      <c r="B566">
        <v>61</v>
      </c>
      <c r="D566" t="str">
        <v>failed</v>
      </c>
      <c r="E566">
        <v>3</v>
      </c>
    </row>
    <row r="567" spans="1:5" x14ac:dyDescent="0.2">
      <c r="A567" t="str">
        <v>successful</v>
      </c>
      <c r="B567">
        <v>52</v>
      </c>
      <c r="D567" t="str">
        <v>failed</v>
      </c>
      <c r="E567">
        <v>3</v>
      </c>
    </row>
    <row r="568" spans="1:5" x14ac:dyDescent="0.2">
      <c r="A568" t="str">
        <v>successful</v>
      </c>
      <c r="B568">
        <v>86</v>
      </c>
      <c r="D568" t="str">
        <v>failed</v>
      </c>
      <c r="E568">
        <v>2</v>
      </c>
    </row>
    <row r="569" spans="1:5" x14ac:dyDescent="0.2">
      <c r="A569" t="str">
        <v>successful</v>
      </c>
      <c r="B569">
        <v>42</v>
      </c>
      <c r="D569" t="str">
        <v>failed</v>
      </c>
      <c r="E569">
        <v>1</v>
      </c>
    </row>
    <row r="570" spans="1:5" x14ac:dyDescent="0.2">
      <c r="A570" t="str">
        <v>successful</v>
      </c>
      <c r="B570">
        <v>52</v>
      </c>
      <c r="D570" t="str">
        <v>failed</v>
      </c>
      <c r="E570">
        <v>0</v>
      </c>
    </row>
    <row r="571" spans="1:5" x14ac:dyDescent="0.2">
      <c r="A571" t="str">
        <v>successful</v>
      </c>
      <c r="B571">
        <v>120</v>
      </c>
      <c r="D571" t="str">
        <v>failed</v>
      </c>
      <c r="E571">
        <v>1</v>
      </c>
    </row>
    <row r="572" spans="1:5" x14ac:dyDescent="0.2">
      <c r="A572" t="str">
        <v>successful</v>
      </c>
      <c r="B572">
        <v>22</v>
      </c>
      <c r="D572" t="str">
        <v>failed</v>
      </c>
      <c r="E572">
        <v>19</v>
      </c>
    </row>
    <row r="573" spans="1:5" x14ac:dyDescent="0.2">
      <c r="A573" t="str">
        <v>successful</v>
      </c>
      <c r="B573">
        <v>64</v>
      </c>
      <c r="D573" t="str">
        <v>failed</v>
      </c>
      <c r="E573">
        <v>9</v>
      </c>
    </row>
    <row r="574" spans="1:5" x14ac:dyDescent="0.2">
      <c r="A574" t="str">
        <v>successful</v>
      </c>
      <c r="B574">
        <v>23</v>
      </c>
      <c r="D574" t="str">
        <v>failed</v>
      </c>
      <c r="E574">
        <v>1</v>
      </c>
    </row>
    <row r="575" spans="1:5" x14ac:dyDescent="0.2">
      <c r="A575" t="str">
        <v>successful</v>
      </c>
      <c r="B575">
        <v>238</v>
      </c>
      <c r="D575" t="str">
        <v>failed</v>
      </c>
      <c r="E575">
        <v>0</v>
      </c>
    </row>
    <row r="576" spans="1:5" x14ac:dyDescent="0.2">
      <c r="A576" t="str">
        <v>successful</v>
      </c>
      <c r="B576">
        <v>33</v>
      </c>
      <c r="D576" t="str">
        <v>failed</v>
      </c>
      <c r="E576">
        <v>1</v>
      </c>
    </row>
    <row r="577" spans="1:5" x14ac:dyDescent="0.2">
      <c r="A577" t="str">
        <v>successful</v>
      </c>
      <c r="B577">
        <v>32</v>
      </c>
      <c r="D577" t="str">
        <v>failed</v>
      </c>
      <c r="E577">
        <v>5</v>
      </c>
    </row>
    <row r="578" spans="1:5" x14ac:dyDescent="0.2">
      <c r="A578" t="str">
        <v>successful</v>
      </c>
      <c r="B578">
        <v>24</v>
      </c>
      <c r="D578" t="str">
        <v>failed</v>
      </c>
      <c r="E578">
        <v>85</v>
      </c>
    </row>
    <row r="579" spans="1:5" x14ac:dyDescent="0.2">
      <c r="A579" t="str">
        <v>successful</v>
      </c>
      <c r="B579">
        <v>29</v>
      </c>
      <c r="D579" t="str">
        <v>failed</v>
      </c>
      <c r="E579">
        <v>3</v>
      </c>
    </row>
    <row r="580" spans="1:5" x14ac:dyDescent="0.2">
      <c r="A580" t="str">
        <v>successful</v>
      </c>
      <c r="B580">
        <v>50</v>
      </c>
      <c r="D580" t="str">
        <v>failed</v>
      </c>
      <c r="E580">
        <v>4</v>
      </c>
    </row>
    <row r="581" spans="1:5" x14ac:dyDescent="0.2">
      <c r="A581" t="str">
        <v>successful</v>
      </c>
      <c r="B581">
        <v>108</v>
      </c>
      <c r="D581" t="str">
        <v>failed</v>
      </c>
      <c r="E581">
        <v>3</v>
      </c>
    </row>
    <row r="582" spans="1:5" x14ac:dyDescent="0.2">
      <c r="A582" t="str">
        <v>successful</v>
      </c>
      <c r="B582">
        <v>139</v>
      </c>
      <c r="D582" t="str">
        <v>failed</v>
      </c>
      <c r="E582">
        <v>5</v>
      </c>
    </row>
    <row r="583" spans="1:5" x14ac:dyDescent="0.2">
      <c r="A583" t="str">
        <v>successful</v>
      </c>
      <c r="B583">
        <v>7</v>
      </c>
      <c r="D583" t="str">
        <v>failed</v>
      </c>
      <c r="E583">
        <v>17</v>
      </c>
    </row>
    <row r="584" spans="1:5" x14ac:dyDescent="0.2">
      <c r="A584" t="str">
        <v>successful</v>
      </c>
      <c r="B584">
        <v>149</v>
      </c>
      <c r="D584" t="str">
        <v>failed</v>
      </c>
      <c r="E584">
        <v>3</v>
      </c>
    </row>
    <row r="585" spans="1:5" x14ac:dyDescent="0.2">
      <c r="A585" t="str">
        <v>successful</v>
      </c>
      <c r="B585">
        <v>31</v>
      </c>
      <c r="D585" t="str">
        <v>failed</v>
      </c>
      <c r="E585">
        <v>2</v>
      </c>
    </row>
    <row r="586" spans="1:5" x14ac:dyDescent="0.2">
      <c r="A586" t="str">
        <v>successful</v>
      </c>
      <c r="B586">
        <v>26</v>
      </c>
      <c r="D586" t="str">
        <v>failed</v>
      </c>
      <c r="E586">
        <v>6</v>
      </c>
    </row>
    <row r="587" spans="1:5" x14ac:dyDescent="0.2">
      <c r="A587" t="str">
        <v>successful</v>
      </c>
      <c r="B587">
        <v>172</v>
      </c>
      <c r="D587" t="str">
        <v>failed</v>
      </c>
      <c r="E587">
        <v>0</v>
      </c>
    </row>
    <row r="588" spans="1:5" x14ac:dyDescent="0.2">
      <c r="A588" t="str">
        <v>successful</v>
      </c>
      <c r="B588">
        <v>78</v>
      </c>
      <c r="D588" t="str">
        <v>failed</v>
      </c>
      <c r="E588">
        <v>1</v>
      </c>
    </row>
    <row r="589" spans="1:5" x14ac:dyDescent="0.2">
      <c r="A589" t="str">
        <v>successful</v>
      </c>
      <c r="B589">
        <v>120</v>
      </c>
      <c r="D589" t="str">
        <v>failed</v>
      </c>
      <c r="E589">
        <v>3</v>
      </c>
    </row>
    <row r="590" spans="1:5" x14ac:dyDescent="0.2">
      <c r="A590" t="str">
        <v>successful</v>
      </c>
      <c r="B590">
        <v>227</v>
      </c>
      <c r="D590" t="str">
        <v>failed</v>
      </c>
      <c r="E590">
        <v>13</v>
      </c>
    </row>
    <row r="591" spans="1:5" x14ac:dyDescent="0.2">
      <c r="A591" t="str">
        <v>successful</v>
      </c>
      <c r="B591">
        <v>42</v>
      </c>
      <c r="D591" t="str">
        <v>failed</v>
      </c>
      <c r="E591">
        <v>1</v>
      </c>
    </row>
    <row r="592" spans="1:5" x14ac:dyDescent="0.2">
      <c r="A592" t="str">
        <v>successful</v>
      </c>
      <c r="B592">
        <v>64</v>
      </c>
      <c r="D592" t="str">
        <v>failed</v>
      </c>
      <c r="E592">
        <v>1</v>
      </c>
    </row>
    <row r="593" spans="1:5" x14ac:dyDescent="0.2">
      <c r="A593" t="str">
        <v>successful</v>
      </c>
      <c r="B593">
        <v>121</v>
      </c>
      <c r="D593" t="str">
        <v>failed</v>
      </c>
      <c r="E593">
        <v>9</v>
      </c>
    </row>
    <row r="594" spans="1:5" x14ac:dyDescent="0.2">
      <c r="A594" t="str">
        <v>successful</v>
      </c>
      <c r="B594">
        <v>87</v>
      </c>
      <c r="D594" t="str">
        <v>failed</v>
      </c>
      <c r="E594">
        <v>0</v>
      </c>
    </row>
    <row r="595" spans="1:5" x14ac:dyDescent="0.2">
      <c r="A595" t="str">
        <v>successful</v>
      </c>
      <c r="B595">
        <v>65</v>
      </c>
      <c r="D595" t="str">
        <v>failed</v>
      </c>
      <c r="E595">
        <v>2</v>
      </c>
    </row>
    <row r="596" spans="1:5" x14ac:dyDescent="0.2">
      <c r="A596" t="str">
        <v>successful</v>
      </c>
      <c r="B596">
        <v>49</v>
      </c>
      <c r="D596" t="str">
        <v>failed</v>
      </c>
      <c r="E596">
        <v>1</v>
      </c>
    </row>
    <row r="597" spans="1:5" x14ac:dyDescent="0.2">
      <c r="A597" t="str">
        <v>successful</v>
      </c>
      <c r="B597">
        <v>19</v>
      </c>
      <c r="D597" t="str">
        <v>failed</v>
      </c>
      <c r="E597">
        <v>10</v>
      </c>
    </row>
    <row r="598" spans="1:5" x14ac:dyDescent="0.2">
      <c r="A598" t="str">
        <v>successful</v>
      </c>
      <c r="B598">
        <v>81</v>
      </c>
      <c r="D598" t="str">
        <v>failed</v>
      </c>
      <c r="E598">
        <v>3</v>
      </c>
    </row>
    <row r="599" spans="1:5" x14ac:dyDescent="0.2">
      <c r="A599" t="str">
        <v>successful</v>
      </c>
      <c r="B599">
        <v>264</v>
      </c>
      <c r="D599" t="str">
        <v>failed</v>
      </c>
      <c r="E599">
        <v>2</v>
      </c>
    </row>
    <row r="600" spans="1:5" x14ac:dyDescent="0.2">
      <c r="A600" t="str">
        <v>successful</v>
      </c>
      <c r="B600">
        <v>25</v>
      </c>
      <c r="D600" t="str">
        <v>failed</v>
      </c>
      <c r="E600">
        <v>2</v>
      </c>
    </row>
    <row r="601" spans="1:5" x14ac:dyDescent="0.2">
      <c r="A601" t="str">
        <v>successful</v>
      </c>
      <c r="B601">
        <v>5</v>
      </c>
      <c r="D601" t="str">
        <v>failed</v>
      </c>
      <c r="E601">
        <v>1</v>
      </c>
    </row>
    <row r="602" spans="1:5" x14ac:dyDescent="0.2">
      <c r="A602" t="str">
        <v>successful</v>
      </c>
      <c r="B602">
        <v>144</v>
      </c>
      <c r="D602" t="str">
        <v>failed</v>
      </c>
      <c r="E602">
        <v>14</v>
      </c>
    </row>
    <row r="603" spans="1:5" x14ac:dyDescent="0.2">
      <c r="A603" t="str">
        <v>successful</v>
      </c>
      <c r="B603">
        <v>92</v>
      </c>
      <c r="D603" t="str">
        <v>failed</v>
      </c>
      <c r="E603">
        <v>0</v>
      </c>
    </row>
    <row r="604" spans="1:5" x14ac:dyDescent="0.2">
      <c r="A604" t="str">
        <v>successful</v>
      </c>
      <c r="B604">
        <v>147</v>
      </c>
      <c r="D604" t="str">
        <v>failed</v>
      </c>
      <c r="E604">
        <v>0</v>
      </c>
    </row>
    <row r="605" spans="1:5" x14ac:dyDescent="0.2">
      <c r="A605" t="str">
        <v>successful</v>
      </c>
      <c r="B605">
        <v>90</v>
      </c>
      <c r="D605" t="str">
        <v>failed</v>
      </c>
      <c r="E605">
        <v>4</v>
      </c>
    </row>
    <row r="606" spans="1:5" x14ac:dyDescent="0.2">
      <c r="A606" t="str">
        <v>successful</v>
      </c>
      <c r="B606">
        <v>87</v>
      </c>
      <c r="D606" t="str">
        <v>failed</v>
      </c>
      <c r="E606">
        <v>3</v>
      </c>
    </row>
    <row r="607" spans="1:5" x14ac:dyDescent="0.2">
      <c r="A607" t="str">
        <v>successful</v>
      </c>
      <c r="B607">
        <v>406</v>
      </c>
      <c r="D607" t="str">
        <v>failed</v>
      </c>
      <c r="E607">
        <v>0</v>
      </c>
    </row>
    <row r="608" spans="1:5" x14ac:dyDescent="0.2">
      <c r="A608" t="str">
        <v>successful</v>
      </c>
      <c r="B608">
        <v>20</v>
      </c>
      <c r="D608" t="str">
        <v>failed</v>
      </c>
      <c r="E608">
        <v>5</v>
      </c>
    </row>
    <row r="609" spans="1:5" x14ac:dyDescent="0.2">
      <c r="A609" t="str">
        <v>successful</v>
      </c>
      <c r="B609">
        <v>70</v>
      </c>
      <c r="D609" t="str">
        <v>failed</v>
      </c>
      <c r="E609">
        <v>47</v>
      </c>
    </row>
    <row r="610" spans="1:5" x14ac:dyDescent="0.2">
      <c r="A610" t="str">
        <v>successful</v>
      </c>
      <c r="B610">
        <v>16</v>
      </c>
      <c r="D610" t="str">
        <v>failed</v>
      </c>
      <c r="E610">
        <v>0</v>
      </c>
    </row>
    <row r="611" spans="1:5" x14ac:dyDescent="0.2">
      <c r="A611" t="str">
        <v>successful</v>
      </c>
      <c r="B611">
        <v>52</v>
      </c>
      <c r="D611" t="str">
        <v>failed</v>
      </c>
      <c r="E611">
        <v>10</v>
      </c>
    </row>
    <row r="612" spans="1:5" x14ac:dyDescent="0.2">
      <c r="A612" t="str">
        <v>successful</v>
      </c>
      <c r="B612">
        <v>66</v>
      </c>
      <c r="D612" t="str">
        <v>failed</v>
      </c>
      <c r="E612">
        <v>11</v>
      </c>
    </row>
    <row r="613" spans="1:5" x14ac:dyDescent="0.2">
      <c r="A613" t="str">
        <v>successful</v>
      </c>
      <c r="B613">
        <v>109</v>
      </c>
      <c r="D613" t="str">
        <v>failed</v>
      </c>
      <c r="E613">
        <v>2</v>
      </c>
    </row>
    <row r="614" spans="1:5" x14ac:dyDescent="0.2">
      <c r="A614" t="str">
        <v>successful</v>
      </c>
      <c r="B614">
        <v>168</v>
      </c>
      <c r="D614" t="str">
        <v>failed</v>
      </c>
      <c r="E614">
        <v>2</v>
      </c>
    </row>
    <row r="615" spans="1:5" x14ac:dyDescent="0.2">
      <c r="A615" t="str">
        <v>successful</v>
      </c>
      <c r="B615">
        <v>31</v>
      </c>
      <c r="D615" t="str">
        <v>failed</v>
      </c>
      <c r="E615">
        <v>22</v>
      </c>
    </row>
    <row r="616" spans="1:5" x14ac:dyDescent="0.2">
      <c r="A616" t="str">
        <v>successful</v>
      </c>
      <c r="B616">
        <v>133</v>
      </c>
      <c r="D616" t="str">
        <v>failed</v>
      </c>
      <c r="E616">
        <v>8</v>
      </c>
    </row>
    <row r="617" spans="1:5" x14ac:dyDescent="0.2">
      <c r="A617" t="str">
        <v>successful</v>
      </c>
      <c r="B617">
        <v>151</v>
      </c>
      <c r="D617" t="str">
        <v>failed</v>
      </c>
      <c r="E617">
        <v>6</v>
      </c>
    </row>
    <row r="618" spans="1:5" x14ac:dyDescent="0.2">
      <c r="A618" t="str">
        <v>successful</v>
      </c>
      <c r="B618">
        <v>5</v>
      </c>
      <c r="D618" t="str">
        <v>failed</v>
      </c>
      <c r="E618">
        <v>1</v>
      </c>
    </row>
    <row r="619" spans="1:5" x14ac:dyDescent="0.2">
      <c r="A619" t="str">
        <v>successful</v>
      </c>
      <c r="B619">
        <v>73</v>
      </c>
      <c r="D619" t="str">
        <v>failed</v>
      </c>
      <c r="E619">
        <v>3</v>
      </c>
    </row>
    <row r="620" spans="1:5" x14ac:dyDescent="0.2">
      <c r="A620" t="str">
        <v>successful</v>
      </c>
      <c r="B620">
        <v>148</v>
      </c>
      <c r="D620" t="str">
        <v>failed</v>
      </c>
      <c r="E620">
        <v>0</v>
      </c>
    </row>
    <row r="621" spans="1:5" x14ac:dyDescent="0.2">
      <c r="A621" t="str">
        <v>successful</v>
      </c>
      <c r="B621">
        <v>93</v>
      </c>
      <c r="D621" t="str">
        <v>failed</v>
      </c>
      <c r="E621">
        <v>0</v>
      </c>
    </row>
    <row r="622" spans="1:5" x14ac:dyDescent="0.2">
      <c r="A622" t="str">
        <v>successful</v>
      </c>
      <c r="B622">
        <v>63</v>
      </c>
      <c r="D622" t="str">
        <v>failed</v>
      </c>
      <c r="E622">
        <v>0</v>
      </c>
    </row>
    <row r="623" spans="1:5" x14ac:dyDescent="0.2">
      <c r="A623" t="str">
        <v>successful</v>
      </c>
      <c r="B623">
        <v>134</v>
      </c>
      <c r="D623" t="str">
        <v>failed</v>
      </c>
      <c r="E623">
        <v>0</v>
      </c>
    </row>
    <row r="624" spans="1:5" x14ac:dyDescent="0.2">
      <c r="A624" t="str">
        <v>successful</v>
      </c>
      <c r="B624">
        <v>14</v>
      </c>
      <c r="D624" t="str">
        <v>failed</v>
      </c>
      <c r="E624">
        <v>0</v>
      </c>
    </row>
    <row r="625" spans="1:5" x14ac:dyDescent="0.2">
      <c r="A625" t="str">
        <v>successful</v>
      </c>
      <c r="B625">
        <v>78</v>
      </c>
      <c r="D625" t="str">
        <v>failed</v>
      </c>
      <c r="E625">
        <v>3</v>
      </c>
    </row>
    <row r="626" spans="1:5" x14ac:dyDescent="0.2">
      <c r="A626" t="str">
        <v>successful</v>
      </c>
      <c r="B626">
        <v>112</v>
      </c>
      <c r="D626" t="str">
        <v>failed</v>
      </c>
      <c r="E626">
        <v>0</v>
      </c>
    </row>
    <row r="627" spans="1:5" x14ac:dyDescent="0.2">
      <c r="A627" t="str">
        <v>successful</v>
      </c>
      <c r="B627">
        <v>34</v>
      </c>
      <c r="D627" t="str">
        <v>failed</v>
      </c>
      <c r="E627">
        <v>0</v>
      </c>
    </row>
    <row r="628" spans="1:5" x14ac:dyDescent="0.2">
      <c r="A628" t="str">
        <v>successful</v>
      </c>
      <c r="B628">
        <v>19</v>
      </c>
      <c r="D628" t="str">
        <v>failed</v>
      </c>
      <c r="E628">
        <v>1</v>
      </c>
    </row>
    <row r="629" spans="1:5" x14ac:dyDescent="0.2">
      <c r="A629" t="str">
        <v>successful</v>
      </c>
      <c r="B629">
        <v>13</v>
      </c>
      <c r="D629" t="str">
        <v>failed</v>
      </c>
      <c r="E629">
        <v>6</v>
      </c>
    </row>
    <row r="630" spans="1:5" x14ac:dyDescent="0.2">
      <c r="A630" t="str">
        <v>successful</v>
      </c>
      <c r="B630">
        <v>104</v>
      </c>
      <c r="D630" t="str">
        <v>failed</v>
      </c>
      <c r="E630">
        <v>1</v>
      </c>
    </row>
    <row r="631" spans="1:5" x14ac:dyDescent="0.2">
      <c r="A631" t="str">
        <v>successful</v>
      </c>
      <c r="B631">
        <v>52</v>
      </c>
      <c r="D631" t="str">
        <v>failed</v>
      </c>
      <c r="E631">
        <v>2</v>
      </c>
    </row>
    <row r="632" spans="1:5" x14ac:dyDescent="0.2">
      <c r="A632" t="str">
        <v>successful</v>
      </c>
      <c r="B632">
        <v>17</v>
      </c>
      <c r="D632" t="str">
        <v>failed</v>
      </c>
      <c r="E632">
        <v>0</v>
      </c>
    </row>
    <row r="633" spans="1:5" x14ac:dyDescent="0.2">
      <c r="A633" t="str">
        <v>successful</v>
      </c>
      <c r="B633">
        <v>82</v>
      </c>
      <c r="D633" t="str">
        <v>failed</v>
      </c>
      <c r="E633">
        <v>3</v>
      </c>
    </row>
    <row r="634" spans="1:5" x14ac:dyDescent="0.2">
      <c r="A634" t="str">
        <v>successful</v>
      </c>
      <c r="B634">
        <v>73</v>
      </c>
      <c r="D634" t="str">
        <v>failed</v>
      </c>
      <c r="E634">
        <v>3</v>
      </c>
    </row>
    <row r="635" spans="1:5" x14ac:dyDescent="0.2">
      <c r="A635" t="str">
        <v>successful</v>
      </c>
      <c r="B635">
        <v>158</v>
      </c>
      <c r="D635" t="str">
        <v>failed</v>
      </c>
      <c r="E635">
        <v>0</v>
      </c>
    </row>
    <row r="636" spans="1:5" x14ac:dyDescent="0.2">
      <c r="A636" t="str">
        <v>successful</v>
      </c>
      <c r="B636">
        <v>65</v>
      </c>
      <c r="D636" t="str">
        <v>failed</v>
      </c>
      <c r="E636">
        <v>6</v>
      </c>
    </row>
    <row r="637" spans="1:5" x14ac:dyDescent="0.2">
      <c r="A637" t="str">
        <v>successful</v>
      </c>
      <c r="B637">
        <v>184</v>
      </c>
      <c r="D637" t="str">
        <v>failed</v>
      </c>
      <c r="E637">
        <v>0</v>
      </c>
    </row>
    <row r="638" spans="1:5" x14ac:dyDescent="0.2">
      <c r="A638" t="str">
        <v>successful</v>
      </c>
      <c r="B638">
        <v>34</v>
      </c>
      <c r="D638" t="str">
        <v>failed</v>
      </c>
      <c r="E638">
        <v>19</v>
      </c>
    </row>
    <row r="639" spans="1:5" x14ac:dyDescent="0.2">
      <c r="A639" t="str">
        <v>successful</v>
      </c>
      <c r="B639">
        <v>240</v>
      </c>
      <c r="D639" t="str">
        <v>failed</v>
      </c>
      <c r="E639">
        <v>1</v>
      </c>
    </row>
    <row r="640" spans="1:5" x14ac:dyDescent="0.2">
      <c r="A640" t="str">
        <v>successful</v>
      </c>
      <c r="B640">
        <v>113</v>
      </c>
      <c r="D640" t="str">
        <v>failed</v>
      </c>
      <c r="E640">
        <v>2</v>
      </c>
    </row>
    <row r="641" spans="1:5" x14ac:dyDescent="0.2">
      <c r="A641" t="str">
        <v>successful</v>
      </c>
      <c r="B641">
        <v>66</v>
      </c>
      <c r="D641" t="str">
        <v>failed</v>
      </c>
      <c r="E641">
        <v>0</v>
      </c>
    </row>
    <row r="642" spans="1:5" x14ac:dyDescent="0.2">
      <c r="A642" t="str">
        <v>successful</v>
      </c>
      <c r="B642">
        <v>340</v>
      </c>
      <c r="D642" t="str">
        <v>failed</v>
      </c>
      <c r="E642">
        <v>11</v>
      </c>
    </row>
    <row r="643" spans="1:5" x14ac:dyDescent="0.2">
      <c r="A643" t="str">
        <v>successful</v>
      </c>
      <c r="B643">
        <v>150</v>
      </c>
      <c r="D643" t="str">
        <v>failed</v>
      </c>
      <c r="E643">
        <v>0</v>
      </c>
    </row>
    <row r="644" spans="1:5" x14ac:dyDescent="0.2">
      <c r="A644" t="str">
        <v>successful</v>
      </c>
      <c r="B644">
        <v>25</v>
      </c>
      <c r="D644" t="str">
        <v>failed</v>
      </c>
      <c r="E644">
        <v>0</v>
      </c>
    </row>
    <row r="645" spans="1:5" x14ac:dyDescent="0.2">
      <c r="A645" t="str">
        <v>successful</v>
      </c>
      <c r="B645">
        <v>234</v>
      </c>
      <c r="D645" t="str">
        <v>failed</v>
      </c>
      <c r="E645">
        <v>1</v>
      </c>
    </row>
    <row r="646" spans="1:5" x14ac:dyDescent="0.2">
      <c r="A646" t="str">
        <v>successful</v>
      </c>
      <c r="B646">
        <v>2602</v>
      </c>
      <c r="D646" t="str">
        <v>failed</v>
      </c>
      <c r="E646">
        <v>3</v>
      </c>
    </row>
    <row r="647" spans="1:5" x14ac:dyDescent="0.2">
      <c r="A647" t="str">
        <v>successful</v>
      </c>
      <c r="B647">
        <v>248</v>
      </c>
      <c r="D647" t="str">
        <v>failed</v>
      </c>
      <c r="E647">
        <v>1</v>
      </c>
    </row>
    <row r="648" spans="1:5" x14ac:dyDescent="0.2">
      <c r="A648" t="str">
        <v>successful</v>
      </c>
      <c r="B648">
        <v>600</v>
      </c>
      <c r="D648" t="str">
        <v>failed</v>
      </c>
      <c r="E648">
        <v>15</v>
      </c>
    </row>
    <row r="649" spans="1:5" x14ac:dyDescent="0.2">
      <c r="A649" t="str">
        <v>successful</v>
      </c>
      <c r="B649">
        <v>293</v>
      </c>
      <c r="D649" t="str">
        <v>failed</v>
      </c>
      <c r="E649">
        <v>2</v>
      </c>
    </row>
    <row r="650" spans="1:5" x14ac:dyDescent="0.2">
      <c r="A650" t="str">
        <v>successful</v>
      </c>
      <c r="B650">
        <v>321</v>
      </c>
      <c r="D650" t="str">
        <v>failed</v>
      </c>
      <c r="E650">
        <v>1</v>
      </c>
    </row>
    <row r="651" spans="1:5" x14ac:dyDescent="0.2">
      <c r="A651" t="str">
        <v>successful</v>
      </c>
      <c r="B651">
        <v>81</v>
      </c>
      <c r="D651" t="str">
        <v>failed</v>
      </c>
      <c r="E651">
        <v>1</v>
      </c>
    </row>
    <row r="652" spans="1:5" x14ac:dyDescent="0.2">
      <c r="A652" t="str">
        <v>successful</v>
      </c>
      <c r="B652">
        <v>343</v>
      </c>
      <c r="D652" t="str">
        <v>failed</v>
      </c>
      <c r="E652">
        <v>0</v>
      </c>
    </row>
    <row r="653" spans="1:5" x14ac:dyDescent="0.2">
      <c r="A653" t="str">
        <v>successful</v>
      </c>
      <c r="B653">
        <v>336</v>
      </c>
      <c r="D653" t="str">
        <v>failed</v>
      </c>
      <c r="E653">
        <v>1</v>
      </c>
    </row>
    <row r="654" spans="1:5" x14ac:dyDescent="0.2">
      <c r="A654" t="str">
        <v>successful</v>
      </c>
      <c r="B654">
        <v>47</v>
      </c>
      <c r="D654" t="str">
        <v>failed</v>
      </c>
      <c r="E654">
        <v>11</v>
      </c>
    </row>
    <row r="655" spans="1:5" x14ac:dyDescent="0.2">
      <c r="A655" t="str">
        <v>successful</v>
      </c>
      <c r="B655">
        <v>76</v>
      </c>
      <c r="D655" t="str">
        <v>failed</v>
      </c>
      <c r="E655">
        <v>0</v>
      </c>
    </row>
    <row r="656" spans="1:5" x14ac:dyDescent="0.2">
      <c r="A656" t="str">
        <v>successful</v>
      </c>
      <c r="B656">
        <v>441</v>
      </c>
      <c r="D656" t="str">
        <v>failed</v>
      </c>
      <c r="E656">
        <v>1</v>
      </c>
    </row>
    <row r="657" spans="1:5" x14ac:dyDescent="0.2">
      <c r="A657" t="str">
        <v>successful</v>
      </c>
      <c r="B657">
        <v>916</v>
      </c>
      <c r="D657" t="str">
        <v>failed</v>
      </c>
      <c r="E657">
        <v>6</v>
      </c>
    </row>
    <row r="658" spans="1:5" x14ac:dyDescent="0.2">
      <c r="A658" t="str">
        <v>successful</v>
      </c>
      <c r="B658">
        <v>369</v>
      </c>
      <c r="D658" t="str">
        <v>failed</v>
      </c>
      <c r="E658">
        <v>7</v>
      </c>
    </row>
    <row r="659" spans="1:5" x14ac:dyDescent="0.2">
      <c r="A659" t="str">
        <v>successful</v>
      </c>
      <c r="B659">
        <v>20242</v>
      </c>
      <c r="D659" t="str">
        <v>failed</v>
      </c>
      <c r="E659">
        <v>0</v>
      </c>
    </row>
    <row r="660" spans="1:5" x14ac:dyDescent="0.2">
      <c r="A660" t="str">
        <v>successful</v>
      </c>
      <c r="B660">
        <v>71</v>
      </c>
      <c r="D660" t="str">
        <v>failed</v>
      </c>
      <c r="E660">
        <v>16</v>
      </c>
    </row>
    <row r="661" spans="1:5" x14ac:dyDescent="0.2">
      <c r="A661" t="str">
        <v>successful</v>
      </c>
      <c r="B661">
        <v>635</v>
      </c>
      <c r="D661" t="str">
        <v>failed</v>
      </c>
      <c r="E661">
        <v>0</v>
      </c>
    </row>
    <row r="662" spans="1:5" x14ac:dyDescent="0.2">
      <c r="A662" t="str">
        <v>successful</v>
      </c>
      <c r="B662">
        <v>885</v>
      </c>
      <c r="D662" t="str">
        <v>failed</v>
      </c>
      <c r="E662">
        <v>0</v>
      </c>
    </row>
    <row r="663" spans="1:5" x14ac:dyDescent="0.2">
      <c r="A663" t="str">
        <v>successful</v>
      </c>
      <c r="B663">
        <v>329</v>
      </c>
      <c r="D663" t="str">
        <v>failed</v>
      </c>
      <c r="E663">
        <v>0</v>
      </c>
    </row>
    <row r="664" spans="1:5" x14ac:dyDescent="0.2">
      <c r="A664" t="str">
        <v>successful</v>
      </c>
      <c r="B664">
        <v>71</v>
      </c>
      <c r="D664" t="str">
        <v>failed</v>
      </c>
      <c r="E664">
        <v>12</v>
      </c>
    </row>
    <row r="665" spans="1:5" x14ac:dyDescent="0.2">
      <c r="A665" t="str">
        <v>successful</v>
      </c>
      <c r="B665">
        <v>269</v>
      </c>
      <c r="D665" t="str">
        <v>failed</v>
      </c>
      <c r="E665">
        <v>1</v>
      </c>
    </row>
    <row r="666" spans="1:5" x14ac:dyDescent="0.2">
      <c r="A666" t="str">
        <v>successful</v>
      </c>
      <c r="B666">
        <v>345</v>
      </c>
      <c r="D666" t="str">
        <v>failed</v>
      </c>
      <c r="E666">
        <v>3</v>
      </c>
    </row>
    <row r="667" spans="1:5" x14ac:dyDescent="0.2">
      <c r="A667" t="str">
        <v>successful</v>
      </c>
      <c r="B667">
        <v>43</v>
      </c>
      <c r="D667" t="str">
        <v>failed</v>
      </c>
      <c r="E667">
        <v>1</v>
      </c>
    </row>
    <row r="668" spans="1:5" x14ac:dyDescent="0.2">
      <c r="A668" t="str">
        <v>successful</v>
      </c>
      <c r="B668">
        <v>33</v>
      </c>
      <c r="D668" t="str">
        <v>failed</v>
      </c>
      <c r="E668">
        <v>4</v>
      </c>
    </row>
    <row r="669" spans="1:5" x14ac:dyDescent="0.2">
      <c r="A669" t="str">
        <v>successful</v>
      </c>
      <c r="B669">
        <v>211</v>
      </c>
      <c r="D669" t="str">
        <v>failed</v>
      </c>
      <c r="E669">
        <v>1</v>
      </c>
    </row>
    <row r="670" spans="1:5" x14ac:dyDescent="0.2">
      <c r="A670" t="str">
        <v>successful</v>
      </c>
      <c r="B670">
        <v>196</v>
      </c>
      <c r="D670" t="str">
        <v>failed</v>
      </c>
      <c r="E670">
        <v>3</v>
      </c>
    </row>
    <row r="671" spans="1:5" x14ac:dyDescent="0.2">
      <c r="A671" t="str">
        <v>successful</v>
      </c>
      <c r="B671">
        <v>405</v>
      </c>
      <c r="D671" t="str">
        <v>failed</v>
      </c>
      <c r="E671">
        <v>1</v>
      </c>
    </row>
    <row r="672" spans="1:5" x14ac:dyDescent="0.2">
      <c r="A672" t="str">
        <v>successful</v>
      </c>
      <c r="B672">
        <v>206</v>
      </c>
      <c r="D672" t="str">
        <v>failed</v>
      </c>
      <c r="E672">
        <v>0</v>
      </c>
    </row>
    <row r="673" spans="1:5" x14ac:dyDescent="0.2">
      <c r="A673" t="str">
        <v>successful</v>
      </c>
      <c r="B673">
        <v>335</v>
      </c>
      <c r="D673" t="str">
        <v>failed</v>
      </c>
      <c r="E673">
        <v>12</v>
      </c>
    </row>
    <row r="674" spans="1:5" x14ac:dyDescent="0.2">
      <c r="A674" t="str">
        <v>successful</v>
      </c>
      <c r="B674">
        <v>215</v>
      </c>
      <c r="D674" t="str">
        <v>failed</v>
      </c>
      <c r="E674">
        <v>0</v>
      </c>
    </row>
    <row r="675" spans="1:5" x14ac:dyDescent="0.2">
      <c r="A675" t="str">
        <v>successful</v>
      </c>
      <c r="B675">
        <v>176</v>
      </c>
      <c r="D675" t="str">
        <v>failed</v>
      </c>
      <c r="E675">
        <v>1</v>
      </c>
    </row>
    <row r="676" spans="1:5" x14ac:dyDescent="0.2">
      <c r="A676" t="str">
        <v>successful</v>
      </c>
      <c r="B676">
        <v>555</v>
      </c>
      <c r="D676" t="str">
        <v>failed</v>
      </c>
      <c r="E676">
        <v>0</v>
      </c>
    </row>
    <row r="677" spans="1:5" x14ac:dyDescent="0.2">
      <c r="A677" t="str">
        <v>successful</v>
      </c>
      <c r="B677">
        <v>116</v>
      </c>
      <c r="D677" t="str">
        <v>failed</v>
      </c>
      <c r="E677">
        <v>0</v>
      </c>
    </row>
    <row r="678" spans="1:5" x14ac:dyDescent="0.2">
      <c r="A678" t="str">
        <v>successful</v>
      </c>
      <c r="B678">
        <v>615</v>
      </c>
      <c r="D678" t="str">
        <v>failed</v>
      </c>
      <c r="E678">
        <v>2</v>
      </c>
    </row>
    <row r="679" spans="1:5" x14ac:dyDescent="0.2">
      <c r="A679" t="str">
        <v>successful</v>
      </c>
      <c r="B679">
        <v>236</v>
      </c>
      <c r="D679" t="str">
        <v>failed</v>
      </c>
      <c r="E679">
        <v>92</v>
      </c>
    </row>
    <row r="680" spans="1:5" x14ac:dyDescent="0.2">
      <c r="A680" t="str">
        <v>successful</v>
      </c>
      <c r="B680">
        <v>145</v>
      </c>
      <c r="D680" t="str">
        <v>failed</v>
      </c>
      <c r="E680">
        <v>0</v>
      </c>
    </row>
    <row r="681" spans="1:5" x14ac:dyDescent="0.2">
      <c r="A681" t="str">
        <v>successful</v>
      </c>
      <c r="B681">
        <v>167</v>
      </c>
      <c r="D681" t="str">
        <v>failed</v>
      </c>
      <c r="E681">
        <v>3</v>
      </c>
    </row>
    <row r="682" spans="1:5" x14ac:dyDescent="0.2">
      <c r="A682" t="str">
        <v>successful</v>
      </c>
      <c r="B682">
        <v>235</v>
      </c>
      <c r="D682" t="str">
        <v>failed</v>
      </c>
      <c r="E682">
        <v>10</v>
      </c>
    </row>
    <row r="683" spans="1:5" x14ac:dyDescent="0.2">
      <c r="A683" t="str">
        <v>successful</v>
      </c>
      <c r="B683">
        <v>452</v>
      </c>
      <c r="D683" t="str">
        <v>failed</v>
      </c>
      <c r="E683">
        <v>7</v>
      </c>
    </row>
    <row r="684" spans="1:5" x14ac:dyDescent="0.2">
      <c r="A684" t="str">
        <v>successful</v>
      </c>
      <c r="B684">
        <v>241</v>
      </c>
      <c r="D684" t="str">
        <v>failed</v>
      </c>
      <c r="E684">
        <v>3</v>
      </c>
    </row>
    <row r="685" spans="1:5" x14ac:dyDescent="0.2">
      <c r="A685" t="str">
        <v>successful</v>
      </c>
      <c r="B685">
        <v>28</v>
      </c>
      <c r="D685" t="str">
        <v>failed</v>
      </c>
      <c r="E685">
        <v>0</v>
      </c>
    </row>
    <row r="686" spans="1:5" x14ac:dyDescent="0.2">
      <c r="A686" t="str">
        <v>successful</v>
      </c>
      <c r="B686">
        <v>140</v>
      </c>
      <c r="D686" t="str">
        <v>failed</v>
      </c>
      <c r="E686">
        <v>1</v>
      </c>
    </row>
    <row r="687" spans="1:5" x14ac:dyDescent="0.2">
      <c r="A687" t="str">
        <v>successful</v>
      </c>
      <c r="B687">
        <v>280</v>
      </c>
      <c r="D687" t="str">
        <v>failed</v>
      </c>
      <c r="E687">
        <v>0</v>
      </c>
    </row>
    <row r="688" spans="1:5" x14ac:dyDescent="0.2">
      <c r="A688" t="str">
        <v>successful</v>
      </c>
      <c r="B688">
        <v>70</v>
      </c>
      <c r="D688" t="str">
        <v>failed</v>
      </c>
      <c r="E688">
        <v>9</v>
      </c>
    </row>
    <row r="689" spans="1:5" x14ac:dyDescent="0.2">
      <c r="A689" t="str">
        <v>successful</v>
      </c>
      <c r="B689">
        <v>160</v>
      </c>
      <c r="D689" t="str">
        <v>failed</v>
      </c>
      <c r="E689">
        <v>2</v>
      </c>
    </row>
    <row r="690" spans="1:5" x14ac:dyDescent="0.2">
      <c r="A690" t="str">
        <v>successful</v>
      </c>
      <c r="B690">
        <v>141</v>
      </c>
      <c r="D690" t="str">
        <v>failed</v>
      </c>
      <c r="E690">
        <v>1</v>
      </c>
    </row>
    <row r="691" spans="1:5" x14ac:dyDescent="0.2">
      <c r="A691" t="str">
        <v>successful</v>
      </c>
      <c r="B691">
        <v>874</v>
      </c>
      <c r="D691" t="str">
        <v>failed</v>
      </c>
      <c r="E691">
        <v>2</v>
      </c>
    </row>
    <row r="692" spans="1:5" x14ac:dyDescent="0.2">
      <c r="A692" t="str">
        <v>successful</v>
      </c>
      <c r="B692">
        <v>73</v>
      </c>
      <c r="D692" t="str">
        <v>failed</v>
      </c>
      <c r="E692">
        <v>11</v>
      </c>
    </row>
    <row r="693" spans="1:5" x14ac:dyDescent="0.2">
      <c r="A693" t="str">
        <v>successful</v>
      </c>
      <c r="B693">
        <v>294</v>
      </c>
      <c r="D693" t="str">
        <v>failed</v>
      </c>
      <c r="E693">
        <v>0</v>
      </c>
    </row>
    <row r="694" spans="1:5" x14ac:dyDescent="0.2">
      <c r="A694" t="str">
        <v>successful</v>
      </c>
      <c r="B694">
        <v>740</v>
      </c>
      <c r="D694" t="str">
        <v>failed</v>
      </c>
      <c r="E694">
        <v>0</v>
      </c>
    </row>
    <row r="695" spans="1:5" x14ac:dyDescent="0.2">
      <c r="A695" t="str">
        <v>successful</v>
      </c>
      <c r="B695">
        <v>369</v>
      </c>
      <c r="D695" t="str">
        <v>failed</v>
      </c>
      <c r="E695">
        <v>9</v>
      </c>
    </row>
    <row r="696" spans="1:5" x14ac:dyDescent="0.2">
      <c r="A696" t="str">
        <v>successful</v>
      </c>
      <c r="B696">
        <v>110</v>
      </c>
      <c r="D696" t="str">
        <v>failed</v>
      </c>
      <c r="E696">
        <v>0</v>
      </c>
    </row>
    <row r="697" spans="1:5" x14ac:dyDescent="0.2">
      <c r="A697" t="str">
        <v>successful</v>
      </c>
      <c r="B697">
        <v>455</v>
      </c>
      <c r="D697" t="str">
        <v>failed</v>
      </c>
      <c r="E697">
        <v>4</v>
      </c>
    </row>
    <row r="698" spans="1:5" x14ac:dyDescent="0.2">
      <c r="A698" t="str">
        <v>successful</v>
      </c>
      <c r="B698">
        <v>224</v>
      </c>
      <c r="D698" t="str">
        <v>failed</v>
      </c>
      <c r="E698">
        <v>1</v>
      </c>
    </row>
    <row r="699" spans="1:5" x14ac:dyDescent="0.2">
      <c r="A699" t="str">
        <v>successful</v>
      </c>
      <c r="B699">
        <v>46</v>
      </c>
      <c r="D699" t="str">
        <v>failed</v>
      </c>
      <c r="E699">
        <v>2</v>
      </c>
    </row>
    <row r="700" spans="1:5" x14ac:dyDescent="0.2">
      <c r="A700" t="str">
        <v>successful</v>
      </c>
      <c r="B700">
        <v>284</v>
      </c>
      <c r="D700" t="str">
        <v>failed</v>
      </c>
      <c r="E700">
        <v>0</v>
      </c>
    </row>
    <row r="701" spans="1:5" x14ac:dyDescent="0.2">
      <c r="A701" t="str">
        <v>successful</v>
      </c>
      <c r="B701">
        <v>98</v>
      </c>
      <c r="D701" t="str">
        <v>failed</v>
      </c>
      <c r="E701">
        <v>1</v>
      </c>
    </row>
    <row r="702" spans="1:5" x14ac:dyDescent="0.2">
      <c r="A702" t="str">
        <v>successful</v>
      </c>
      <c r="B702">
        <v>56</v>
      </c>
      <c r="D702" t="str">
        <v>failed</v>
      </c>
      <c r="E702">
        <v>17</v>
      </c>
    </row>
    <row r="703" spans="1:5" x14ac:dyDescent="0.2">
      <c r="A703" t="str">
        <v>successful</v>
      </c>
      <c r="B703">
        <v>32</v>
      </c>
      <c r="D703" t="str">
        <v>failed</v>
      </c>
      <c r="E703">
        <v>2</v>
      </c>
    </row>
    <row r="704" spans="1:5" x14ac:dyDescent="0.2">
      <c r="A704" t="str">
        <v>successful</v>
      </c>
      <c r="B704">
        <v>30</v>
      </c>
      <c r="D704" t="str">
        <v>failed</v>
      </c>
      <c r="E704">
        <v>3</v>
      </c>
    </row>
    <row r="705" spans="1:5" x14ac:dyDescent="0.2">
      <c r="A705" t="str">
        <v>successful</v>
      </c>
      <c r="B705">
        <v>70</v>
      </c>
      <c r="D705" t="str">
        <v>failed</v>
      </c>
      <c r="E705">
        <v>41</v>
      </c>
    </row>
    <row r="706" spans="1:5" x14ac:dyDescent="0.2">
      <c r="A706" t="str">
        <v>successful</v>
      </c>
      <c r="B706">
        <v>44</v>
      </c>
      <c r="D706" t="str">
        <v>failed</v>
      </c>
      <c r="E706">
        <v>2</v>
      </c>
    </row>
    <row r="707" spans="1:5" x14ac:dyDescent="0.2">
      <c r="A707" t="str">
        <v>successful</v>
      </c>
      <c r="B707">
        <v>92</v>
      </c>
      <c r="D707" t="str">
        <v>failed</v>
      </c>
      <c r="E707">
        <v>3</v>
      </c>
    </row>
    <row r="708" spans="1:5" x14ac:dyDescent="0.2">
      <c r="A708" t="str">
        <v>successful</v>
      </c>
      <c r="B708">
        <v>205</v>
      </c>
      <c r="D708" t="str">
        <v>failed</v>
      </c>
      <c r="E708">
        <v>8</v>
      </c>
    </row>
    <row r="709" spans="1:5" x14ac:dyDescent="0.2">
      <c r="A709" t="str">
        <v>successful</v>
      </c>
      <c r="B709">
        <v>23</v>
      </c>
      <c r="D709" t="str">
        <v>failed</v>
      </c>
      <c r="E709">
        <v>0</v>
      </c>
    </row>
    <row r="710" spans="1:5" x14ac:dyDescent="0.2">
      <c r="A710" t="str">
        <v>successful</v>
      </c>
      <c r="B710">
        <v>4</v>
      </c>
      <c r="D710" t="str">
        <v>failed</v>
      </c>
      <c r="E710">
        <v>1</v>
      </c>
    </row>
    <row r="711" spans="1:5" x14ac:dyDescent="0.2">
      <c r="A711" t="str">
        <v>successful</v>
      </c>
      <c r="B711">
        <v>112</v>
      </c>
      <c r="D711" t="str">
        <v>failed</v>
      </c>
      <c r="E711">
        <v>3</v>
      </c>
    </row>
    <row r="712" spans="1:5" x14ac:dyDescent="0.2">
      <c r="A712" t="str">
        <v>successful</v>
      </c>
      <c r="B712">
        <v>27</v>
      </c>
      <c r="D712" t="str">
        <v>failed</v>
      </c>
      <c r="E712">
        <v>4</v>
      </c>
    </row>
    <row r="713" spans="1:5" x14ac:dyDescent="0.2">
      <c r="A713" t="str">
        <v>successful</v>
      </c>
      <c r="B713">
        <v>11</v>
      </c>
      <c r="D713" t="str">
        <v>failed</v>
      </c>
      <c r="E713">
        <v>9</v>
      </c>
    </row>
    <row r="714" spans="1:5" x14ac:dyDescent="0.2">
      <c r="A714" t="str">
        <v>successful</v>
      </c>
      <c r="B714">
        <v>26</v>
      </c>
      <c r="D714" t="str">
        <v>failed</v>
      </c>
      <c r="E714">
        <v>16</v>
      </c>
    </row>
    <row r="715" spans="1:5" x14ac:dyDescent="0.2">
      <c r="A715" t="str">
        <v>successful</v>
      </c>
      <c r="B715">
        <v>77</v>
      </c>
      <c r="D715" t="str">
        <v>failed</v>
      </c>
      <c r="E715">
        <v>1</v>
      </c>
    </row>
    <row r="716" spans="1:5" x14ac:dyDescent="0.2">
      <c r="A716" t="str">
        <v>successful</v>
      </c>
      <c r="B716">
        <v>136</v>
      </c>
      <c r="D716" t="str">
        <v>failed</v>
      </c>
      <c r="E716">
        <v>7</v>
      </c>
    </row>
    <row r="717" spans="1:5" x14ac:dyDescent="0.2">
      <c r="A717" t="str">
        <v>successful</v>
      </c>
      <c r="B717">
        <v>157</v>
      </c>
      <c r="D717" t="str">
        <v>failed</v>
      </c>
      <c r="E717">
        <v>0</v>
      </c>
    </row>
    <row r="718" spans="1:5" x14ac:dyDescent="0.2">
      <c r="A718" t="str">
        <v>successful</v>
      </c>
      <c r="B718">
        <v>158</v>
      </c>
      <c r="D718" t="str">
        <v>failed</v>
      </c>
      <c r="E718">
        <v>0</v>
      </c>
    </row>
    <row r="719" spans="1:5" x14ac:dyDescent="0.2">
      <c r="A719" t="str">
        <v>successful</v>
      </c>
      <c r="B719">
        <v>27</v>
      </c>
      <c r="D719" t="str">
        <v>failed</v>
      </c>
      <c r="E719">
        <v>0</v>
      </c>
    </row>
    <row r="720" spans="1:5" x14ac:dyDescent="0.2">
      <c r="A720" t="str">
        <v>successful</v>
      </c>
      <c r="B720">
        <v>23</v>
      </c>
      <c r="D720" t="str">
        <v>failed</v>
      </c>
      <c r="E720">
        <v>0</v>
      </c>
    </row>
    <row r="721" spans="1:5" x14ac:dyDescent="0.2">
      <c r="A721" t="str">
        <v>successful</v>
      </c>
      <c r="B721">
        <v>17</v>
      </c>
      <c r="D721" t="str">
        <v>failed</v>
      </c>
      <c r="E721">
        <v>0</v>
      </c>
    </row>
    <row r="722" spans="1:5" x14ac:dyDescent="0.2">
      <c r="A722" t="str">
        <v>successful</v>
      </c>
      <c r="B722">
        <v>37</v>
      </c>
      <c r="D722" t="str">
        <v>failed</v>
      </c>
      <c r="E722">
        <v>1</v>
      </c>
    </row>
    <row r="723" spans="1:5" x14ac:dyDescent="0.2">
      <c r="A723" t="str">
        <v>successful</v>
      </c>
      <c r="B723">
        <v>65</v>
      </c>
      <c r="D723" t="str">
        <v>failed</v>
      </c>
      <c r="E723">
        <v>2</v>
      </c>
    </row>
    <row r="724" spans="1:5" x14ac:dyDescent="0.2">
      <c r="A724" t="str">
        <v>successful</v>
      </c>
      <c r="B724">
        <v>18</v>
      </c>
      <c r="D724" t="str">
        <v>failed</v>
      </c>
      <c r="E724">
        <v>1</v>
      </c>
    </row>
    <row r="725" spans="1:5" x14ac:dyDescent="0.2">
      <c r="A725" t="str">
        <v>successful</v>
      </c>
      <c r="B725">
        <v>25</v>
      </c>
      <c r="D725" t="str">
        <v>failed</v>
      </c>
      <c r="E725">
        <v>15</v>
      </c>
    </row>
    <row r="726" spans="1:5" x14ac:dyDescent="0.2">
      <c r="A726" t="str">
        <v>successful</v>
      </c>
      <c r="B726">
        <v>104</v>
      </c>
      <c r="D726" t="str">
        <v>failed</v>
      </c>
      <c r="E726">
        <v>1</v>
      </c>
    </row>
    <row r="727" spans="1:5" x14ac:dyDescent="0.2">
      <c r="A727" t="str">
        <v>successful</v>
      </c>
      <c r="B727">
        <v>108</v>
      </c>
      <c r="D727" t="str">
        <v>failed</v>
      </c>
      <c r="E727">
        <v>1</v>
      </c>
    </row>
    <row r="728" spans="1:5" x14ac:dyDescent="0.2">
      <c r="A728" t="str">
        <v>successful</v>
      </c>
      <c r="B728">
        <v>38</v>
      </c>
      <c r="D728" t="str">
        <v>failed</v>
      </c>
      <c r="E728">
        <v>0</v>
      </c>
    </row>
    <row r="729" spans="1:5" x14ac:dyDescent="0.2">
      <c r="A729" t="str">
        <v>successful</v>
      </c>
      <c r="B729">
        <v>88</v>
      </c>
      <c r="D729" t="str">
        <v>failed</v>
      </c>
      <c r="E729">
        <v>39</v>
      </c>
    </row>
    <row r="730" spans="1:5" x14ac:dyDescent="0.2">
      <c r="A730" t="str">
        <v>successful</v>
      </c>
      <c r="B730">
        <v>82</v>
      </c>
      <c r="D730" t="str">
        <v>failed</v>
      </c>
      <c r="E730">
        <v>103</v>
      </c>
    </row>
    <row r="731" spans="1:5" x14ac:dyDescent="0.2">
      <c r="A731" t="str">
        <v>successful</v>
      </c>
      <c r="B731">
        <v>126</v>
      </c>
      <c r="D731" t="str">
        <v>failed</v>
      </c>
      <c r="E731">
        <v>0</v>
      </c>
    </row>
    <row r="732" spans="1:5" x14ac:dyDescent="0.2">
      <c r="A732" t="str">
        <v>successful</v>
      </c>
      <c r="B732">
        <v>133</v>
      </c>
      <c r="D732" t="str">
        <v>failed</v>
      </c>
      <c r="E732">
        <v>39</v>
      </c>
    </row>
    <row r="733" spans="1:5" x14ac:dyDescent="0.2">
      <c r="A733" t="str">
        <v>successful</v>
      </c>
      <c r="B733">
        <v>47</v>
      </c>
      <c r="D733" t="str">
        <v>failed</v>
      </c>
      <c r="E733">
        <v>15</v>
      </c>
    </row>
    <row r="734" spans="1:5" x14ac:dyDescent="0.2">
      <c r="A734" t="str">
        <v>successful</v>
      </c>
      <c r="B734">
        <v>58</v>
      </c>
      <c r="D734" t="str">
        <v>failed</v>
      </c>
      <c r="E734">
        <v>22</v>
      </c>
    </row>
    <row r="735" spans="1:5" x14ac:dyDescent="0.2">
      <c r="A735" t="str">
        <v>successful</v>
      </c>
      <c r="B735">
        <v>32</v>
      </c>
      <c r="D735" t="str">
        <v>failed</v>
      </c>
      <c r="E735">
        <v>92</v>
      </c>
    </row>
    <row r="736" spans="1:5" x14ac:dyDescent="0.2">
      <c r="A736" t="str">
        <v>successful</v>
      </c>
      <c r="B736">
        <v>37</v>
      </c>
      <c r="D736" t="str">
        <v>failed</v>
      </c>
      <c r="E736">
        <v>25</v>
      </c>
    </row>
    <row r="737" spans="1:5" x14ac:dyDescent="0.2">
      <c r="A737" t="str">
        <v>successful</v>
      </c>
      <c r="B737">
        <v>87</v>
      </c>
      <c r="D737" t="str">
        <v>failed</v>
      </c>
      <c r="E737">
        <v>19</v>
      </c>
    </row>
    <row r="738" spans="1:5" x14ac:dyDescent="0.2">
      <c r="A738" t="str">
        <v>successful</v>
      </c>
      <c r="B738">
        <v>15</v>
      </c>
      <c r="D738" t="str">
        <v>failed</v>
      </c>
      <c r="E738">
        <v>19</v>
      </c>
    </row>
    <row r="739" spans="1:5" x14ac:dyDescent="0.2">
      <c r="A739" t="str">
        <v>successful</v>
      </c>
      <c r="B739">
        <v>27</v>
      </c>
      <c r="D739" t="str">
        <v>failed</v>
      </c>
      <c r="E739">
        <v>13</v>
      </c>
    </row>
    <row r="740" spans="1:5" x14ac:dyDescent="0.2">
      <c r="A740" t="str">
        <v>successful</v>
      </c>
      <c r="B740">
        <v>19</v>
      </c>
      <c r="D740" t="str">
        <v>failed</v>
      </c>
      <c r="E740">
        <v>124</v>
      </c>
    </row>
    <row r="741" spans="1:5" x14ac:dyDescent="0.2">
      <c r="A741" t="str">
        <v>successful</v>
      </c>
      <c r="B741">
        <v>17</v>
      </c>
      <c r="D741" t="str">
        <v>failed</v>
      </c>
      <c r="E741">
        <v>4</v>
      </c>
    </row>
    <row r="742" spans="1:5" x14ac:dyDescent="0.2">
      <c r="A742" t="str">
        <v>successful</v>
      </c>
      <c r="B742">
        <v>26</v>
      </c>
      <c r="D742" t="str">
        <v>failed</v>
      </c>
      <c r="E742">
        <v>10</v>
      </c>
    </row>
    <row r="743" spans="1:5" x14ac:dyDescent="0.2">
      <c r="A743" t="str">
        <v>successful</v>
      </c>
      <c r="B743">
        <v>28</v>
      </c>
      <c r="D743" t="str">
        <v>failed</v>
      </c>
      <c r="E743">
        <v>15</v>
      </c>
    </row>
    <row r="744" spans="1:5" x14ac:dyDescent="0.2">
      <c r="A744" t="str">
        <v>successful</v>
      </c>
      <c r="B744">
        <v>37</v>
      </c>
      <c r="D744" t="str">
        <v>failed</v>
      </c>
      <c r="E744">
        <v>38</v>
      </c>
    </row>
    <row r="745" spans="1:5" x14ac:dyDescent="0.2">
      <c r="A745" t="str">
        <v>successful</v>
      </c>
      <c r="B745">
        <v>128</v>
      </c>
      <c r="D745" t="str">
        <v>failed</v>
      </c>
      <c r="E745">
        <v>152</v>
      </c>
    </row>
    <row r="746" spans="1:5" x14ac:dyDescent="0.2">
      <c r="A746" t="str">
        <v>successful</v>
      </c>
      <c r="B746">
        <v>10</v>
      </c>
      <c r="D746" t="str">
        <v>failed</v>
      </c>
      <c r="E746">
        <v>24</v>
      </c>
    </row>
    <row r="747" spans="1:5" x14ac:dyDescent="0.2">
      <c r="A747" t="str">
        <v>successful</v>
      </c>
      <c r="B747">
        <v>83</v>
      </c>
      <c r="D747" t="str">
        <v>failed</v>
      </c>
      <c r="E747">
        <v>76</v>
      </c>
    </row>
    <row r="748" spans="1:5" x14ac:dyDescent="0.2">
      <c r="A748" t="str">
        <v>successful</v>
      </c>
      <c r="B748">
        <v>46</v>
      </c>
      <c r="D748" t="str">
        <v>failed</v>
      </c>
      <c r="E748">
        <v>185</v>
      </c>
    </row>
    <row r="749" spans="1:5" x14ac:dyDescent="0.2">
      <c r="A749" t="str">
        <v>successful</v>
      </c>
      <c r="B749">
        <v>90</v>
      </c>
      <c r="D749" t="str">
        <v>failed</v>
      </c>
      <c r="E749">
        <v>33</v>
      </c>
    </row>
    <row r="750" spans="1:5" x14ac:dyDescent="0.2">
      <c r="A750" t="str">
        <v>successful</v>
      </c>
      <c r="B750">
        <v>81</v>
      </c>
      <c r="D750" t="str">
        <v>failed</v>
      </c>
      <c r="E750">
        <v>108</v>
      </c>
    </row>
    <row r="751" spans="1:5" x14ac:dyDescent="0.2">
      <c r="A751" t="str">
        <v>successful</v>
      </c>
      <c r="B751">
        <v>32</v>
      </c>
      <c r="D751" t="str">
        <v>failed</v>
      </c>
      <c r="E751">
        <v>29</v>
      </c>
    </row>
    <row r="752" spans="1:5" x14ac:dyDescent="0.2">
      <c r="A752" t="str">
        <v>successful</v>
      </c>
      <c r="B752">
        <v>20</v>
      </c>
      <c r="D752" t="str">
        <v>failed</v>
      </c>
      <c r="E752">
        <v>24</v>
      </c>
    </row>
    <row r="753" spans="1:5" x14ac:dyDescent="0.2">
      <c r="A753" t="str">
        <v>successful</v>
      </c>
      <c r="B753">
        <v>70</v>
      </c>
      <c r="D753" t="str">
        <v>failed</v>
      </c>
      <c r="E753">
        <v>4</v>
      </c>
    </row>
    <row r="754" spans="1:5" x14ac:dyDescent="0.2">
      <c r="A754" t="str">
        <v>successful</v>
      </c>
      <c r="B754">
        <v>168</v>
      </c>
      <c r="D754" t="str">
        <v>failed</v>
      </c>
      <c r="E754">
        <v>4</v>
      </c>
    </row>
    <row r="755" spans="1:5" x14ac:dyDescent="0.2">
      <c r="A755" t="str">
        <v>successful</v>
      </c>
      <c r="B755">
        <v>34</v>
      </c>
      <c r="D755" t="str">
        <v>failed</v>
      </c>
      <c r="E755">
        <v>15</v>
      </c>
    </row>
    <row r="756" spans="1:5" x14ac:dyDescent="0.2">
      <c r="A756" t="str">
        <v>successful</v>
      </c>
      <c r="B756">
        <v>48</v>
      </c>
      <c r="D756" t="str">
        <v>failed</v>
      </c>
      <c r="E756">
        <v>4</v>
      </c>
    </row>
    <row r="757" spans="1:5" x14ac:dyDescent="0.2">
      <c r="A757" t="str">
        <v>successful</v>
      </c>
      <c r="B757">
        <v>48</v>
      </c>
      <c r="D757" t="str">
        <v>failed</v>
      </c>
      <c r="E757">
        <v>139</v>
      </c>
    </row>
    <row r="758" spans="1:5" x14ac:dyDescent="0.2">
      <c r="A758" t="str">
        <v>successful</v>
      </c>
      <c r="B758">
        <v>221</v>
      </c>
      <c r="D758" t="str">
        <v>failed</v>
      </c>
      <c r="E758">
        <v>2</v>
      </c>
    </row>
    <row r="759" spans="1:5" x14ac:dyDescent="0.2">
      <c r="A759" t="str">
        <v>successful</v>
      </c>
      <c r="B759">
        <v>107</v>
      </c>
      <c r="D759" t="str">
        <v>failed</v>
      </c>
      <c r="E759">
        <v>18</v>
      </c>
    </row>
    <row r="760" spans="1:5" x14ac:dyDescent="0.2">
      <c r="A760" t="str">
        <v>successful</v>
      </c>
      <c r="B760">
        <v>45</v>
      </c>
      <c r="D760" t="str">
        <v>failed</v>
      </c>
      <c r="E760">
        <v>81</v>
      </c>
    </row>
    <row r="761" spans="1:5" x14ac:dyDescent="0.2">
      <c r="A761" t="str">
        <v>successful</v>
      </c>
      <c r="B761">
        <v>36</v>
      </c>
      <c r="D761" t="str">
        <v>failed</v>
      </c>
      <c r="E761">
        <v>86</v>
      </c>
    </row>
    <row r="762" spans="1:5" x14ac:dyDescent="0.2">
      <c r="A762" t="str">
        <v>successful</v>
      </c>
      <c r="B762">
        <v>101</v>
      </c>
      <c r="D762" t="str">
        <v>failed</v>
      </c>
      <c r="E762">
        <v>140</v>
      </c>
    </row>
    <row r="763" spans="1:5" x14ac:dyDescent="0.2">
      <c r="A763" t="str">
        <v>successful</v>
      </c>
      <c r="B763">
        <v>62</v>
      </c>
      <c r="D763" t="str">
        <v>failed</v>
      </c>
      <c r="E763">
        <v>37</v>
      </c>
    </row>
    <row r="764" spans="1:5" x14ac:dyDescent="0.2">
      <c r="A764" t="str">
        <v>successful</v>
      </c>
      <c r="B764">
        <v>32</v>
      </c>
      <c r="D764" t="str">
        <v>failed</v>
      </c>
      <c r="E764">
        <v>6</v>
      </c>
    </row>
    <row r="765" spans="1:5" x14ac:dyDescent="0.2">
      <c r="A765" t="str">
        <v>successful</v>
      </c>
      <c r="B765">
        <v>89</v>
      </c>
      <c r="D765" t="str">
        <v>failed</v>
      </c>
      <c r="E765">
        <v>113</v>
      </c>
    </row>
    <row r="766" spans="1:5" x14ac:dyDescent="0.2">
      <c r="A766" t="str">
        <v>successful</v>
      </c>
      <c r="B766">
        <v>93</v>
      </c>
      <c r="D766" t="str">
        <v>failed</v>
      </c>
      <c r="E766">
        <v>37</v>
      </c>
    </row>
    <row r="767" spans="1:5" x14ac:dyDescent="0.2">
      <c r="A767" t="str">
        <v>successful</v>
      </c>
      <c r="B767">
        <v>98</v>
      </c>
      <c r="D767" t="str">
        <v>failed</v>
      </c>
      <c r="E767">
        <v>18</v>
      </c>
    </row>
    <row r="768" spans="1:5" x14ac:dyDescent="0.2">
      <c r="A768" t="str">
        <v>successful</v>
      </c>
      <c r="B768">
        <v>82</v>
      </c>
      <c r="D768" t="str">
        <v>failed</v>
      </c>
      <c r="E768">
        <v>75</v>
      </c>
    </row>
    <row r="769" spans="1:5" x14ac:dyDescent="0.2">
      <c r="A769" t="str">
        <v>successful</v>
      </c>
      <c r="B769">
        <v>116</v>
      </c>
      <c r="D769" t="str">
        <v>failed</v>
      </c>
      <c r="E769">
        <v>52</v>
      </c>
    </row>
    <row r="770" spans="1:5" x14ac:dyDescent="0.2">
      <c r="A770" t="str">
        <v>successful</v>
      </c>
      <c r="B770">
        <v>52</v>
      </c>
      <c r="D770" t="str">
        <v>failed</v>
      </c>
      <c r="E770">
        <v>122</v>
      </c>
    </row>
    <row r="771" spans="1:5" x14ac:dyDescent="0.2">
      <c r="A771" t="str">
        <v>successful</v>
      </c>
      <c r="B771">
        <v>23</v>
      </c>
      <c r="D771" t="str">
        <v>failed</v>
      </c>
      <c r="E771">
        <v>8</v>
      </c>
    </row>
    <row r="772" spans="1:5" x14ac:dyDescent="0.2">
      <c r="A772" t="str">
        <v>successful</v>
      </c>
      <c r="B772">
        <v>77</v>
      </c>
      <c r="D772" t="str">
        <v>failed</v>
      </c>
      <c r="E772">
        <v>8</v>
      </c>
    </row>
    <row r="773" spans="1:5" x14ac:dyDescent="0.2">
      <c r="A773" t="str">
        <v>successful</v>
      </c>
      <c r="B773">
        <v>49</v>
      </c>
      <c r="D773" t="str">
        <v>failed</v>
      </c>
      <c r="E773">
        <v>96</v>
      </c>
    </row>
    <row r="774" spans="1:5" x14ac:dyDescent="0.2">
      <c r="A774" t="str">
        <v>successful</v>
      </c>
      <c r="B774">
        <v>59</v>
      </c>
      <c r="D774" t="str">
        <v>failed</v>
      </c>
      <c r="E774">
        <v>9</v>
      </c>
    </row>
    <row r="775" spans="1:5" x14ac:dyDescent="0.2">
      <c r="A775" t="str">
        <v>successful</v>
      </c>
      <c r="B775">
        <v>113</v>
      </c>
      <c r="D775" t="str">
        <v>failed</v>
      </c>
      <c r="E775">
        <v>2</v>
      </c>
    </row>
    <row r="776" spans="1:5" x14ac:dyDescent="0.2">
      <c r="A776" t="str">
        <v>successful</v>
      </c>
      <c r="B776">
        <v>34</v>
      </c>
      <c r="D776" t="str">
        <v>failed</v>
      </c>
      <c r="E776">
        <v>26</v>
      </c>
    </row>
    <row r="777" spans="1:5" x14ac:dyDescent="0.2">
      <c r="A777" t="str">
        <v>successful</v>
      </c>
      <c r="B777">
        <v>42</v>
      </c>
      <c r="D777" t="str">
        <v>failed</v>
      </c>
      <c r="E777">
        <v>23</v>
      </c>
    </row>
    <row r="778" spans="1:5" x14ac:dyDescent="0.2">
      <c r="A778" t="str">
        <v>successful</v>
      </c>
      <c r="B778">
        <v>42</v>
      </c>
      <c r="D778" t="str">
        <v>failed</v>
      </c>
      <c r="E778">
        <v>0</v>
      </c>
    </row>
    <row r="779" spans="1:5" x14ac:dyDescent="0.2">
      <c r="A779" t="str">
        <v>successful</v>
      </c>
      <c r="B779">
        <v>49</v>
      </c>
      <c r="D779" t="str">
        <v>failed</v>
      </c>
      <c r="E779">
        <v>140</v>
      </c>
    </row>
    <row r="780" spans="1:5" x14ac:dyDescent="0.2">
      <c r="A780" t="str">
        <v>successful</v>
      </c>
      <c r="B780">
        <v>56</v>
      </c>
      <c r="D780" t="str">
        <v>failed</v>
      </c>
      <c r="E780">
        <v>0</v>
      </c>
    </row>
    <row r="781" spans="1:5" x14ac:dyDescent="0.2">
      <c r="A781" t="str">
        <v>successful</v>
      </c>
      <c r="B781">
        <v>25</v>
      </c>
      <c r="D781" t="str">
        <v>failed</v>
      </c>
      <c r="E781">
        <v>6</v>
      </c>
    </row>
    <row r="782" spans="1:5" x14ac:dyDescent="0.2">
      <c r="A782" t="str">
        <v>successful</v>
      </c>
      <c r="B782">
        <v>52</v>
      </c>
      <c r="D782" t="str">
        <v>failed</v>
      </c>
      <c r="E782">
        <v>100</v>
      </c>
    </row>
    <row r="783" spans="1:5" x14ac:dyDescent="0.2">
      <c r="A783" t="str">
        <v>successful</v>
      </c>
      <c r="B783">
        <v>34</v>
      </c>
      <c r="D783" t="str">
        <v>failed</v>
      </c>
      <c r="E783">
        <v>0</v>
      </c>
    </row>
    <row r="784" spans="1:5" x14ac:dyDescent="0.2">
      <c r="A784" t="str">
        <v>successful</v>
      </c>
      <c r="B784">
        <v>67</v>
      </c>
      <c r="D784" t="str">
        <v>failed</v>
      </c>
      <c r="E784">
        <v>4</v>
      </c>
    </row>
    <row r="785" spans="1:5" x14ac:dyDescent="0.2">
      <c r="A785" t="str">
        <v>successful</v>
      </c>
      <c r="B785">
        <v>70</v>
      </c>
      <c r="D785" t="str">
        <v>failed</v>
      </c>
      <c r="E785">
        <v>8</v>
      </c>
    </row>
    <row r="786" spans="1:5" x14ac:dyDescent="0.2">
      <c r="A786" t="str">
        <v>successful</v>
      </c>
      <c r="B786">
        <v>89</v>
      </c>
      <c r="D786" t="str">
        <v>failed</v>
      </c>
      <c r="E786">
        <v>0</v>
      </c>
    </row>
    <row r="787" spans="1:5" x14ac:dyDescent="0.2">
      <c r="A787" t="str">
        <v>successful</v>
      </c>
      <c r="B787">
        <v>107</v>
      </c>
      <c r="D787" t="str">
        <v>failed</v>
      </c>
      <c r="E787">
        <v>16</v>
      </c>
    </row>
    <row r="788" spans="1:5" x14ac:dyDescent="0.2">
      <c r="A788" t="str">
        <v>successful</v>
      </c>
      <c r="B788">
        <v>159</v>
      </c>
      <c r="D788" t="str">
        <v>failed</v>
      </c>
      <c r="E788">
        <v>2</v>
      </c>
    </row>
    <row r="789" spans="1:5" x14ac:dyDescent="0.2">
      <c r="A789" t="str">
        <v>successful</v>
      </c>
      <c r="B789">
        <v>181</v>
      </c>
      <c r="D789" t="str">
        <v>failed</v>
      </c>
      <c r="E789">
        <v>48</v>
      </c>
    </row>
    <row r="790" spans="1:5" x14ac:dyDescent="0.2">
      <c r="A790" t="str">
        <v>successful</v>
      </c>
      <c r="B790">
        <v>131</v>
      </c>
      <c r="D790" t="str">
        <v>failed</v>
      </c>
      <c r="E790">
        <v>2</v>
      </c>
    </row>
    <row r="791" spans="1:5" x14ac:dyDescent="0.2">
      <c r="A791" t="str">
        <v>successful</v>
      </c>
      <c r="B791">
        <v>125</v>
      </c>
      <c r="D791" t="str">
        <v>failed</v>
      </c>
      <c r="E791">
        <v>2</v>
      </c>
    </row>
    <row r="792" spans="1:5" x14ac:dyDescent="0.2">
      <c r="A792" t="str">
        <v>successful</v>
      </c>
      <c r="B792">
        <v>61</v>
      </c>
      <c r="D792" t="str">
        <v>failed</v>
      </c>
      <c r="E792">
        <v>1</v>
      </c>
    </row>
    <row r="793" spans="1:5" x14ac:dyDescent="0.2">
      <c r="A793" t="str">
        <v>successful</v>
      </c>
      <c r="B793">
        <v>90</v>
      </c>
      <c r="D793" t="str">
        <v>failed</v>
      </c>
      <c r="E793">
        <v>17</v>
      </c>
    </row>
    <row r="794" spans="1:5" x14ac:dyDescent="0.2">
      <c r="A794" t="str">
        <v>successful</v>
      </c>
      <c r="B794">
        <v>35</v>
      </c>
      <c r="D794" t="str">
        <v>failed</v>
      </c>
      <c r="E794">
        <v>0</v>
      </c>
    </row>
    <row r="795" spans="1:5" x14ac:dyDescent="0.2">
      <c r="A795" t="str">
        <v>successful</v>
      </c>
      <c r="B795">
        <v>90</v>
      </c>
      <c r="D795" t="str">
        <v>failed</v>
      </c>
      <c r="E795">
        <v>11</v>
      </c>
    </row>
    <row r="796" spans="1:5" x14ac:dyDescent="0.2">
      <c r="A796" t="str">
        <v>successful</v>
      </c>
      <c r="B796">
        <v>4</v>
      </c>
      <c r="D796" t="str">
        <v>failed</v>
      </c>
      <c r="E796">
        <v>95</v>
      </c>
    </row>
    <row r="797" spans="1:5" x14ac:dyDescent="0.2">
      <c r="A797" t="str">
        <v>successful</v>
      </c>
      <c r="B797">
        <v>120</v>
      </c>
      <c r="D797" t="str">
        <v>failed</v>
      </c>
      <c r="E797">
        <v>13</v>
      </c>
    </row>
    <row r="798" spans="1:5" x14ac:dyDescent="0.2">
      <c r="A798" t="str">
        <v>successful</v>
      </c>
      <c r="B798">
        <v>14</v>
      </c>
      <c r="D798" t="str">
        <v>failed</v>
      </c>
      <c r="E798">
        <v>2</v>
      </c>
    </row>
    <row r="799" spans="1:5" x14ac:dyDescent="0.2">
      <c r="A799" t="str">
        <v>successful</v>
      </c>
      <c r="B799">
        <v>27</v>
      </c>
      <c r="D799" t="str">
        <v>failed</v>
      </c>
      <c r="E799">
        <v>2</v>
      </c>
    </row>
    <row r="800" spans="1:5" x14ac:dyDescent="0.2">
      <c r="A800" t="str">
        <v>successful</v>
      </c>
      <c r="B800">
        <v>49</v>
      </c>
      <c r="D800" t="str">
        <v>failed</v>
      </c>
      <c r="E800">
        <v>3</v>
      </c>
    </row>
    <row r="801" spans="1:5" x14ac:dyDescent="0.2">
      <c r="A801" t="str">
        <v>successful</v>
      </c>
      <c r="B801">
        <v>102</v>
      </c>
      <c r="D801" t="str">
        <v>failed</v>
      </c>
      <c r="E801">
        <v>0</v>
      </c>
    </row>
    <row r="802" spans="1:5" x14ac:dyDescent="0.2">
      <c r="A802" t="str">
        <v>successful</v>
      </c>
      <c r="B802">
        <v>3</v>
      </c>
      <c r="D802" t="str">
        <v>failed</v>
      </c>
      <c r="E802">
        <v>0</v>
      </c>
    </row>
    <row r="803" spans="1:5" x14ac:dyDescent="0.2">
      <c r="A803" t="str">
        <v>successful</v>
      </c>
      <c r="B803">
        <v>25</v>
      </c>
      <c r="D803" t="str">
        <v>failed</v>
      </c>
      <c r="E803">
        <v>0</v>
      </c>
    </row>
    <row r="804" spans="1:5" x14ac:dyDescent="0.2">
      <c r="A804" t="str">
        <v>successful</v>
      </c>
      <c r="B804">
        <v>118</v>
      </c>
      <c r="D804" t="str">
        <v>failed</v>
      </c>
      <c r="E804">
        <v>2</v>
      </c>
    </row>
    <row r="805" spans="1:5" x14ac:dyDescent="0.2">
      <c r="A805" t="str">
        <v>successful</v>
      </c>
      <c r="B805">
        <v>57</v>
      </c>
      <c r="D805" t="str">
        <v>failed</v>
      </c>
      <c r="E805">
        <v>24</v>
      </c>
    </row>
    <row r="806" spans="1:5" x14ac:dyDescent="0.2">
      <c r="A806" t="str">
        <v>successful</v>
      </c>
      <c r="B806">
        <v>11</v>
      </c>
      <c r="D806" t="str">
        <v>failed</v>
      </c>
      <c r="E806">
        <v>25</v>
      </c>
    </row>
    <row r="807" spans="1:5" x14ac:dyDescent="0.2">
      <c r="A807" t="str">
        <v>successful</v>
      </c>
      <c r="B807">
        <v>33</v>
      </c>
      <c r="D807" t="str">
        <v>failed</v>
      </c>
      <c r="E807">
        <v>3</v>
      </c>
    </row>
    <row r="808" spans="1:5" x14ac:dyDescent="0.2">
      <c r="A808" t="str">
        <v>successful</v>
      </c>
      <c r="B808">
        <v>40</v>
      </c>
      <c r="D808" t="str">
        <v>failed</v>
      </c>
      <c r="E808">
        <v>41</v>
      </c>
    </row>
    <row r="809" spans="1:5" x14ac:dyDescent="0.2">
      <c r="A809" t="str">
        <v>successful</v>
      </c>
      <c r="B809">
        <v>50</v>
      </c>
      <c r="D809" t="str">
        <v>failed</v>
      </c>
      <c r="E809">
        <v>2</v>
      </c>
    </row>
    <row r="810" spans="1:5" x14ac:dyDescent="0.2">
      <c r="A810" t="str">
        <v>successful</v>
      </c>
      <c r="B810">
        <v>38</v>
      </c>
      <c r="D810" t="str">
        <v>failed</v>
      </c>
      <c r="E810">
        <v>4</v>
      </c>
    </row>
    <row r="811" spans="1:5" x14ac:dyDescent="0.2">
      <c r="A811" t="str">
        <v>successful</v>
      </c>
      <c r="B811">
        <v>96</v>
      </c>
      <c r="D811" t="str">
        <v>failed</v>
      </c>
      <c r="E811">
        <v>99</v>
      </c>
    </row>
    <row r="812" spans="1:5" x14ac:dyDescent="0.2">
      <c r="A812" t="str">
        <v>successful</v>
      </c>
      <c r="B812">
        <v>48</v>
      </c>
      <c r="D812" t="str">
        <v>failed</v>
      </c>
      <c r="E812">
        <v>4</v>
      </c>
    </row>
    <row r="813" spans="1:5" x14ac:dyDescent="0.2">
      <c r="A813" t="str">
        <v>successful</v>
      </c>
      <c r="B813">
        <v>33</v>
      </c>
      <c r="D813" t="str">
        <v>failed</v>
      </c>
      <c r="E813">
        <v>4</v>
      </c>
    </row>
    <row r="814" spans="1:5" x14ac:dyDescent="0.2">
      <c r="A814" t="str">
        <v>successful</v>
      </c>
      <c r="B814">
        <v>226</v>
      </c>
      <c r="D814" t="str">
        <v>failed</v>
      </c>
      <c r="E814">
        <v>38</v>
      </c>
    </row>
    <row r="815" spans="1:5" x14ac:dyDescent="0.2">
      <c r="A815" t="str">
        <v>successful</v>
      </c>
      <c r="B815">
        <v>14</v>
      </c>
      <c r="D815" t="str">
        <v>failed</v>
      </c>
      <c r="E815">
        <v>285</v>
      </c>
    </row>
    <row r="816" spans="1:5" x14ac:dyDescent="0.2">
      <c r="A816" t="str">
        <v>successful</v>
      </c>
      <c r="B816">
        <v>20</v>
      </c>
      <c r="D816" t="str">
        <v>failed</v>
      </c>
      <c r="E816">
        <v>1</v>
      </c>
    </row>
    <row r="817" spans="1:5" x14ac:dyDescent="0.2">
      <c r="A817" t="str">
        <v>successful</v>
      </c>
      <c r="B817">
        <v>25</v>
      </c>
      <c r="D817" t="str">
        <v>failed</v>
      </c>
      <c r="E817">
        <v>42</v>
      </c>
    </row>
    <row r="818" spans="1:5" x14ac:dyDescent="0.2">
      <c r="A818" t="str">
        <v>successful</v>
      </c>
      <c r="B818">
        <v>90</v>
      </c>
      <c r="D818" t="str">
        <v>failed</v>
      </c>
      <c r="E818">
        <v>26</v>
      </c>
    </row>
    <row r="819" spans="1:5" x14ac:dyDescent="0.2">
      <c r="A819" t="str">
        <v>successful</v>
      </c>
      <c r="B819">
        <v>11</v>
      </c>
      <c r="D819" t="str">
        <v>failed</v>
      </c>
      <c r="E819">
        <v>2</v>
      </c>
    </row>
    <row r="820" spans="1:5" x14ac:dyDescent="0.2">
      <c r="A820" t="str">
        <v>successful</v>
      </c>
      <c r="B820">
        <v>55</v>
      </c>
      <c r="D820" t="str">
        <v>failed</v>
      </c>
      <c r="E820">
        <v>4</v>
      </c>
    </row>
    <row r="821" spans="1:5" x14ac:dyDescent="0.2">
      <c r="A821" t="str">
        <v>successful</v>
      </c>
      <c r="B821">
        <v>30</v>
      </c>
      <c r="D821" t="str">
        <v>failed</v>
      </c>
      <c r="E821">
        <v>6</v>
      </c>
    </row>
    <row r="822" spans="1:5" x14ac:dyDescent="0.2">
      <c r="A822" t="str">
        <v>successful</v>
      </c>
      <c r="B822">
        <v>28</v>
      </c>
      <c r="D822" t="str">
        <v>failed</v>
      </c>
      <c r="E822">
        <v>70</v>
      </c>
    </row>
    <row r="823" spans="1:5" x14ac:dyDescent="0.2">
      <c r="A823" t="str">
        <v>successful</v>
      </c>
      <c r="B823">
        <v>45</v>
      </c>
      <c r="D823" t="str">
        <v>failed</v>
      </c>
      <c r="E823">
        <v>9</v>
      </c>
    </row>
    <row r="824" spans="1:5" x14ac:dyDescent="0.2">
      <c r="A824" t="str">
        <v>successful</v>
      </c>
      <c r="B824">
        <v>13</v>
      </c>
      <c r="D824" t="str">
        <v>failed</v>
      </c>
      <c r="E824">
        <v>8</v>
      </c>
    </row>
    <row r="825" spans="1:5" x14ac:dyDescent="0.2">
      <c r="A825" t="str">
        <v>successful</v>
      </c>
      <c r="B825">
        <v>40</v>
      </c>
      <c r="D825" t="str">
        <v>failed</v>
      </c>
      <c r="E825">
        <v>105</v>
      </c>
    </row>
    <row r="826" spans="1:5" x14ac:dyDescent="0.2">
      <c r="A826" t="str">
        <v>successful</v>
      </c>
      <c r="B826">
        <v>21</v>
      </c>
      <c r="D826" t="str">
        <v>failed</v>
      </c>
      <c r="E826">
        <v>12</v>
      </c>
    </row>
    <row r="827" spans="1:5" x14ac:dyDescent="0.2">
      <c r="A827" t="str">
        <v>successful</v>
      </c>
      <c r="B827">
        <v>134</v>
      </c>
      <c r="D827" t="str">
        <v>failed</v>
      </c>
      <c r="E827">
        <v>0</v>
      </c>
    </row>
    <row r="828" spans="1:5" x14ac:dyDescent="0.2">
      <c r="A828" t="str">
        <v>successful</v>
      </c>
      <c r="B828">
        <v>20</v>
      </c>
      <c r="D828" t="str">
        <v>failed</v>
      </c>
      <c r="E828">
        <v>16</v>
      </c>
    </row>
    <row r="829" spans="1:5" x14ac:dyDescent="0.2">
      <c r="A829" t="str">
        <v>successful</v>
      </c>
      <c r="B829">
        <v>19</v>
      </c>
      <c r="D829" t="str">
        <v>failed</v>
      </c>
      <c r="E829">
        <v>7</v>
      </c>
    </row>
    <row r="830" spans="1:5" x14ac:dyDescent="0.2">
      <c r="A830" t="str">
        <v>successful</v>
      </c>
      <c r="B830">
        <v>209</v>
      </c>
      <c r="D830" t="str">
        <v>failed</v>
      </c>
      <c r="E830">
        <v>4</v>
      </c>
    </row>
    <row r="831" spans="1:5" x14ac:dyDescent="0.2">
      <c r="A831" t="str">
        <v>successful</v>
      </c>
      <c r="B831">
        <v>38</v>
      </c>
      <c r="D831" t="str">
        <v>failed</v>
      </c>
      <c r="E831">
        <v>1</v>
      </c>
    </row>
    <row r="832" spans="1:5" x14ac:dyDescent="0.2">
      <c r="A832" t="str">
        <v>successful</v>
      </c>
      <c r="B832">
        <v>24</v>
      </c>
      <c r="D832" t="str">
        <v>failed</v>
      </c>
      <c r="E832">
        <v>28</v>
      </c>
    </row>
    <row r="833" spans="1:5" x14ac:dyDescent="0.2">
      <c r="A833" t="str">
        <v>successful</v>
      </c>
      <c r="B833">
        <v>8</v>
      </c>
      <c r="D833" t="str">
        <v>failed</v>
      </c>
      <c r="E833">
        <v>1</v>
      </c>
    </row>
    <row r="834" spans="1:5" x14ac:dyDescent="0.2">
      <c r="A834" t="str">
        <v>successful</v>
      </c>
      <c r="B834">
        <v>179</v>
      </c>
      <c r="D834" t="str">
        <v>failed</v>
      </c>
      <c r="E834">
        <v>1</v>
      </c>
    </row>
    <row r="835" spans="1:5" x14ac:dyDescent="0.2">
      <c r="A835" t="str">
        <v>successful</v>
      </c>
      <c r="B835">
        <v>26</v>
      </c>
      <c r="D835" t="str">
        <v>failed</v>
      </c>
      <c r="E835">
        <v>5</v>
      </c>
    </row>
    <row r="836" spans="1:5" x14ac:dyDescent="0.2">
      <c r="A836" t="str">
        <v>successful</v>
      </c>
      <c r="B836">
        <v>131</v>
      </c>
      <c r="D836" t="str">
        <v>failed</v>
      </c>
      <c r="E836">
        <v>3</v>
      </c>
    </row>
    <row r="837" spans="1:5" x14ac:dyDescent="0.2">
      <c r="A837" t="str">
        <v>successful</v>
      </c>
      <c r="B837">
        <v>14</v>
      </c>
      <c r="D837" t="str">
        <v>failed</v>
      </c>
      <c r="E837">
        <v>2</v>
      </c>
    </row>
    <row r="838" spans="1:5" x14ac:dyDescent="0.2">
      <c r="A838" t="str">
        <v>successful</v>
      </c>
      <c r="B838">
        <v>174</v>
      </c>
      <c r="D838" t="str">
        <v>failed</v>
      </c>
      <c r="E838">
        <v>0</v>
      </c>
    </row>
    <row r="839" spans="1:5" x14ac:dyDescent="0.2">
      <c r="A839" t="str">
        <v>successful</v>
      </c>
      <c r="B839">
        <v>191</v>
      </c>
      <c r="D839" t="str">
        <v>failed</v>
      </c>
      <c r="E839">
        <v>0</v>
      </c>
    </row>
    <row r="840" spans="1:5" x14ac:dyDescent="0.2">
      <c r="A840" t="str">
        <v>successful</v>
      </c>
      <c r="B840">
        <v>38</v>
      </c>
      <c r="D840" t="str">
        <v>failed</v>
      </c>
      <c r="E840">
        <v>3</v>
      </c>
    </row>
    <row r="841" spans="1:5" x14ac:dyDescent="0.2">
      <c r="A841" t="str">
        <v>successful</v>
      </c>
      <c r="B841">
        <v>22</v>
      </c>
      <c r="D841" t="str">
        <v>failed</v>
      </c>
      <c r="E841">
        <v>0</v>
      </c>
    </row>
    <row r="842" spans="1:5" x14ac:dyDescent="0.2">
      <c r="A842" t="str">
        <v>successful</v>
      </c>
      <c r="B842">
        <v>149</v>
      </c>
      <c r="D842" t="str">
        <v>failed</v>
      </c>
      <c r="E842">
        <v>0</v>
      </c>
    </row>
    <row r="843" spans="1:5" x14ac:dyDescent="0.2">
      <c r="A843" t="str">
        <v>successful</v>
      </c>
      <c r="B843">
        <v>56</v>
      </c>
      <c r="D843" t="str">
        <v>failed</v>
      </c>
      <c r="E843">
        <v>3</v>
      </c>
    </row>
    <row r="844" spans="1:5" x14ac:dyDescent="0.2">
      <c r="A844" t="str">
        <v>successful</v>
      </c>
      <c r="B844">
        <v>19</v>
      </c>
      <c r="D844" t="str">
        <v>failed</v>
      </c>
      <c r="E844">
        <v>7</v>
      </c>
    </row>
    <row r="845" spans="1:5" x14ac:dyDescent="0.2">
      <c r="A845" t="str">
        <v>successful</v>
      </c>
      <c r="B845">
        <v>70</v>
      </c>
      <c r="D845" t="str">
        <v>failed</v>
      </c>
      <c r="E845">
        <v>25</v>
      </c>
    </row>
    <row r="846" spans="1:5" x14ac:dyDescent="0.2">
      <c r="A846" t="str">
        <v>successful</v>
      </c>
      <c r="B846">
        <v>81</v>
      </c>
      <c r="D846" t="str">
        <v>failed</v>
      </c>
      <c r="E846">
        <v>10</v>
      </c>
    </row>
    <row r="847" spans="1:5" x14ac:dyDescent="0.2">
      <c r="A847" t="str">
        <v>successful</v>
      </c>
      <c r="B847">
        <v>32</v>
      </c>
      <c r="D847" t="str">
        <v>failed</v>
      </c>
      <c r="E847">
        <v>3</v>
      </c>
    </row>
    <row r="848" spans="1:5" x14ac:dyDescent="0.2">
      <c r="A848" t="str">
        <v>successful</v>
      </c>
      <c r="B848">
        <v>26</v>
      </c>
      <c r="D848" t="str">
        <v>failed</v>
      </c>
      <c r="E848">
        <v>5</v>
      </c>
    </row>
    <row r="849" spans="1:5" x14ac:dyDescent="0.2">
      <c r="A849" t="str">
        <v>successful</v>
      </c>
      <c r="B849">
        <v>105</v>
      </c>
      <c r="D849" t="str">
        <v>failed</v>
      </c>
      <c r="E849">
        <v>5</v>
      </c>
    </row>
    <row r="850" spans="1:5" x14ac:dyDescent="0.2">
      <c r="A850" t="str">
        <v>successful</v>
      </c>
      <c r="B850">
        <v>29</v>
      </c>
      <c r="D850" t="str">
        <v>failed</v>
      </c>
      <c r="E850">
        <v>27</v>
      </c>
    </row>
    <row r="851" spans="1:5" x14ac:dyDescent="0.2">
      <c r="A851" t="str">
        <v>successful</v>
      </c>
      <c r="B851">
        <v>8</v>
      </c>
      <c r="D851" t="str">
        <v>failed</v>
      </c>
      <c r="E851">
        <v>2</v>
      </c>
    </row>
    <row r="852" spans="1:5" x14ac:dyDescent="0.2">
      <c r="A852" t="str">
        <v>successful</v>
      </c>
      <c r="B852">
        <v>89</v>
      </c>
      <c r="D852" t="str">
        <v>failed</v>
      </c>
      <c r="E852">
        <v>236</v>
      </c>
    </row>
    <row r="853" spans="1:5" x14ac:dyDescent="0.2">
      <c r="A853" t="str">
        <v>successful</v>
      </c>
      <c r="B853">
        <v>44</v>
      </c>
      <c r="D853" t="str">
        <v>failed</v>
      </c>
      <c r="E853">
        <v>1</v>
      </c>
    </row>
    <row r="854" spans="1:5" x14ac:dyDescent="0.2">
      <c r="A854" t="str">
        <v>successful</v>
      </c>
      <c r="B854">
        <v>246</v>
      </c>
      <c r="D854" t="str">
        <v>failed</v>
      </c>
      <c r="E854">
        <v>12</v>
      </c>
    </row>
    <row r="855" spans="1:5" x14ac:dyDescent="0.2">
      <c r="A855" t="str">
        <v>successful</v>
      </c>
      <c r="B855">
        <v>120</v>
      </c>
      <c r="D855" t="str">
        <v>failed</v>
      </c>
      <c r="E855">
        <v>4</v>
      </c>
    </row>
    <row r="856" spans="1:5" x14ac:dyDescent="0.2">
      <c r="A856" t="str">
        <v>successful</v>
      </c>
      <c r="B856">
        <v>26</v>
      </c>
      <c r="D856" t="str">
        <v>failed</v>
      </c>
      <c r="E856">
        <v>3</v>
      </c>
    </row>
    <row r="857" spans="1:5" x14ac:dyDescent="0.2">
      <c r="A857" t="str">
        <v>successful</v>
      </c>
      <c r="B857">
        <v>45</v>
      </c>
      <c r="D857" t="str">
        <v>failed</v>
      </c>
      <c r="E857">
        <v>99</v>
      </c>
    </row>
    <row r="858" spans="1:5" x14ac:dyDescent="0.2">
      <c r="A858" t="str">
        <v>successful</v>
      </c>
      <c r="B858">
        <v>20</v>
      </c>
      <c r="D858" t="str">
        <v>failed</v>
      </c>
      <c r="E858">
        <v>3</v>
      </c>
    </row>
    <row r="859" spans="1:5" x14ac:dyDescent="0.2">
      <c r="A859" t="str">
        <v>successful</v>
      </c>
      <c r="B859">
        <v>47</v>
      </c>
      <c r="D859" t="str">
        <v>failed</v>
      </c>
      <c r="E859">
        <v>3</v>
      </c>
    </row>
    <row r="860" spans="1:5" x14ac:dyDescent="0.2">
      <c r="A860" t="str">
        <v>successful</v>
      </c>
      <c r="B860">
        <v>13</v>
      </c>
      <c r="D860" t="str">
        <v>failed</v>
      </c>
      <c r="E860">
        <v>22</v>
      </c>
    </row>
    <row r="861" spans="1:5" x14ac:dyDescent="0.2">
      <c r="A861" t="str">
        <v>successful</v>
      </c>
      <c r="B861">
        <v>183</v>
      </c>
      <c r="D861" t="str">
        <v>failed</v>
      </c>
      <c r="E861">
        <v>4</v>
      </c>
    </row>
    <row r="862" spans="1:5" x14ac:dyDescent="0.2">
      <c r="A862" t="str">
        <v>successful</v>
      </c>
      <c r="B862">
        <v>21</v>
      </c>
      <c r="D862" t="str">
        <v>failed</v>
      </c>
      <c r="E862">
        <v>534</v>
      </c>
    </row>
    <row r="863" spans="1:5" x14ac:dyDescent="0.2">
      <c r="A863" t="str">
        <v>successful</v>
      </c>
      <c r="B863">
        <v>42</v>
      </c>
      <c r="D863" t="str">
        <v>failed</v>
      </c>
      <c r="E863">
        <v>12</v>
      </c>
    </row>
    <row r="864" spans="1:5" x14ac:dyDescent="0.2">
      <c r="A864" t="str">
        <v>successful</v>
      </c>
      <c r="B864">
        <v>54</v>
      </c>
      <c r="D864" t="str">
        <v>failed</v>
      </c>
      <c r="E864">
        <v>56</v>
      </c>
    </row>
    <row r="865" spans="1:5" x14ac:dyDescent="0.2">
      <c r="A865" t="str">
        <v>successful</v>
      </c>
      <c r="B865">
        <v>38</v>
      </c>
      <c r="D865" t="str">
        <v>failed</v>
      </c>
      <c r="E865">
        <v>11</v>
      </c>
    </row>
    <row r="866" spans="1:5" x14ac:dyDescent="0.2">
      <c r="A866" t="str">
        <v>successful</v>
      </c>
      <c r="B866">
        <v>64</v>
      </c>
      <c r="D866" t="str">
        <v>failed</v>
      </c>
      <c r="E866">
        <v>0</v>
      </c>
    </row>
    <row r="867" spans="1:5" x14ac:dyDescent="0.2">
      <c r="A867" t="str">
        <v>successful</v>
      </c>
      <c r="B867">
        <v>13</v>
      </c>
      <c r="D867" t="str">
        <v>failed</v>
      </c>
      <c r="E867">
        <v>12</v>
      </c>
    </row>
    <row r="868" spans="1:5" x14ac:dyDescent="0.2">
      <c r="A868" t="str">
        <v>successful</v>
      </c>
      <c r="B868">
        <v>33</v>
      </c>
      <c r="D868" t="str">
        <v>failed</v>
      </c>
      <c r="E868">
        <v>5</v>
      </c>
    </row>
    <row r="869" spans="1:5" x14ac:dyDescent="0.2">
      <c r="A869" t="str">
        <v>successful</v>
      </c>
      <c r="B869">
        <v>52</v>
      </c>
      <c r="D869" t="str">
        <v>failed</v>
      </c>
      <c r="E869">
        <v>24</v>
      </c>
    </row>
    <row r="870" spans="1:5" x14ac:dyDescent="0.2">
      <c r="A870" t="str">
        <v>successful</v>
      </c>
      <c r="B870">
        <v>107</v>
      </c>
      <c r="D870" t="str">
        <v>failed</v>
      </c>
      <c r="E870">
        <v>89</v>
      </c>
    </row>
    <row r="871" spans="1:5" x14ac:dyDescent="0.2">
      <c r="A871" t="str">
        <v>successful</v>
      </c>
      <c r="B871">
        <v>11</v>
      </c>
      <c r="D871" t="str">
        <v>failed</v>
      </c>
      <c r="E871">
        <v>1</v>
      </c>
    </row>
    <row r="872" spans="1:5" x14ac:dyDescent="0.2">
      <c r="A872" t="str">
        <v>successful</v>
      </c>
      <c r="B872">
        <v>34</v>
      </c>
      <c r="D872" t="str">
        <v>failed</v>
      </c>
      <c r="E872">
        <v>55</v>
      </c>
    </row>
    <row r="873" spans="1:5" x14ac:dyDescent="0.2">
      <c r="A873" t="str">
        <v>successful</v>
      </c>
      <c r="B873">
        <v>75</v>
      </c>
      <c r="D873" t="str">
        <v>failed</v>
      </c>
      <c r="E873">
        <v>2</v>
      </c>
    </row>
    <row r="874" spans="1:5" x14ac:dyDescent="0.2">
      <c r="A874" t="str">
        <v>successful</v>
      </c>
      <c r="B874">
        <v>26</v>
      </c>
      <c r="D874" t="str">
        <v>failed</v>
      </c>
      <c r="E874">
        <v>0</v>
      </c>
    </row>
    <row r="875" spans="1:5" x14ac:dyDescent="0.2">
      <c r="A875" t="str">
        <v>successful</v>
      </c>
      <c r="B875">
        <v>50</v>
      </c>
      <c r="D875" t="str">
        <v>failed</v>
      </c>
      <c r="E875">
        <v>4</v>
      </c>
    </row>
    <row r="876" spans="1:5" x14ac:dyDescent="0.2">
      <c r="A876" t="str">
        <v>successful</v>
      </c>
      <c r="B876">
        <v>80</v>
      </c>
      <c r="D876" t="str">
        <v>failed</v>
      </c>
      <c r="E876">
        <v>6</v>
      </c>
    </row>
    <row r="877" spans="1:5" x14ac:dyDescent="0.2">
      <c r="A877" t="str">
        <v>successful</v>
      </c>
      <c r="B877">
        <v>110</v>
      </c>
      <c r="D877" t="str">
        <v>failed</v>
      </c>
      <c r="E877">
        <v>4</v>
      </c>
    </row>
    <row r="878" spans="1:5" x14ac:dyDescent="0.2">
      <c r="A878" t="str">
        <v>successful</v>
      </c>
      <c r="B878">
        <v>77</v>
      </c>
      <c r="D878" t="str">
        <v>failed</v>
      </c>
      <c r="E878">
        <v>4</v>
      </c>
    </row>
    <row r="879" spans="1:5" x14ac:dyDescent="0.2">
      <c r="A879" t="str">
        <v>successful</v>
      </c>
      <c r="B879">
        <v>50</v>
      </c>
      <c r="D879" t="str">
        <v>failed</v>
      </c>
      <c r="E879">
        <v>2</v>
      </c>
    </row>
    <row r="880" spans="1:5" x14ac:dyDescent="0.2">
      <c r="A880" t="str">
        <v>successful</v>
      </c>
      <c r="B880">
        <v>145</v>
      </c>
      <c r="D880" t="str">
        <v>failed</v>
      </c>
      <c r="E880">
        <v>5</v>
      </c>
    </row>
    <row r="881" spans="1:5" x14ac:dyDescent="0.2">
      <c r="A881" t="str">
        <v>successful</v>
      </c>
      <c r="B881">
        <v>29</v>
      </c>
      <c r="D881" t="str">
        <v>failed</v>
      </c>
      <c r="E881">
        <v>83</v>
      </c>
    </row>
    <row r="882" spans="1:5" x14ac:dyDescent="0.2">
      <c r="A882" t="str">
        <v>successful</v>
      </c>
      <c r="B882">
        <v>114</v>
      </c>
      <c r="D882" t="str">
        <v>failed</v>
      </c>
      <c r="E882">
        <v>57</v>
      </c>
    </row>
    <row r="883" spans="1:5" x14ac:dyDescent="0.2">
      <c r="A883" t="str">
        <v>successful</v>
      </c>
      <c r="B883">
        <v>96</v>
      </c>
      <c r="D883" t="str">
        <v>failed</v>
      </c>
      <c r="E883">
        <v>311</v>
      </c>
    </row>
    <row r="884" spans="1:5" x14ac:dyDescent="0.2">
      <c r="A884" t="str">
        <v>successful</v>
      </c>
      <c r="B884">
        <v>31</v>
      </c>
      <c r="D884" t="str">
        <v>failed</v>
      </c>
      <c r="E884">
        <v>2</v>
      </c>
    </row>
    <row r="885" spans="1:5" x14ac:dyDescent="0.2">
      <c r="A885" t="str">
        <v>successful</v>
      </c>
      <c r="B885">
        <v>4883</v>
      </c>
      <c r="D885" t="str">
        <v>failed</v>
      </c>
      <c r="E885">
        <v>16</v>
      </c>
    </row>
    <row r="886" spans="1:5" x14ac:dyDescent="0.2">
      <c r="A886" t="str">
        <v>successful</v>
      </c>
      <c r="B886">
        <v>95</v>
      </c>
      <c r="D886" t="str">
        <v>failed</v>
      </c>
      <c r="E886">
        <v>9</v>
      </c>
    </row>
    <row r="887" spans="1:5" x14ac:dyDescent="0.2">
      <c r="A887" t="str">
        <v>successful</v>
      </c>
      <c r="B887">
        <v>2478</v>
      </c>
      <c r="D887" t="str">
        <v>failed</v>
      </c>
      <c r="E887">
        <v>1</v>
      </c>
    </row>
    <row r="888" spans="1:5" x14ac:dyDescent="0.2">
      <c r="A888" t="str">
        <v>successful</v>
      </c>
      <c r="B888">
        <v>1789</v>
      </c>
      <c r="D888" t="str">
        <v>failed</v>
      </c>
      <c r="E888">
        <v>12</v>
      </c>
    </row>
    <row r="889" spans="1:5" x14ac:dyDescent="0.2">
      <c r="A889" t="str">
        <v>successful</v>
      </c>
      <c r="B889">
        <v>680</v>
      </c>
      <c r="D889" t="str">
        <v>failed</v>
      </c>
      <c r="E889">
        <v>0</v>
      </c>
    </row>
    <row r="890" spans="1:5" x14ac:dyDescent="0.2">
      <c r="A890" t="str">
        <v>successful</v>
      </c>
      <c r="B890">
        <v>70</v>
      </c>
      <c r="D890" t="str">
        <v>failed</v>
      </c>
      <c r="E890">
        <v>20</v>
      </c>
    </row>
    <row r="891" spans="1:5" x14ac:dyDescent="0.2">
      <c r="A891" t="str">
        <v>successful</v>
      </c>
      <c r="B891">
        <v>23</v>
      </c>
      <c r="D891" t="str">
        <v>failed</v>
      </c>
      <c r="E891">
        <v>16</v>
      </c>
    </row>
    <row r="892" spans="1:5" x14ac:dyDescent="0.2">
      <c r="A892" t="str">
        <v>successful</v>
      </c>
      <c r="B892">
        <v>4245</v>
      </c>
      <c r="D892" t="str">
        <v>failed</v>
      </c>
      <c r="E892">
        <v>33</v>
      </c>
    </row>
    <row r="893" spans="1:5" x14ac:dyDescent="0.2">
      <c r="A893" t="str">
        <v>successful</v>
      </c>
      <c r="B893">
        <v>943</v>
      </c>
      <c r="D893" t="str">
        <v>failed</v>
      </c>
      <c r="E893">
        <v>2</v>
      </c>
    </row>
    <row r="894" spans="1:5" x14ac:dyDescent="0.2">
      <c r="A894" t="str">
        <v>successful</v>
      </c>
      <c r="B894">
        <v>1876</v>
      </c>
      <c r="D894" t="str">
        <v>failed</v>
      </c>
      <c r="E894">
        <v>6</v>
      </c>
    </row>
    <row r="895" spans="1:5" x14ac:dyDescent="0.2">
      <c r="A895" t="str">
        <v>successful</v>
      </c>
      <c r="B895">
        <v>834</v>
      </c>
      <c r="D895" t="str">
        <v>failed</v>
      </c>
      <c r="E895">
        <v>0</v>
      </c>
    </row>
    <row r="896" spans="1:5" x14ac:dyDescent="0.2">
      <c r="A896" t="str">
        <v>successful</v>
      </c>
      <c r="B896">
        <v>682</v>
      </c>
      <c r="D896" t="str">
        <v>failed</v>
      </c>
      <c r="E896">
        <v>3</v>
      </c>
    </row>
    <row r="897" spans="1:5" x14ac:dyDescent="0.2">
      <c r="A897" t="str">
        <v>successful</v>
      </c>
      <c r="B897">
        <v>147</v>
      </c>
      <c r="D897" t="str">
        <v>failed</v>
      </c>
      <c r="E897">
        <v>0</v>
      </c>
    </row>
    <row r="898" spans="1:5" x14ac:dyDescent="0.2">
      <c r="A898" t="str">
        <v>successful</v>
      </c>
      <c r="B898">
        <v>415</v>
      </c>
      <c r="D898" t="str">
        <v>failed</v>
      </c>
      <c r="E898">
        <v>3</v>
      </c>
    </row>
    <row r="899" spans="1:5" x14ac:dyDescent="0.2">
      <c r="A899" t="str">
        <v>successful</v>
      </c>
      <c r="B899">
        <v>290</v>
      </c>
      <c r="D899" t="str">
        <v>failed</v>
      </c>
      <c r="E899">
        <v>13</v>
      </c>
    </row>
    <row r="900" spans="1:5" x14ac:dyDescent="0.2">
      <c r="A900" t="str">
        <v>successful</v>
      </c>
      <c r="B900">
        <v>365</v>
      </c>
      <c r="D900" t="str">
        <v>failed</v>
      </c>
      <c r="E900">
        <v>6</v>
      </c>
    </row>
    <row r="901" spans="1:5" x14ac:dyDescent="0.2">
      <c r="A901" t="str">
        <v>successful</v>
      </c>
      <c r="B901">
        <v>660</v>
      </c>
      <c r="D901" t="str">
        <v>failed</v>
      </c>
      <c r="E901">
        <v>1</v>
      </c>
    </row>
    <row r="902" spans="1:5" x14ac:dyDescent="0.2">
      <c r="A902" t="str">
        <v>successful</v>
      </c>
      <c r="B902">
        <v>1356</v>
      </c>
      <c r="D902" t="str">
        <v>failed</v>
      </c>
      <c r="E902">
        <v>0</v>
      </c>
    </row>
    <row r="903" spans="1:5" x14ac:dyDescent="0.2">
      <c r="A903" t="str">
        <v>successful</v>
      </c>
      <c r="B903">
        <v>424</v>
      </c>
      <c r="D903" t="str">
        <v>failed</v>
      </c>
      <c r="E903">
        <v>5</v>
      </c>
    </row>
    <row r="904" spans="1:5" x14ac:dyDescent="0.2">
      <c r="A904" t="str">
        <v>successful</v>
      </c>
      <c r="B904">
        <v>33</v>
      </c>
      <c r="D904" t="str">
        <v>failed</v>
      </c>
      <c r="E904">
        <v>0</v>
      </c>
    </row>
    <row r="905" spans="1:5" x14ac:dyDescent="0.2">
      <c r="A905" t="str">
        <v>successful</v>
      </c>
      <c r="B905">
        <v>1633</v>
      </c>
      <c r="D905" t="str">
        <v>failed</v>
      </c>
      <c r="E905">
        <v>36</v>
      </c>
    </row>
    <row r="906" spans="1:5" x14ac:dyDescent="0.2">
      <c r="A906" t="str">
        <v>successful</v>
      </c>
      <c r="B906">
        <v>306</v>
      </c>
      <c r="D906" t="str">
        <v>failed</v>
      </c>
      <c r="E906">
        <v>1</v>
      </c>
    </row>
    <row r="907" spans="1:5" x14ac:dyDescent="0.2">
      <c r="A907" t="str">
        <v>successful</v>
      </c>
      <c r="B907">
        <v>205</v>
      </c>
      <c r="D907" t="str">
        <v>failed</v>
      </c>
      <c r="E907">
        <v>1</v>
      </c>
    </row>
    <row r="908" spans="1:5" x14ac:dyDescent="0.2">
      <c r="A908" t="str">
        <v>successful</v>
      </c>
      <c r="B908">
        <v>1281</v>
      </c>
      <c r="D908" t="str">
        <v>failed</v>
      </c>
      <c r="E908">
        <v>1</v>
      </c>
    </row>
    <row r="909" spans="1:5" x14ac:dyDescent="0.2">
      <c r="A909" t="str">
        <v>successful</v>
      </c>
      <c r="B909">
        <v>103</v>
      </c>
      <c r="D909" t="str">
        <v>failed</v>
      </c>
      <c r="E909">
        <v>9</v>
      </c>
    </row>
    <row r="910" spans="1:5" x14ac:dyDescent="0.2">
      <c r="A910" t="str">
        <v>successful</v>
      </c>
      <c r="B910">
        <v>1513</v>
      </c>
      <c r="D910" t="str">
        <v>failed</v>
      </c>
      <c r="E910">
        <v>1</v>
      </c>
    </row>
    <row r="911" spans="1:5" x14ac:dyDescent="0.2">
      <c r="A911" t="str">
        <v>successful</v>
      </c>
      <c r="B911">
        <v>405</v>
      </c>
      <c r="D911" t="str">
        <v>failed</v>
      </c>
      <c r="E911">
        <v>0</v>
      </c>
    </row>
    <row r="912" spans="1:5" x14ac:dyDescent="0.2">
      <c r="A912" t="str">
        <v>successful</v>
      </c>
      <c r="B912">
        <v>510</v>
      </c>
      <c r="D912" t="str">
        <v>failed</v>
      </c>
      <c r="E912">
        <v>1</v>
      </c>
    </row>
    <row r="913" spans="1:5" x14ac:dyDescent="0.2">
      <c r="A913" t="str">
        <v>successful</v>
      </c>
      <c r="B913">
        <v>1887</v>
      </c>
      <c r="D913" t="str">
        <v>failed</v>
      </c>
      <c r="E913">
        <v>1</v>
      </c>
    </row>
    <row r="914" spans="1:5" x14ac:dyDescent="0.2">
      <c r="A914" t="str">
        <v>successful</v>
      </c>
      <c r="B914">
        <v>701</v>
      </c>
      <c r="D914" t="str">
        <v>failed</v>
      </c>
      <c r="E914">
        <v>4</v>
      </c>
    </row>
    <row r="915" spans="1:5" x14ac:dyDescent="0.2">
      <c r="A915" t="str">
        <v>successful</v>
      </c>
      <c r="B915">
        <v>3863</v>
      </c>
      <c r="D915" t="str">
        <v>failed</v>
      </c>
      <c r="E915">
        <v>2</v>
      </c>
    </row>
    <row r="916" spans="1:5" x14ac:dyDescent="0.2">
      <c r="A916" t="str">
        <v>successful</v>
      </c>
      <c r="B916">
        <v>238</v>
      </c>
      <c r="D916" t="str">
        <v>failed</v>
      </c>
      <c r="E916">
        <v>2</v>
      </c>
    </row>
    <row r="917" spans="1:5" x14ac:dyDescent="0.2">
      <c r="A917" t="str">
        <v>successful</v>
      </c>
      <c r="B917">
        <v>2051</v>
      </c>
      <c r="D917" t="str">
        <v>failed</v>
      </c>
      <c r="E917">
        <v>2</v>
      </c>
    </row>
    <row r="918" spans="1:5" x14ac:dyDescent="0.2">
      <c r="A918" t="str">
        <v>successful</v>
      </c>
      <c r="B918">
        <v>402</v>
      </c>
      <c r="D918" t="str">
        <v>failed</v>
      </c>
      <c r="E918">
        <v>0</v>
      </c>
    </row>
    <row r="919" spans="1:5" x14ac:dyDescent="0.2">
      <c r="A919" t="str">
        <v>successful</v>
      </c>
      <c r="B919">
        <v>253</v>
      </c>
      <c r="D919" t="str">
        <v>failed</v>
      </c>
      <c r="E919">
        <v>2</v>
      </c>
    </row>
    <row r="920" spans="1:5" x14ac:dyDescent="0.2">
      <c r="A920" t="str">
        <v>successful</v>
      </c>
      <c r="B920">
        <v>473</v>
      </c>
      <c r="D920" t="str">
        <v>failed</v>
      </c>
      <c r="E920">
        <v>4</v>
      </c>
    </row>
    <row r="921" spans="1:5" x14ac:dyDescent="0.2">
      <c r="A921" t="str">
        <v>successful</v>
      </c>
      <c r="B921">
        <v>821</v>
      </c>
      <c r="D921" t="str">
        <v>failed</v>
      </c>
      <c r="E921">
        <v>2</v>
      </c>
    </row>
    <row r="922" spans="1:5" x14ac:dyDescent="0.2">
      <c r="A922" t="str">
        <v>successful</v>
      </c>
      <c r="B922">
        <v>388</v>
      </c>
      <c r="D922" t="str">
        <v>failed</v>
      </c>
      <c r="E922">
        <v>0</v>
      </c>
    </row>
    <row r="923" spans="1:5" x14ac:dyDescent="0.2">
      <c r="A923" t="str">
        <v>successful</v>
      </c>
      <c r="B923">
        <v>813</v>
      </c>
      <c r="D923" t="str">
        <v>failed</v>
      </c>
      <c r="E923">
        <v>1</v>
      </c>
    </row>
    <row r="924" spans="1:5" x14ac:dyDescent="0.2">
      <c r="A924" t="str">
        <v>successful</v>
      </c>
      <c r="B924">
        <v>1945</v>
      </c>
      <c r="D924" t="str">
        <v>failed</v>
      </c>
      <c r="E924">
        <v>0</v>
      </c>
    </row>
    <row r="925" spans="1:5" x14ac:dyDescent="0.2">
      <c r="A925" t="str">
        <v>successful</v>
      </c>
      <c r="B925">
        <v>1637</v>
      </c>
      <c r="D925" t="str">
        <v>failed</v>
      </c>
      <c r="E925">
        <v>2</v>
      </c>
    </row>
    <row r="926" spans="1:5" x14ac:dyDescent="0.2">
      <c r="A926" t="str">
        <v>successful</v>
      </c>
      <c r="B926">
        <v>1375</v>
      </c>
      <c r="D926" t="str">
        <v>failed</v>
      </c>
      <c r="E926">
        <v>7</v>
      </c>
    </row>
    <row r="927" spans="1:5" x14ac:dyDescent="0.2">
      <c r="A927" t="str">
        <v>successful</v>
      </c>
      <c r="B927">
        <v>17</v>
      </c>
      <c r="D927" t="str">
        <v>failed</v>
      </c>
      <c r="E927">
        <v>5</v>
      </c>
    </row>
    <row r="928" spans="1:5" x14ac:dyDescent="0.2">
      <c r="A928" t="str">
        <v>successful</v>
      </c>
      <c r="B928">
        <v>354</v>
      </c>
      <c r="D928" t="str">
        <v>failed</v>
      </c>
      <c r="E928">
        <v>0</v>
      </c>
    </row>
    <row r="929" spans="1:5" x14ac:dyDescent="0.2">
      <c r="A929" t="str">
        <v>successful</v>
      </c>
      <c r="B929">
        <v>191</v>
      </c>
      <c r="D929" t="str">
        <v>failed</v>
      </c>
      <c r="E929">
        <v>0</v>
      </c>
    </row>
    <row r="930" spans="1:5" x14ac:dyDescent="0.2">
      <c r="A930" t="str">
        <v>successful</v>
      </c>
      <c r="B930">
        <v>303</v>
      </c>
      <c r="D930" t="str">
        <v>failed</v>
      </c>
      <c r="E930">
        <v>0</v>
      </c>
    </row>
    <row r="931" spans="1:5" x14ac:dyDescent="0.2">
      <c r="A931" t="str">
        <v>successful</v>
      </c>
      <c r="B931">
        <v>137</v>
      </c>
      <c r="D931" t="str">
        <v>failed</v>
      </c>
      <c r="E931">
        <v>2</v>
      </c>
    </row>
    <row r="932" spans="1:5" x14ac:dyDescent="0.2">
      <c r="A932" t="str">
        <v>successful</v>
      </c>
      <c r="B932">
        <v>41</v>
      </c>
      <c r="D932" t="str">
        <v>failed</v>
      </c>
      <c r="E932">
        <v>0</v>
      </c>
    </row>
    <row r="933" spans="1:5" x14ac:dyDescent="0.2">
      <c r="A933" t="str">
        <v>successful</v>
      </c>
      <c r="B933">
        <v>398</v>
      </c>
      <c r="D933" t="str">
        <v>failed</v>
      </c>
      <c r="E933">
        <v>0</v>
      </c>
    </row>
    <row r="934" spans="1:5" x14ac:dyDescent="0.2">
      <c r="A934" t="str">
        <v>successful</v>
      </c>
      <c r="B934">
        <v>1737</v>
      </c>
      <c r="D934" t="str">
        <v>failed</v>
      </c>
      <c r="E934">
        <v>28</v>
      </c>
    </row>
    <row r="935" spans="1:5" x14ac:dyDescent="0.2">
      <c r="A935" t="str">
        <v>successful</v>
      </c>
      <c r="B935">
        <v>971</v>
      </c>
      <c r="D935" t="str">
        <v>failed</v>
      </c>
      <c r="E935">
        <v>2</v>
      </c>
    </row>
    <row r="936" spans="1:5" x14ac:dyDescent="0.2">
      <c r="A936" t="str">
        <v>successful</v>
      </c>
      <c r="B936">
        <v>183</v>
      </c>
      <c r="D936" t="str">
        <v>failed</v>
      </c>
      <c r="E936">
        <v>0</v>
      </c>
    </row>
    <row r="937" spans="1:5" x14ac:dyDescent="0.2">
      <c r="A937" t="str">
        <v>successful</v>
      </c>
      <c r="B937">
        <v>4562</v>
      </c>
      <c r="D937" t="str">
        <v>failed</v>
      </c>
      <c r="E937">
        <v>0</v>
      </c>
    </row>
    <row r="938" spans="1:5" x14ac:dyDescent="0.2">
      <c r="A938" t="str">
        <v>successful</v>
      </c>
      <c r="B938">
        <v>26457</v>
      </c>
      <c r="D938" t="str">
        <v>failed</v>
      </c>
      <c r="E938">
        <v>0</v>
      </c>
    </row>
    <row r="939" spans="1:5" x14ac:dyDescent="0.2">
      <c r="A939" t="str">
        <v>successful</v>
      </c>
      <c r="B939">
        <v>162</v>
      </c>
      <c r="D939" t="str">
        <v>failed</v>
      </c>
      <c r="E939">
        <v>4</v>
      </c>
    </row>
    <row r="940" spans="1:5" x14ac:dyDescent="0.2">
      <c r="A940" t="str">
        <v>successful</v>
      </c>
      <c r="B940">
        <v>479</v>
      </c>
      <c r="D940" t="str">
        <v>failed</v>
      </c>
      <c r="E940">
        <v>12</v>
      </c>
    </row>
    <row r="941" spans="1:5" x14ac:dyDescent="0.2">
      <c r="A941" t="str">
        <v>successful</v>
      </c>
      <c r="B941">
        <v>426</v>
      </c>
      <c r="D941" t="str">
        <v>failed</v>
      </c>
      <c r="E941">
        <v>0</v>
      </c>
    </row>
    <row r="942" spans="1:5" x14ac:dyDescent="0.2">
      <c r="A942" t="str">
        <v>successful</v>
      </c>
      <c r="B942">
        <v>450</v>
      </c>
      <c r="D942" t="str">
        <v>failed</v>
      </c>
      <c r="E942">
        <v>33</v>
      </c>
    </row>
    <row r="943" spans="1:5" x14ac:dyDescent="0.2">
      <c r="A943" t="str">
        <v>successful</v>
      </c>
      <c r="B943">
        <v>1780</v>
      </c>
      <c r="D943" t="str">
        <v>failed</v>
      </c>
      <c r="E943">
        <v>0</v>
      </c>
    </row>
    <row r="944" spans="1:5" x14ac:dyDescent="0.2">
      <c r="A944" t="str">
        <v>successful</v>
      </c>
      <c r="B944">
        <v>122</v>
      </c>
      <c r="D944" t="str">
        <v>failed</v>
      </c>
      <c r="E944">
        <v>4</v>
      </c>
    </row>
    <row r="945" spans="1:5" x14ac:dyDescent="0.2">
      <c r="A945" t="str">
        <v>successful</v>
      </c>
      <c r="B945">
        <v>95</v>
      </c>
      <c r="D945" t="str">
        <v>failed</v>
      </c>
      <c r="E945">
        <v>0</v>
      </c>
    </row>
    <row r="946" spans="1:5" x14ac:dyDescent="0.2">
      <c r="A946" t="str">
        <v>successful</v>
      </c>
      <c r="B946">
        <v>325</v>
      </c>
      <c r="D946" t="str">
        <v>failed</v>
      </c>
      <c r="E946">
        <v>11</v>
      </c>
    </row>
    <row r="947" spans="1:5" x14ac:dyDescent="0.2">
      <c r="A947" t="str">
        <v>successful</v>
      </c>
      <c r="B947">
        <v>353</v>
      </c>
      <c r="D947" t="str">
        <v>failed</v>
      </c>
      <c r="E947">
        <v>1</v>
      </c>
    </row>
    <row r="948" spans="1:5" x14ac:dyDescent="0.2">
      <c r="A948" t="str">
        <v>successful</v>
      </c>
      <c r="B948">
        <v>105</v>
      </c>
      <c r="D948" t="str">
        <v>failed</v>
      </c>
      <c r="E948">
        <v>5</v>
      </c>
    </row>
    <row r="949" spans="1:5" x14ac:dyDescent="0.2">
      <c r="A949" t="str">
        <v>successful</v>
      </c>
      <c r="B949">
        <v>729</v>
      </c>
      <c r="D949" t="str">
        <v>failed</v>
      </c>
      <c r="E949">
        <v>0</v>
      </c>
    </row>
    <row r="950" spans="1:5" x14ac:dyDescent="0.2">
      <c r="A950" t="str">
        <v>successful</v>
      </c>
      <c r="B950">
        <v>454</v>
      </c>
      <c r="D950" t="str">
        <v>failed</v>
      </c>
      <c r="E950">
        <v>1</v>
      </c>
    </row>
    <row r="951" spans="1:5" x14ac:dyDescent="0.2">
      <c r="A951" t="str">
        <v>successful</v>
      </c>
      <c r="B951">
        <v>539</v>
      </c>
      <c r="D951" t="str">
        <v>failed</v>
      </c>
      <c r="E951">
        <v>1</v>
      </c>
    </row>
    <row r="952" spans="1:5" x14ac:dyDescent="0.2">
      <c r="A952" t="str">
        <v>successful</v>
      </c>
      <c r="B952">
        <v>79</v>
      </c>
      <c r="D952" t="str">
        <v>failed</v>
      </c>
      <c r="E952">
        <v>6</v>
      </c>
    </row>
    <row r="953" spans="1:5" x14ac:dyDescent="0.2">
      <c r="A953" t="str">
        <v>successful</v>
      </c>
      <c r="B953">
        <v>94</v>
      </c>
      <c r="D953" t="str">
        <v>failed</v>
      </c>
      <c r="E953">
        <v>8</v>
      </c>
    </row>
    <row r="954" spans="1:5" x14ac:dyDescent="0.2">
      <c r="A954" t="str">
        <v>successful</v>
      </c>
      <c r="B954">
        <v>625</v>
      </c>
      <c r="D954" t="str">
        <v>failed</v>
      </c>
      <c r="E954">
        <v>1</v>
      </c>
    </row>
    <row r="955" spans="1:5" x14ac:dyDescent="0.2">
      <c r="A955" t="str">
        <v>successful</v>
      </c>
      <c r="B955">
        <v>508</v>
      </c>
      <c r="D955" t="str">
        <v>failed</v>
      </c>
      <c r="E955">
        <v>0</v>
      </c>
    </row>
    <row r="956" spans="1:5" x14ac:dyDescent="0.2">
      <c r="A956" t="str">
        <v>successful</v>
      </c>
      <c r="B956">
        <v>531</v>
      </c>
      <c r="D956" t="str">
        <v>failed</v>
      </c>
      <c r="E956">
        <v>2</v>
      </c>
    </row>
    <row r="957" spans="1:5" x14ac:dyDescent="0.2">
      <c r="A957" t="str">
        <v>successful</v>
      </c>
      <c r="B957">
        <v>158</v>
      </c>
      <c r="D957" t="str">
        <v>failed</v>
      </c>
      <c r="E957">
        <v>1</v>
      </c>
    </row>
    <row r="958" spans="1:5" x14ac:dyDescent="0.2">
      <c r="A958" t="str">
        <v>successful</v>
      </c>
      <c r="B958">
        <v>508</v>
      </c>
      <c r="D958" t="str">
        <v>failed</v>
      </c>
      <c r="E958">
        <v>0</v>
      </c>
    </row>
    <row r="959" spans="1:5" x14ac:dyDescent="0.2">
      <c r="A959" t="str">
        <v>successful</v>
      </c>
      <c r="B959">
        <v>644</v>
      </c>
      <c r="D959" t="str">
        <v>failed</v>
      </c>
      <c r="E959">
        <v>1</v>
      </c>
    </row>
    <row r="960" spans="1:5" x14ac:dyDescent="0.2">
      <c r="A960" t="str">
        <v>successful</v>
      </c>
      <c r="B960">
        <v>848</v>
      </c>
      <c r="D960" t="str">
        <v>failed</v>
      </c>
      <c r="E960">
        <v>19</v>
      </c>
    </row>
    <row r="961" spans="1:5" x14ac:dyDescent="0.2">
      <c r="A961" t="str">
        <v>successful</v>
      </c>
      <c r="B961">
        <v>429</v>
      </c>
      <c r="D961" t="str">
        <v>failed</v>
      </c>
      <c r="E961">
        <v>27</v>
      </c>
    </row>
    <row r="962" spans="1:5" x14ac:dyDescent="0.2">
      <c r="A962" t="str">
        <v>successful</v>
      </c>
      <c r="B962">
        <v>204</v>
      </c>
      <c r="D962" t="str">
        <v>failed</v>
      </c>
      <c r="E962">
        <v>7</v>
      </c>
    </row>
    <row r="963" spans="1:5" x14ac:dyDescent="0.2">
      <c r="A963" t="str">
        <v>successful</v>
      </c>
      <c r="B963">
        <v>379</v>
      </c>
      <c r="D963" t="str">
        <v>failed</v>
      </c>
      <c r="E963">
        <v>14</v>
      </c>
    </row>
    <row r="964" spans="1:5" x14ac:dyDescent="0.2">
      <c r="A964" t="str">
        <v>successful</v>
      </c>
      <c r="B964">
        <v>271</v>
      </c>
      <c r="D964" t="str">
        <v>failed</v>
      </c>
      <c r="E964">
        <v>5</v>
      </c>
    </row>
    <row r="965" spans="1:5" x14ac:dyDescent="0.2">
      <c r="A965" t="str">
        <v>successful</v>
      </c>
      <c r="B965">
        <v>120</v>
      </c>
      <c r="D965" t="str">
        <v>failed</v>
      </c>
      <c r="E965">
        <v>30</v>
      </c>
    </row>
    <row r="966" spans="1:5" x14ac:dyDescent="0.2">
      <c r="A966" t="str">
        <v>successful</v>
      </c>
      <c r="B966">
        <v>140</v>
      </c>
      <c r="D966" t="str">
        <v>failed</v>
      </c>
      <c r="E966">
        <v>1</v>
      </c>
    </row>
    <row r="967" spans="1:5" x14ac:dyDescent="0.2">
      <c r="A967" t="str">
        <v>successful</v>
      </c>
      <c r="B967">
        <v>193</v>
      </c>
      <c r="D967" t="str">
        <v>failed</v>
      </c>
      <c r="E967">
        <v>0</v>
      </c>
    </row>
    <row r="968" spans="1:5" x14ac:dyDescent="0.2">
      <c r="A968" t="str">
        <v>successful</v>
      </c>
      <c r="B968">
        <v>180</v>
      </c>
      <c r="D968" t="str">
        <v>failed</v>
      </c>
      <c r="E968">
        <v>60</v>
      </c>
    </row>
    <row r="969" spans="1:5" x14ac:dyDescent="0.2">
      <c r="A969" t="str">
        <v>successful</v>
      </c>
      <c r="B969">
        <v>263</v>
      </c>
      <c r="D969" t="str">
        <v>failed</v>
      </c>
      <c r="E969">
        <v>84</v>
      </c>
    </row>
    <row r="970" spans="1:5" x14ac:dyDescent="0.2">
      <c r="A970" t="str">
        <v>successful</v>
      </c>
      <c r="B970">
        <v>217</v>
      </c>
      <c r="D970" t="str">
        <v>failed</v>
      </c>
      <c r="E970">
        <v>47</v>
      </c>
    </row>
    <row r="971" spans="1:5" x14ac:dyDescent="0.2">
      <c r="A971" t="str">
        <v>successful</v>
      </c>
      <c r="B971">
        <v>443</v>
      </c>
      <c r="D971" t="str">
        <v>failed</v>
      </c>
      <c r="E971">
        <v>66</v>
      </c>
    </row>
    <row r="972" spans="1:5" x14ac:dyDescent="0.2">
      <c r="A972" t="str">
        <v>successful</v>
      </c>
      <c r="B972">
        <v>1373</v>
      </c>
      <c r="D972" t="str">
        <v>failed</v>
      </c>
      <c r="E972">
        <v>171</v>
      </c>
    </row>
    <row r="973" spans="1:5" x14ac:dyDescent="0.2">
      <c r="A973" t="str">
        <v>successful</v>
      </c>
      <c r="B973">
        <v>742</v>
      </c>
      <c r="D973" t="str">
        <v>failed</v>
      </c>
      <c r="E973">
        <v>29</v>
      </c>
    </row>
    <row r="974" spans="1:5" x14ac:dyDescent="0.2">
      <c r="A974" t="str">
        <v>successful</v>
      </c>
      <c r="B974">
        <v>170</v>
      </c>
      <c r="D974" t="str">
        <v>failed</v>
      </c>
      <c r="E974">
        <v>9</v>
      </c>
    </row>
    <row r="975" spans="1:5" x14ac:dyDescent="0.2">
      <c r="A975" t="str">
        <v>successful</v>
      </c>
      <c r="B975">
        <v>242</v>
      </c>
      <c r="D975" t="str">
        <v>failed</v>
      </c>
      <c r="E975">
        <v>27</v>
      </c>
    </row>
    <row r="976" spans="1:5" x14ac:dyDescent="0.2">
      <c r="A976" t="str">
        <v>successful</v>
      </c>
      <c r="B976">
        <v>541</v>
      </c>
      <c r="D976" t="str">
        <v>failed</v>
      </c>
      <c r="E976">
        <v>2</v>
      </c>
    </row>
    <row r="977" spans="1:5" x14ac:dyDescent="0.2">
      <c r="A977" t="str">
        <v>successful</v>
      </c>
      <c r="B977">
        <v>121</v>
      </c>
      <c r="D977" t="str">
        <v>failed</v>
      </c>
      <c r="E977">
        <v>3</v>
      </c>
    </row>
    <row r="978" spans="1:5" x14ac:dyDescent="0.2">
      <c r="A978" t="str">
        <v>successful</v>
      </c>
      <c r="B978">
        <v>621</v>
      </c>
      <c r="D978" t="str">
        <v>failed</v>
      </c>
      <c r="E978">
        <v>4</v>
      </c>
    </row>
    <row r="979" spans="1:5" x14ac:dyDescent="0.2">
      <c r="A979" t="str">
        <v>successful</v>
      </c>
      <c r="B979">
        <v>101</v>
      </c>
      <c r="D979" t="str">
        <v>failed</v>
      </c>
      <c r="E979">
        <v>2</v>
      </c>
    </row>
    <row r="980" spans="1:5" x14ac:dyDescent="0.2">
      <c r="A980" t="str">
        <v>successful</v>
      </c>
      <c r="B980">
        <v>554</v>
      </c>
      <c r="D980" t="str">
        <v>failed</v>
      </c>
      <c r="E980">
        <v>20</v>
      </c>
    </row>
    <row r="981" spans="1:5" x14ac:dyDescent="0.2">
      <c r="A981" t="str">
        <v>successful</v>
      </c>
      <c r="B981">
        <v>666</v>
      </c>
      <c r="D981" t="str">
        <v>failed</v>
      </c>
      <c r="E981">
        <v>3</v>
      </c>
    </row>
    <row r="982" spans="1:5" x14ac:dyDescent="0.2">
      <c r="A982" t="str">
        <v>successful</v>
      </c>
      <c r="B982">
        <v>410</v>
      </c>
      <c r="D982" t="str">
        <v>failed</v>
      </c>
      <c r="E982">
        <v>4</v>
      </c>
    </row>
    <row r="983" spans="1:5" x14ac:dyDescent="0.2">
      <c r="A983" t="str">
        <v>successful</v>
      </c>
      <c r="B983">
        <v>375</v>
      </c>
      <c r="D983" t="str">
        <v>failed</v>
      </c>
      <c r="E983">
        <v>1</v>
      </c>
    </row>
    <row r="984" spans="1:5" x14ac:dyDescent="0.2">
      <c r="A984" t="str">
        <v>successful</v>
      </c>
      <c r="B984">
        <v>1364</v>
      </c>
      <c r="D984" t="str">
        <v>failed</v>
      </c>
      <c r="E984">
        <v>0</v>
      </c>
    </row>
    <row r="985" spans="1:5" x14ac:dyDescent="0.2">
      <c r="A985" t="str">
        <v>successful</v>
      </c>
      <c r="B985">
        <v>35</v>
      </c>
      <c r="D985" t="str">
        <v>failed</v>
      </c>
      <c r="E985">
        <v>0</v>
      </c>
    </row>
    <row r="986" spans="1:5" x14ac:dyDescent="0.2">
      <c r="A986" t="str">
        <v>successful</v>
      </c>
      <c r="B986">
        <v>203</v>
      </c>
      <c r="D986" t="str">
        <v>failed</v>
      </c>
      <c r="E986">
        <v>14</v>
      </c>
    </row>
    <row r="987" spans="1:5" x14ac:dyDescent="0.2">
      <c r="A987" t="str">
        <v>successful</v>
      </c>
      <c r="B987">
        <v>49</v>
      </c>
      <c r="D987" t="str">
        <v>failed</v>
      </c>
      <c r="E987">
        <v>1</v>
      </c>
    </row>
    <row r="988" spans="1:5" x14ac:dyDescent="0.2">
      <c r="A988" t="str">
        <v>successful</v>
      </c>
      <c r="B988">
        <v>5812</v>
      </c>
      <c r="D988" t="str">
        <v>failed</v>
      </c>
      <c r="E988">
        <v>118</v>
      </c>
    </row>
    <row r="989" spans="1:5" x14ac:dyDescent="0.2">
      <c r="A989" t="str">
        <v>successful</v>
      </c>
      <c r="B989">
        <v>1556</v>
      </c>
      <c r="D989" t="str">
        <v>failed</v>
      </c>
      <c r="E989">
        <v>2</v>
      </c>
    </row>
    <row r="990" spans="1:5" x14ac:dyDescent="0.2">
      <c r="A990" t="str">
        <v>successful</v>
      </c>
      <c r="B990">
        <v>65</v>
      </c>
      <c r="D990" t="str">
        <v>failed</v>
      </c>
      <c r="E990">
        <v>1</v>
      </c>
    </row>
    <row r="991" spans="1:5" x14ac:dyDescent="0.2">
      <c r="A991" t="str">
        <v>successful</v>
      </c>
      <c r="B991">
        <v>10</v>
      </c>
      <c r="D991" t="str">
        <v>failed</v>
      </c>
      <c r="E991">
        <v>3</v>
      </c>
    </row>
    <row r="992" spans="1:5" x14ac:dyDescent="0.2">
      <c r="A992" t="str">
        <v>successful</v>
      </c>
      <c r="B992">
        <v>76</v>
      </c>
      <c r="D992" t="str">
        <v>failed</v>
      </c>
      <c r="E992">
        <v>1</v>
      </c>
    </row>
    <row r="993" spans="1:5" x14ac:dyDescent="0.2">
      <c r="A993" t="str">
        <v>successful</v>
      </c>
      <c r="B993">
        <v>263</v>
      </c>
      <c r="D993" t="str">
        <v>failed</v>
      </c>
      <c r="E993">
        <v>3</v>
      </c>
    </row>
    <row r="994" spans="1:5" x14ac:dyDescent="0.2">
      <c r="A994" t="str">
        <v>successful</v>
      </c>
      <c r="B994">
        <v>1530</v>
      </c>
      <c r="D994" t="str">
        <v>failed</v>
      </c>
      <c r="E994">
        <v>38</v>
      </c>
    </row>
    <row r="995" spans="1:5" x14ac:dyDescent="0.2">
      <c r="A995" t="str">
        <v>successful</v>
      </c>
      <c r="B995">
        <v>278</v>
      </c>
      <c r="D995" t="str">
        <v>failed</v>
      </c>
      <c r="E995">
        <v>52</v>
      </c>
    </row>
    <row r="996" spans="1:5" x14ac:dyDescent="0.2">
      <c r="A996" t="str">
        <v>successful</v>
      </c>
      <c r="B996">
        <v>350</v>
      </c>
      <c r="D996" t="str">
        <v>failed</v>
      </c>
      <c r="E996">
        <v>2</v>
      </c>
    </row>
    <row r="997" spans="1:5" x14ac:dyDescent="0.2">
      <c r="A997" t="str">
        <v>successful</v>
      </c>
      <c r="B997">
        <v>470</v>
      </c>
      <c r="D997" t="str">
        <v>failed</v>
      </c>
      <c r="E997">
        <v>0</v>
      </c>
    </row>
    <row r="998" spans="1:5" x14ac:dyDescent="0.2">
      <c r="A998" t="str">
        <v>successful</v>
      </c>
      <c r="B998">
        <v>3</v>
      </c>
      <c r="D998" t="str">
        <v>failed</v>
      </c>
      <c r="E998">
        <v>4</v>
      </c>
    </row>
    <row r="999" spans="1:5" x14ac:dyDescent="0.2">
      <c r="A999" t="str">
        <v>successful</v>
      </c>
      <c r="B999">
        <v>8200</v>
      </c>
      <c r="D999" t="str">
        <v>failed</v>
      </c>
      <c r="E999">
        <v>4</v>
      </c>
    </row>
    <row r="1000" spans="1:5" x14ac:dyDescent="0.2">
      <c r="A1000" t="str">
        <v>successful</v>
      </c>
      <c r="B1000">
        <v>8359</v>
      </c>
      <c r="D1000" t="str">
        <v>failed</v>
      </c>
      <c r="E1000">
        <v>18</v>
      </c>
    </row>
    <row r="1001" spans="1:5" x14ac:dyDescent="0.2">
      <c r="A1001" t="str">
        <v>successful</v>
      </c>
      <c r="B1001">
        <v>188</v>
      </c>
      <c r="D1001" t="str">
        <v>failed</v>
      </c>
      <c r="E1001">
        <v>0</v>
      </c>
    </row>
    <row r="1002" spans="1:5" x14ac:dyDescent="0.2">
      <c r="A1002" t="str">
        <v>successful</v>
      </c>
      <c r="B1002">
        <v>48</v>
      </c>
      <c r="D1002" t="str">
        <v>failed</v>
      </c>
      <c r="E1002">
        <v>22</v>
      </c>
    </row>
    <row r="1003" spans="1:5" x14ac:dyDescent="0.2">
      <c r="A1003" t="str">
        <v>successful</v>
      </c>
      <c r="B1003">
        <v>607</v>
      </c>
      <c r="D1003" t="str">
        <v>failed</v>
      </c>
      <c r="E1003">
        <v>49</v>
      </c>
    </row>
    <row r="1004" spans="1:5" x14ac:dyDescent="0.2">
      <c r="A1004" t="str">
        <v>successful</v>
      </c>
      <c r="B1004">
        <v>50</v>
      </c>
      <c r="D1004" t="str">
        <v>failed</v>
      </c>
      <c r="E1004">
        <v>19</v>
      </c>
    </row>
    <row r="1005" spans="1:5" x14ac:dyDescent="0.2">
      <c r="A1005" t="str">
        <v>successful</v>
      </c>
      <c r="B1005">
        <v>55</v>
      </c>
      <c r="D1005" t="str">
        <v>failed</v>
      </c>
      <c r="E1005">
        <v>4</v>
      </c>
    </row>
    <row r="1006" spans="1:5" x14ac:dyDescent="0.2">
      <c r="A1006" t="str">
        <v>successful</v>
      </c>
      <c r="B1006">
        <v>38</v>
      </c>
      <c r="D1006" t="str">
        <v>failed</v>
      </c>
      <c r="E1006">
        <v>4</v>
      </c>
    </row>
    <row r="1007" spans="1:5" x14ac:dyDescent="0.2">
      <c r="A1007" t="str">
        <v>successful</v>
      </c>
      <c r="B1007">
        <v>25</v>
      </c>
      <c r="D1007" t="str">
        <v>failed</v>
      </c>
      <c r="E1007">
        <v>2</v>
      </c>
    </row>
    <row r="1008" spans="1:5" x14ac:dyDescent="0.2">
      <c r="A1008" t="str">
        <v>successful</v>
      </c>
      <c r="B1008">
        <v>46</v>
      </c>
      <c r="D1008" t="str">
        <v>failed</v>
      </c>
      <c r="E1008">
        <v>0</v>
      </c>
    </row>
    <row r="1009" spans="1:5" x14ac:dyDescent="0.2">
      <c r="A1009" t="str">
        <v>successful</v>
      </c>
      <c r="B1009">
        <v>83</v>
      </c>
      <c r="D1009" t="str">
        <v>failed</v>
      </c>
      <c r="E1009">
        <v>0</v>
      </c>
    </row>
    <row r="1010" spans="1:5" x14ac:dyDescent="0.2">
      <c r="A1010" t="str">
        <v>successful</v>
      </c>
      <c r="B1010">
        <v>35</v>
      </c>
      <c r="D1010" t="str">
        <v>failed</v>
      </c>
      <c r="E1010">
        <v>14</v>
      </c>
    </row>
    <row r="1011" spans="1:5" x14ac:dyDescent="0.2">
      <c r="A1011" t="str">
        <v>successful</v>
      </c>
      <c r="B1011">
        <v>25</v>
      </c>
      <c r="D1011" t="str">
        <v>failed</v>
      </c>
      <c r="E1011">
        <v>8</v>
      </c>
    </row>
    <row r="1012" spans="1:5" x14ac:dyDescent="0.2">
      <c r="A1012" t="str">
        <v>successful</v>
      </c>
      <c r="B1012">
        <v>75</v>
      </c>
      <c r="D1012" t="str">
        <v>failed</v>
      </c>
      <c r="E1012">
        <v>0</v>
      </c>
    </row>
    <row r="1013" spans="1:5" x14ac:dyDescent="0.2">
      <c r="A1013" t="str">
        <v>successful</v>
      </c>
      <c r="B1013">
        <v>62</v>
      </c>
      <c r="D1013" t="str">
        <v>failed</v>
      </c>
      <c r="E1013">
        <v>15</v>
      </c>
    </row>
    <row r="1014" spans="1:5" x14ac:dyDescent="0.2">
      <c r="A1014" t="str">
        <v>successful</v>
      </c>
      <c r="B1014">
        <v>160</v>
      </c>
      <c r="D1014" t="str">
        <v>failed</v>
      </c>
      <c r="E1014">
        <v>33</v>
      </c>
    </row>
    <row r="1015" spans="1:5" x14ac:dyDescent="0.2">
      <c r="A1015" t="str">
        <v>successful</v>
      </c>
      <c r="B1015">
        <v>246</v>
      </c>
      <c r="D1015" t="str">
        <v>failed</v>
      </c>
      <c r="E1015">
        <v>2</v>
      </c>
    </row>
    <row r="1016" spans="1:5" x14ac:dyDescent="0.2">
      <c r="A1016" t="str">
        <v>successful</v>
      </c>
      <c r="B1016">
        <v>55</v>
      </c>
      <c r="D1016" t="str">
        <v>failed</v>
      </c>
      <c r="E1016">
        <v>6</v>
      </c>
    </row>
    <row r="1017" spans="1:5" x14ac:dyDescent="0.2">
      <c r="A1017" t="str">
        <v>successful</v>
      </c>
      <c r="B1017">
        <v>23</v>
      </c>
      <c r="D1017" t="str">
        <v>failed</v>
      </c>
      <c r="E1017">
        <v>2</v>
      </c>
    </row>
    <row r="1018" spans="1:5" x14ac:dyDescent="0.2">
      <c r="A1018" t="str">
        <v>successful</v>
      </c>
      <c r="B1018">
        <v>72</v>
      </c>
      <c r="D1018" t="str">
        <v>failed</v>
      </c>
      <c r="E1018">
        <v>0</v>
      </c>
    </row>
    <row r="1019" spans="1:5" x14ac:dyDescent="0.2">
      <c r="A1019" t="str">
        <v>successful</v>
      </c>
      <c r="B1019">
        <v>22</v>
      </c>
      <c r="D1019" t="str">
        <v>failed</v>
      </c>
      <c r="E1019">
        <v>4</v>
      </c>
    </row>
    <row r="1020" spans="1:5" x14ac:dyDescent="0.2">
      <c r="A1020" t="str">
        <v>successful</v>
      </c>
      <c r="B1020">
        <v>14</v>
      </c>
      <c r="D1020" t="str">
        <v>failed</v>
      </c>
      <c r="E1020">
        <v>1</v>
      </c>
    </row>
    <row r="1021" spans="1:5" x14ac:dyDescent="0.2">
      <c r="A1021" t="str">
        <v>successful</v>
      </c>
      <c r="B1021">
        <v>38</v>
      </c>
      <c r="D1021" t="str">
        <v>failed</v>
      </c>
      <c r="E1021">
        <v>3</v>
      </c>
    </row>
    <row r="1022" spans="1:5" x14ac:dyDescent="0.2">
      <c r="A1022" t="str">
        <v>successful</v>
      </c>
      <c r="B1022">
        <v>32</v>
      </c>
      <c r="D1022" t="str">
        <v>failed</v>
      </c>
      <c r="E1022">
        <v>4</v>
      </c>
    </row>
    <row r="1023" spans="1:5" x14ac:dyDescent="0.2">
      <c r="A1023" t="str">
        <v>successful</v>
      </c>
      <c r="B1023">
        <v>63</v>
      </c>
      <c r="D1023" t="str">
        <v>failed</v>
      </c>
      <c r="E1023">
        <v>0</v>
      </c>
    </row>
    <row r="1024" spans="1:5" x14ac:dyDescent="0.2">
      <c r="A1024" t="str">
        <v>successful</v>
      </c>
      <c r="B1024">
        <v>27</v>
      </c>
      <c r="D1024" t="str">
        <v>failed</v>
      </c>
      <c r="E1024">
        <v>4</v>
      </c>
    </row>
    <row r="1025" spans="1:5" x14ac:dyDescent="0.2">
      <c r="A1025" t="str">
        <v>successful</v>
      </c>
      <c r="B1025">
        <v>44</v>
      </c>
      <c r="D1025" t="str">
        <v>failed</v>
      </c>
      <c r="E1025">
        <v>3</v>
      </c>
    </row>
    <row r="1026" spans="1:5" x14ac:dyDescent="0.2">
      <c r="A1026" t="str">
        <v>successful</v>
      </c>
      <c r="B1026">
        <v>38</v>
      </c>
      <c r="D1026" t="str">
        <v>failed</v>
      </c>
      <c r="E1026">
        <v>34</v>
      </c>
    </row>
    <row r="1027" spans="1:5" x14ac:dyDescent="0.2">
      <c r="A1027" t="str">
        <v>successful</v>
      </c>
      <c r="B1027">
        <v>115</v>
      </c>
      <c r="D1027" t="str">
        <v>failed</v>
      </c>
      <c r="E1027">
        <v>2</v>
      </c>
    </row>
    <row r="1028" spans="1:5" x14ac:dyDescent="0.2">
      <c r="A1028" t="str">
        <v>successful</v>
      </c>
      <c r="B1028">
        <v>37</v>
      </c>
      <c r="D1028" t="str">
        <v>failed</v>
      </c>
      <c r="E1028">
        <v>33</v>
      </c>
    </row>
    <row r="1029" spans="1:5" x14ac:dyDescent="0.2">
      <c r="A1029" t="str">
        <v>successful</v>
      </c>
      <c r="B1029">
        <v>99</v>
      </c>
      <c r="D1029" t="str">
        <v>failed</v>
      </c>
      <c r="E1029">
        <v>0</v>
      </c>
    </row>
    <row r="1030" spans="1:5" x14ac:dyDescent="0.2">
      <c r="A1030" t="str">
        <v>successful</v>
      </c>
      <c r="B1030">
        <v>44</v>
      </c>
      <c r="D1030" t="str">
        <v>failed</v>
      </c>
      <c r="E1030">
        <v>0</v>
      </c>
    </row>
    <row r="1031" spans="1:5" x14ac:dyDescent="0.2">
      <c r="A1031" t="str">
        <v>successful</v>
      </c>
      <c r="B1031">
        <v>58</v>
      </c>
      <c r="D1031" t="str">
        <v>failed</v>
      </c>
      <c r="E1031">
        <v>1</v>
      </c>
    </row>
    <row r="1032" spans="1:5" x14ac:dyDescent="0.2">
      <c r="A1032" t="str">
        <v>successful</v>
      </c>
      <c r="B1032">
        <v>191</v>
      </c>
      <c r="D1032" t="str">
        <v>failed</v>
      </c>
      <c r="E1032">
        <v>13</v>
      </c>
    </row>
    <row r="1033" spans="1:5" x14ac:dyDescent="0.2">
      <c r="A1033" t="str">
        <v>successful</v>
      </c>
      <c r="B1033">
        <v>40</v>
      </c>
      <c r="D1033" t="str">
        <v>failed</v>
      </c>
      <c r="E1033">
        <v>2</v>
      </c>
    </row>
    <row r="1034" spans="1:5" x14ac:dyDescent="0.2">
      <c r="A1034" t="str">
        <v>successful</v>
      </c>
      <c r="B1034">
        <v>38</v>
      </c>
      <c r="D1034" t="str">
        <v>failed</v>
      </c>
      <c r="E1034">
        <v>36</v>
      </c>
    </row>
    <row r="1035" spans="1:5" x14ac:dyDescent="0.2">
      <c r="A1035" t="str">
        <v>successful</v>
      </c>
      <c r="B1035">
        <v>39</v>
      </c>
      <c r="D1035" t="str">
        <v>failed</v>
      </c>
      <c r="E1035">
        <v>1</v>
      </c>
    </row>
    <row r="1036" spans="1:5" x14ac:dyDescent="0.2">
      <c r="A1036" t="str">
        <v>successful</v>
      </c>
      <c r="B1036">
        <v>11</v>
      </c>
      <c r="D1036" t="str">
        <v>failed</v>
      </c>
      <c r="E1036">
        <v>15</v>
      </c>
    </row>
    <row r="1037" spans="1:5" x14ac:dyDescent="0.2">
      <c r="A1037" t="str">
        <v>successful</v>
      </c>
      <c r="B1037">
        <v>107</v>
      </c>
      <c r="D1037" t="str">
        <v>failed</v>
      </c>
      <c r="E1037">
        <v>1</v>
      </c>
    </row>
    <row r="1038" spans="1:5" x14ac:dyDescent="0.2">
      <c r="A1038" t="str">
        <v>successful</v>
      </c>
      <c r="B1038">
        <v>147</v>
      </c>
      <c r="D1038" t="str">
        <v>failed</v>
      </c>
      <c r="E1038">
        <v>0</v>
      </c>
    </row>
    <row r="1039" spans="1:5" x14ac:dyDescent="0.2">
      <c r="A1039" t="str">
        <v>successful</v>
      </c>
      <c r="B1039">
        <v>36</v>
      </c>
      <c r="D1039" t="str">
        <v>failed</v>
      </c>
      <c r="E1039">
        <v>1</v>
      </c>
    </row>
    <row r="1040" spans="1:5" x14ac:dyDescent="0.2">
      <c r="A1040" t="str">
        <v>successful</v>
      </c>
      <c r="B1040">
        <v>92</v>
      </c>
      <c r="D1040" t="str">
        <v>failed</v>
      </c>
      <c r="E1040">
        <v>0</v>
      </c>
    </row>
    <row r="1041" spans="1:5" x14ac:dyDescent="0.2">
      <c r="A1041" t="str">
        <v>successful</v>
      </c>
      <c r="B1041">
        <v>35</v>
      </c>
      <c r="D1041" t="str">
        <v>failed</v>
      </c>
      <c r="E1041">
        <v>0</v>
      </c>
    </row>
    <row r="1042" spans="1:5" x14ac:dyDescent="0.2">
      <c r="A1042" t="str">
        <v>successful</v>
      </c>
      <c r="B1042">
        <v>17</v>
      </c>
      <c r="D1042" t="str">
        <v>failed</v>
      </c>
      <c r="E1042">
        <v>1</v>
      </c>
    </row>
    <row r="1043" spans="1:5" x14ac:dyDescent="0.2">
      <c r="A1043" t="str">
        <v>successful</v>
      </c>
      <c r="B1043">
        <v>22</v>
      </c>
      <c r="D1043" t="str">
        <v>failed</v>
      </c>
      <c r="E1043">
        <v>39</v>
      </c>
    </row>
    <row r="1044" spans="1:5" x14ac:dyDescent="0.2">
      <c r="A1044" t="str">
        <v>successful</v>
      </c>
      <c r="B1044">
        <v>69</v>
      </c>
      <c r="D1044" t="str">
        <v>failed</v>
      </c>
      <c r="E1044">
        <v>0</v>
      </c>
    </row>
    <row r="1045" spans="1:5" x14ac:dyDescent="0.2">
      <c r="A1045" t="str">
        <v>successful</v>
      </c>
      <c r="B1045">
        <v>13</v>
      </c>
      <c r="D1045" t="str">
        <v>failed</v>
      </c>
      <c r="E1045">
        <v>0</v>
      </c>
    </row>
    <row r="1046" spans="1:5" x14ac:dyDescent="0.2">
      <c r="A1046" t="str">
        <v>successful</v>
      </c>
      <c r="B1046">
        <v>58</v>
      </c>
      <c r="D1046" t="str">
        <v>failed</v>
      </c>
      <c r="E1046">
        <v>3</v>
      </c>
    </row>
    <row r="1047" spans="1:5" x14ac:dyDescent="0.2">
      <c r="A1047" t="str">
        <v>successful</v>
      </c>
      <c r="B1047">
        <v>44</v>
      </c>
      <c r="D1047" t="str">
        <v>failed</v>
      </c>
      <c r="E1047">
        <v>1</v>
      </c>
    </row>
    <row r="1048" spans="1:5" x14ac:dyDescent="0.2">
      <c r="A1048" t="str">
        <v>successful</v>
      </c>
      <c r="B1048">
        <v>83</v>
      </c>
      <c r="D1048" t="str">
        <v>failed</v>
      </c>
      <c r="E1048">
        <v>13</v>
      </c>
    </row>
    <row r="1049" spans="1:5" x14ac:dyDescent="0.2">
      <c r="A1049" t="str">
        <v>successful</v>
      </c>
      <c r="B1049">
        <v>117</v>
      </c>
      <c r="D1049" t="str">
        <v>failed</v>
      </c>
      <c r="E1049">
        <v>0</v>
      </c>
    </row>
    <row r="1050" spans="1:5" x14ac:dyDescent="0.2">
      <c r="A1050" t="str">
        <v>successful</v>
      </c>
      <c r="B1050">
        <v>32</v>
      </c>
      <c r="D1050" t="str">
        <v>failed</v>
      </c>
      <c r="E1050">
        <v>6</v>
      </c>
    </row>
    <row r="1051" spans="1:5" x14ac:dyDescent="0.2">
      <c r="A1051" t="str">
        <v>successful</v>
      </c>
      <c r="B1051">
        <v>8</v>
      </c>
      <c r="D1051" t="str">
        <v>failed</v>
      </c>
      <c r="E1051">
        <v>0</v>
      </c>
    </row>
    <row r="1052" spans="1:5" x14ac:dyDescent="0.2">
      <c r="A1052" t="str">
        <v>successful</v>
      </c>
      <c r="B1052">
        <v>340</v>
      </c>
      <c r="D1052" t="str">
        <v>failed</v>
      </c>
      <c r="E1052">
        <v>14</v>
      </c>
    </row>
    <row r="1053" spans="1:5" x14ac:dyDescent="0.2">
      <c r="A1053" t="str">
        <v>successful</v>
      </c>
      <c r="B1053">
        <v>7</v>
      </c>
      <c r="D1053" t="str">
        <v>failed</v>
      </c>
      <c r="E1053">
        <v>5</v>
      </c>
    </row>
    <row r="1054" spans="1:5" x14ac:dyDescent="0.2">
      <c r="A1054" t="str">
        <v>successful</v>
      </c>
      <c r="B1054">
        <v>19</v>
      </c>
      <c r="D1054" t="str">
        <v>failed</v>
      </c>
      <c r="E1054">
        <v>6</v>
      </c>
    </row>
    <row r="1055" spans="1:5" x14ac:dyDescent="0.2">
      <c r="A1055" t="str">
        <v>successful</v>
      </c>
      <c r="B1055">
        <v>47</v>
      </c>
      <c r="D1055" t="str">
        <v>failed</v>
      </c>
      <c r="E1055">
        <v>15</v>
      </c>
    </row>
    <row r="1056" spans="1:5" x14ac:dyDescent="0.2">
      <c r="A1056" t="str">
        <v>successful</v>
      </c>
      <c r="B1056">
        <v>13</v>
      </c>
      <c r="D1056" t="str">
        <v>failed</v>
      </c>
      <c r="E1056">
        <v>0</v>
      </c>
    </row>
    <row r="1057" spans="1:5" x14ac:dyDescent="0.2">
      <c r="A1057" t="str">
        <v>successful</v>
      </c>
      <c r="B1057">
        <v>90</v>
      </c>
      <c r="D1057" t="str">
        <v>failed</v>
      </c>
      <c r="E1057">
        <v>1</v>
      </c>
    </row>
    <row r="1058" spans="1:5" x14ac:dyDescent="0.2">
      <c r="A1058" t="str">
        <v>successful</v>
      </c>
      <c r="B1058">
        <v>63</v>
      </c>
      <c r="D1058" t="str">
        <v>failed</v>
      </c>
      <c r="E1058">
        <v>9</v>
      </c>
    </row>
    <row r="1059" spans="1:5" x14ac:dyDescent="0.2">
      <c r="A1059" t="str">
        <v>successful</v>
      </c>
      <c r="B1059">
        <v>26</v>
      </c>
      <c r="D1059" t="str">
        <v>failed</v>
      </c>
      <c r="E1059">
        <v>3</v>
      </c>
    </row>
    <row r="1060" spans="1:5" x14ac:dyDescent="0.2">
      <c r="A1060" t="str">
        <v>successful</v>
      </c>
      <c r="B1060">
        <v>71</v>
      </c>
      <c r="D1060" t="str">
        <v>failed</v>
      </c>
      <c r="E1060">
        <v>3</v>
      </c>
    </row>
    <row r="1061" spans="1:5" x14ac:dyDescent="0.2">
      <c r="A1061" t="str">
        <v>successful</v>
      </c>
      <c r="B1061">
        <v>38</v>
      </c>
      <c r="D1061" t="str">
        <v>failed</v>
      </c>
      <c r="E1061">
        <v>1</v>
      </c>
    </row>
    <row r="1062" spans="1:5" x14ac:dyDescent="0.2">
      <c r="A1062" t="str">
        <v>successful</v>
      </c>
      <c r="B1062">
        <v>859</v>
      </c>
      <c r="D1062" t="str">
        <v>failed</v>
      </c>
      <c r="E1062">
        <v>3</v>
      </c>
    </row>
    <row r="1063" spans="1:5" x14ac:dyDescent="0.2">
      <c r="A1063" t="str">
        <v>successful</v>
      </c>
      <c r="B1063">
        <v>21</v>
      </c>
      <c r="D1063" t="str">
        <v>failed</v>
      </c>
      <c r="E1063">
        <v>0</v>
      </c>
    </row>
    <row r="1064" spans="1:5" x14ac:dyDescent="0.2">
      <c r="A1064" t="str">
        <v>successful</v>
      </c>
      <c r="B1064">
        <v>78</v>
      </c>
      <c r="D1064" t="str">
        <v>failed</v>
      </c>
      <c r="E1064">
        <v>2</v>
      </c>
    </row>
    <row r="1065" spans="1:5" x14ac:dyDescent="0.2">
      <c r="A1065" t="str">
        <v>successful</v>
      </c>
      <c r="B1065">
        <v>53</v>
      </c>
      <c r="D1065" t="str">
        <v>failed</v>
      </c>
      <c r="E1065">
        <v>10</v>
      </c>
    </row>
    <row r="1066" spans="1:5" x14ac:dyDescent="0.2">
      <c r="A1066" t="str">
        <v>successful</v>
      </c>
      <c r="B1066">
        <v>356</v>
      </c>
      <c r="D1066" t="str">
        <v>failed</v>
      </c>
      <c r="E1066">
        <v>60</v>
      </c>
    </row>
    <row r="1067" spans="1:5" x14ac:dyDescent="0.2">
      <c r="A1067" t="str">
        <v>successful</v>
      </c>
      <c r="B1067">
        <v>279</v>
      </c>
      <c r="D1067" t="str">
        <v>failed</v>
      </c>
      <c r="E1067">
        <v>5</v>
      </c>
    </row>
    <row r="1068" spans="1:5" x14ac:dyDescent="0.2">
      <c r="A1068" t="str">
        <v>successful</v>
      </c>
      <c r="B1068">
        <v>266</v>
      </c>
      <c r="D1068" t="str">
        <v>failed</v>
      </c>
      <c r="E1068">
        <v>9</v>
      </c>
    </row>
    <row r="1069" spans="1:5" x14ac:dyDescent="0.2">
      <c r="A1069" t="str">
        <v>successful</v>
      </c>
      <c r="B1069">
        <v>623</v>
      </c>
      <c r="D1069" t="str">
        <v>failed</v>
      </c>
      <c r="E1069">
        <v>13</v>
      </c>
    </row>
    <row r="1070" spans="1:5" x14ac:dyDescent="0.2">
      <c r="A1070" t="str">
        <v>successful</v>
      </c>
      <c r="B1070">
        <v>392</v>
      </c>
      <c r="D1070" t="str">
        <v>failed</v>
      </c>
      <c r="E1070">
        <v>0</v>
      </c>
    </row>
    <row r="1071" spans="1:5" x14ac:dyDescent="0.2">
      <c r="A1071" t="str">
        <v>successful</v>
      </c>
      <c r="B1071">
        <v>3562</v>
      </c>
      <c r="D1071" t="str">
        <v>failed</v>
      </c>
      <c r="E1071">
        <v>8</v>
      </c>
    </row>
    <row r="1072" spans="1:5" x14ac:dyDescent="0.2">
      <c r="A1072" t="str">
        <v>successful</v>
      </c>
      <c r="B1072">
        <v>514</v>
      </c>
      <c r="D1072" t="str">
        <v>failed</v>
      </c>
      <c r="E1072">
        <v>3</v>
      </c>
    </row>
    <row r="1073" spans="1:5" x14ac:dyDescent="0.2">
      <c r="A1073" t="str">
        <v>successful</v>
      </c>
      <c r="B1073">
        <v>88</v>
      </c>
      <c r="D1073" t="str">
        <v>failed</v>
      </c>
      <c r="E1073">
        <v>3</v>
      </c>
    </row>
    <row r="1074" spans="1:5" x14ac:dyDescent="0.2">
      <c r="A1074" t="str">
        <v>successful</v>
      </c>
      <c r="B1074">
        <v>537</v>
      </c>
      <c r="D1074" t="str">
        <v>failed</v>
      </c>
      <c r="E1074">
        <v>0</v>
      </c>
    </row>
    <row r="1075" spans="1:5" x14ac:dyDescent="0.2">
      <c r="A1075" t="str">
        <v>successful</v>
      </c>
      <c r="B1075">
        <v>25</v>
      </c>
      <c r="D1075" t="str">
        <v>failed</v>
      </c>
      <c r="E1075">
        <v>6</v>
      </c>
    </row>
    <row r="1076" spans="1:5" x14ac:dyDescent="0.2">
      <c r="A1076" t="str">
        <v>successful</v>
      </c>
      <c r="B1076">
        <v>3238</v>
      </c>
      <c r="D1076" t="str">
        <v>failed</v>
      </c>
      <c r="E1076">
        <v>4</v>
      </c>
    </row>
    <row r="1077" spans="1:5" x14ac:dyDescent="0.2">
      <c r="A1077" t="str">
        <v>successful</v>
      </c>
      <c r="B1077">
        <v>897</v>
      </c>
      <c r="D1077" t="str">
        <v>failed</v>
      </c>
      <c r="E1077">
        <v>1</v>
      </c>
    </row>
    <row r="1078" spans="1:5" x14ac:dyDescent="0.2">
      <c r="A1078" t="str">
        <v>successful</v>
      </c>
      <c r="B1078">
        <v>878</v>
      </c>
      <c r="D1078" t="str">
        <v>failed</v>
      </c>
      <c r="E1078">
        <v>29</v>
      </c>
    </row>
    <row r="1079" spans="1:5" x14ac:dyDescent="0.2">
      <c r="A1079" t="str">
        <v>successful</v>
      </c>
      <c r="B1079">
        <v>115</v>
      </c>
      <c r="D1079" t="str">
        <v>failed</v>
      </c>
      <c r="E1079">
        <v>0</v>
      </c>
    </row>
    <row r="1080" spans="1:5" x14ac:dyDescent="0.2">
      <c r="A1080" t="str">
        <v>successful</v>
      </c>
      <c r="B1080">
        <v>234</v>
      </c>
      <c r="D1080" t="str">
        <v>failed</v>
      </c>
      <c r="E1080">
        <v>4</v>
      </c>
    </row>
    <row r="1081" spans="1:5" x14ac:dyDescent="0.2">
      <c r="A1081" t="str">
        <v>successful</v>
      </c>
      <c r="B1081">
        <v>4330</v>
      </c>
      <c r="D1081" t="str">
        <v>failed</v>
      </c>
      <c r="E1081">
        <v>5</v>
      </c>
    </row>
    <row r="1082" spans="1:5" x14ac:dyDescent="0.2">
      <c r="A1082" t="str">
        <v>successful</v>
      </c>
      <c r="B1082">
        <v>651</v>
      </c>
      <c r="D1082" t="str">
        <v>failed</v>
      </c>
      <c r="E1082">
        <v>4</v>
      </c>
    </row>
    <row r="1083" spans="1:5" x14ac:dyDescent="0.2">
      <c r="A1083" t="str">
        <v>successful</v>
      </c>
      <c r="B1083">
        <v>251</v>
      </c>
      <c r="D1083" t="str">
        <v>failed</v>
      </c>
      <c r="E1083">
        <v>5</v>
      </c>
    </row>
    <row r="1084" spans="1:5" x14ac:dyDescent="0.2">
      <c r="A1084" t="str">
        <v>successful</v>
      </c>
      <c r="B1084">
        <v>263</v>
      </c>
      <c r="D1084" t="str">
        <v>failed</v>
      </c>
      <c r="E1084">
        <v>1</v>
      </c>
    </row>
    <row r="1085" spans="1:5" x14ac:dyDescent="0.2">
      <c r="A1085" t="str">
        <v>successful</v>
      </c>
      <c r="B1085">
        <v>28</v>
      </c>
      <c r="D1085" t="str">
        <v>failed</v>
      </c>
      <c r="E1085">
        <v>1</v>
      </c>
    </row>
    <row r="1086" spans="1:5" x14ac:dyDescent="0.2">
      <c r="A1086" t="str">
        <v>successful</v>
      </c>
      <c r="B1086">
        <v>721</v>
      </c>
      <c r="D1086" t="str">
        <v>failed</v>
      </c>
      <c r="E1086">
        <v>0</v>
      </c>
    </row>
    <row r="1087" spans="1:5" x14ac:dyDescent="0.2">
      <c r="A1087" t="str">
        <v>successful</v>
      </c>
      <c r="B1087">
        <v>50</v>
      </c>
      <c r="D1087" t="str">
        <v>failed</v>
      </c>
      <c r="E1087">
        <v>14</v>
      </c>
    </row>
    <row r="1088" spans="1:5" x14ac:dyDescent="0.2">
      <c r="A1088" t="str">
        <v>successful</v>
      </c>
      <c r="B1088">
        <v>73</v>
      </c>
      <c r="D1088" t="str">
        <v>failed</v>
      </c>
      <c r="E1088">
        <v>3</v>
      </c>
    </row>
    <row r="1089" spans="1:5" x14ac:dyDescent="0.2">
      <c r="A1089" t="str">
        <v>successful</v>
      </c>
      <c r="B1089">
        <v>27</v>
      </c>
      <c r="D1089" t="str">
        <v>failed</v>
      </c>
      <c r="E1089">
        <v>10</v>
      </c>
    </row>
    <row r="1090" spans="1:5" x14ac:dyDescent="0.2">
      <c r="A1090" t="str">
        <v>successful</v>
      </c>
      <c r="B1090">
        <v>34</v>
      </c>
      <c r="D1090" t="str">
        <v>failed</v>
      </c>
      <c r="E1090">
        <v>17</v>
      </c>
    </row>
    <row r="1091" spans="1:5" x14ac:dyDescent="0.2">
      <c r="A1091" t="str">
        <v>successful</v>
      </c>
      <c r="B1091">
        <v>7</v>
      </c>
      <c r="D1091" t="str">
        <v>failed</v>
      </c>
      <c r="E1091">
        <v>2</v>
      </c>
    </row>
    <row r="1092" spans="1:5" x14ac:dyDescent="0.2">
      <c r="A1092" t="str">
        <v>successful</v>
      </c>
      <c r="B1092">
        <v>24</v>
      </c>
      <c r="D1092" t="str">
        <v>failed</v>
      </c>
      <c r="E1092">
        <v>0</v>
      </c>
    </row>
    <row r="1093" spans="1:5" x14ac:dyDescent="0.2">
      <c r="A1093" t="str">
        <v>successful</v>
      </c>
      <c r="B1093">
        <v>15</v>
      </c>
      <c r="D1093" t="str">
        <v>failed</v>
      </c>
      <c r="E1093">
        <v>4</v>
      </c>
    </row>
    <row r="1094" spans="1:5" x14ac:dyDescent="0.2">
      <c r="A1094" t="str">
        <v>successful</v>
      </c>
      <c r="B1094">
        <v>72</v>
      </c>
      <c r="D1094" t="str">
        <v>failed</v>
      </c>
      <c r="E1094">
        <v>12</v>
      </c>
    </row>
    <row r="1095" spans="1:5" x14ac:dyDescent="0.2">
      <c r="A1095" t="str">
        <v>successful</v>
      </c>
      <c r="B1095">
        <v>120</v>
      </c>
      <c r="D1095" t="str">
        <v>failed</v>
      </c>
      <c r="E1095">
        <v>3</v>
      </c>
    </row>
    <row r="1096" spans="1:5" x14ac:dyDescent="0.2">
      <c r="A1096" t="str">
        <v>successful</v>
      </c>
      <c r="B1096">
        <v>123</v>
      </c>
      <c r="D1096" t="str">
        <v>failed</v>
      </c>
      <c r="E1096">
        <v>12</v>
      </c>
    </row>
    <row r="1097" spans="1:5" x14ac:dyDescent="0.2">
      <c r="A1097" t="str">
        <v>successful</v>
      </c>
      <c r="B1097">
        <v>1</v>
      </c>
      <c r="D1097" t="str">
        <v>failed</v>
      </c>
      <c r="E1097">
        <v>0</v>
      </c>
    </row>
    <row r="1098" spans="1:5" x14ac:dyDescent="0.2">
      <c r="A1098" t="str">
        <v>successful</v>
      </c>
      <c r="B1098">
        <v>24</v>
      </c>
      <c r="D1098" t="str">
        <v>failed</v>
      </c>
      <c r="E1098">
        <v>7</v>
      </c>
    </row>
    <row r="1099" spans="1:5" x14ac:dyDescent="0.2">
      <c r="A1099" t="str">
        <v>successful</v>
      </c>
      <c r="B1099">
        <v>33</v>
      </c>
      <c r="D1099" t="str">
        <v>failed</v>
      </c>
      <c r="E1099">
        <v>2</v>
      </c>
    </row>
    <row r="1100" spans="1:5" x14ac:dyDescent="0.2">
      <c r="A1100" t="str">
        <v>successful</v>
      </c>
      <c r="B1100">
        <v>14</v>
      </c>
      <c r="D1100" t="str">
        <v>failed</v>
      </c>
      <c r="E1100">
        <v>1</v>
      </c>
    </row>
    <row r="1101" spans="1:5" x14ac:dyDescent="0.2">
      <c r="A1101" t="str">
        <v>successful</v>
      </c>
      <c r="B1101">
        <v>9</v>
      </c>
      <c r="D1101" t="str">
        <v>failed</v>
      </c>
      <c r="E1101">
        <v>4</v>
      </c>
    </row>
    <row r="1102" spans="1:5" x14ac:dyDescent="0.2">
      <c r="A1102" t="str">
        <v>successful</v>
      </c>
      <c r="B1102">
        <v>76</v>
      </c>
      <c r="D1102" t="str">
        <v>failed</v>
      </c>
      <c r="E1102">
        <v>4</v>
      </c>
    </row>
    <row r="1103" spans="1:5" x14ac:dyDescent="0.2">
      <c r="A1103" t="str">
        <v>successful</v>
      </c>
      <c r="B1103">
        <v>19</v>
      </c>
      <c r="D1103" t="str">
        <v>failed</v>
      </c>
      <c r="E1103">
        <v>17</v>
      </c>
    </row>
    <row r="1104" spans="1:5" x14ac:dyDescent="0.2">
      <c r="A1104" t="str">
        <v>successful</v>
      </c>
      <c r="B1104">
        <v>69</v>
      </c>
      <c r="D1104" t="str">
        <v>failed</v>
      </c>
      <c r="E1104">
        <v>7</v>
      </c>
    </row>
    <row r="1105" spans="1:5" x14ac:dyDescent="0.2">
      <c r="A1105" t="str">
        <v>successful</v>
      </c>
      <c r="B1105">
        <v>218</v>
      </c>
      <c r="D1105" t="str">
        <v>failed</v>
      </c>
      <c r="E1105">
        <v>2</v>
      </c>
    </row>
    <row r="1106" spans="1:5" x14ac:dyDescent="0.2">
      <c r="A1106" t="str">
        <v>successful</v>
      </c>
      <c r="B1106">
        <v>30</v>
      </c>
      <c r="D1106" t="str">
        <v>failed</v>
      </c>
      <c r="E1106">
        <v>5</v>
      </c>
    </row>
    <row r="1107" spans="1:5" x14ac:dyDescent="0.2">
      <c r="A1107" t="str">
        <v>successful</v>
      </c>
      <c r="B1107">
        <v>100</v>
      </c>
      <c r="D1107" t="str">
        <v>failed</v>
      </c>
      <c r="E1107">
        <v>1</v>
      </c>
    </row>
    <row r="1108" spans="1:5" x14ac:dyDescent="0.2">
      <c r="A1108" t="str">
        <v>successful</v>
      </c>
      <c r="B1108">
        <v>296</v>
      </c>
      <c r="D1108" t="str">
        <v>failed</v>
      </c>
      <c r="E1108">
        <v>1</v>
      </c>
    </row>
    <row r="1109" spans="1:5" x14ac:dyDescent="0.2">
      <c r="A1109" t="str">
        <v>successful</v>
      </c>
      <c r="B1109">
        <v>1204</v>
      </c>
      <c r="D1109" t="str">
        <v>failed</v>
      </c>
      <c r="E1109">
        <v>14</v>
      </c>
    </row>
    <row r="1110" spans="1:5" x14ac:dyDescent="0.2">
      <c r="A1110" t="str">
        <v>successful</v>
      </c>
      <c r="B1110">
        <v>321</v>
      </c>
      <c r="D1110" t="str">
        <v>failed</v>
      </c>
      <c r="E1110">
        <v>26</v>
      </c>
    </row>
    <row r="1111" spans="1:5" x14ac:dyDescent="0.2">
      <c r="A1111" t="str">
        <v>successful</v>
      </c>
      <c r="B1111">
        <v>301</v>
      </c>
      <c r="D1111" t="str">
        <v>failed</v>
      </c>
      <c r="E1111">
        <v>2</v>
      </c>
    </row>
    <row r="1112" spans="1:5" x14ac:dyDescent="0.2">
      <c r="A1112" t="str">
        <v>successful</v>
      </c>
      <c r="B1112">
        <v>144</v>
      </c>
      <c r="D1112" t="str">
        <v>failed</v>
      </c>
      <c r="E1112">
        <v>1</v>
      </c>
    </row>
    <row r="1113" spans="1:5" x14ac:dyDescent="0.2">
      <c r="A1113" t="str">
        <v>successful</v>
      </c>
      <c r="B1113">
        <v>539</v>
      </c>
      <c r="D1113" t="str">
        <v>failed</v>
      </c>
      <c r="E1113">
        <v>3</v>
      </c>
    </row>
    <row r="1114" spans="1:5" x14ac:dyDescent="0.2">
      <c r="A1114" t="str">
        <v>successful</v>
      </c>
      <c r="B1114">
        <v>498</v>
      </c>
      <c r="D1114" t="str">
        <v>failed</v>
      </c>
      <c r="E1114">
        <v>7</v>
      </c>
    </row>
    <row r="1115" spans="1:5" x14ac:dyDescent="0.2">
      <c r="A1115" t="str">
        <v>successful</v>
      </c>
      <c r="B1115">
        <v>1113</v>
      </c>
      <c r="D1115" t="str">
        <v>failed</v>
      </c>
      <c r="E1115">
        <v>9</v>
      </c>
    </row>
    <row r="1116" spans="1:5" x14ac:dyDescent="0.2">
      <c r="A1116" t="str">
        <v>successful</v>
      </c>
      <c r="B1116">
        <v>988</v>
      </c>
      <c r="D1116" t="str">
        <v>failed</v>
      </c>
      <c r="E1116">
        <v>20</v>
      </c>
    </row>
    <row r="1117" spans="1:5" x14ac:dyDescent="0.2">
      <c r="A1117" t="str">
        <v>successful</v>
      </c>
      <c r="B1117">
        <v>391</v>
      </c>
      <c r="D1117" t="str">
        <v>failed</v>
      </c>
      <c r="E1117">
        <v>6</v>
      </c>
    </row>
    <row r="1118" spans="1:5" x14ac:dyDescent="0.2">
      <c r="A1118" t="str">
        <v>successful</v>
      </c>
      <c r="B1118">
        <v>28</v>
      </c>
      <c r="D1118" t="str">
        <v>failed</v>
      </c>
      <c r="E1118">
        <v>13</v>
      </c>
    </row>
    <row r="1119" spans="1:5" x14ac:dyDescent="0.2">
      <c r="A1119" t="str">
        <v>successful</v>
      </c>
      <c r="B1119">
        <v>147</v>
      </c>
      <c r="D1119" t="str">
        <v>failed</v>
      </c>
      <c r="E1119">
        <v>1</v>
      </c>
    </row>
    <row r="1120" spans="1:5" x14ac:dyDescent="0.2">
      <c r="A1120" t="str">
        <v>successful</v>
      </c>
      <c r="B1120">
        <v>680</v>
      </c>
      <c r="D1120" t="str">
        <v>failed</v>
      </c>
      <c r="E1120">
        <v>202</v>
      </c>
    </row>
    <row r="1121" spans="1:5" x14ac:dyDescent="0.2">
      <c r="A1121" t="str">
        <v>successful</v>
      </c>
      <c r="B1121">
        <v>983</v>
      </c>
      <c r="D1121" t="str">
        <v>failed</v>
      </c>
      <c r="E1121">
        <v>0</v>
      </c>
    </row>
    <row r="1122" spans="1:5" x14ac:dyDescent="0.2">
      <c r="A1122" t="str">
        <v>successful</v>
      </c>
      <c r="B1122">
        <v>79</v>
      </c>
      <c r="D1122" t="str">
        <v>failed</v>
      </c>
      <c r="E1122">
        <v>1</v>
      </c>
    </row>
    <row r="1123" spans="1:5" x14ac:dyDescent="0.2">
      <c r="A1123" t="str">
        <v>successful</v>
      </c>
      <c r="B1123">
        <v>426</v>
      </c>
      <c r="D1123" t="str">
        <v>failed</v>
      </c>
      <c r="E1123">
        <v>0</v>
      </c>
    </row>
    <row r="1124" spans="1:5" x14ac:dyDescent="0.2">
      <c r="A1124" t="str">
        <v>successful</v>
      </c>
      <c r="B1124">
        <v>96</v>
      </c>
      <c r="D1124" t="str">
        <v>failed</v>
      </c>
      <c r="E1124">
        <v>2</v>
      </c>
    </row>
    <row r="1125" spans="1:5" x14ac:dyDescent="0.2">
      <c r="A1125" t="str">
        <v>successful</v>
      </c>
      <c r="B1125">
        <v>163</v>
      </c>
      <c r="D1125" t="str">
        <v>failed</v>
      </c>
      <c r="E1125">
        <v>13</v>
      </c>
    </row>
    <row r="1126" spans="1:5" x14ac:dyDescent="0.2">
      <c r="A1126" t="str">
        <v>successful</v>
      </c>
      <c r="B1126">
        <v>2525</v>
      </c>
      <c r="D1126" t="str">
        <v>failed</v>
      </c>
      <c r="E1126">
        <v>9</v>
      </c>
    </row>
    <row r="1127" spans="1:5" x14ac:dyDescent="0.2">
      <c r="A1127" t="str">
        <v>successful</v>
      </c>
      <c r="B1127">
        <v>2035</v>
      </c>
      <c r="D1127" t="str">
        <v>failed</v>
      </c>
      <c r="E1127">
        <v>2</v>
      </c>
    </row>
    <row r="1128" spans="1:5" x14ac:dyDescent="0.2">
      <c r="A1128" t="str">
        <v>successful</v>
      </c>
      <c r="B1128">
        <v>290</v>
      </c>
      <c r="D1128" t="str">
        <v>failed</v>
      </c>
      <c r="E1128">
        <v>0</v>
      </c>
    </row>
    <row r="1129" spans="1:5" x14ac:dyDescent="0.2">
      <c r="A1129" t="str">
        <v>successful</v>
      </c>
      <c r="B1129">
        <v>1980</v>
      </c>
      <c r="D1129" t="str">
        <v>failed</v>
      </c>
      <c r="E1129">
        <v>35</v>
      </c>
    </row>
    <row r="1130" spans="1:5" x14ac:dyDescent="0.2">
      <c r="A1130" t="str">
        <v>successful</v>
      </c>
      <c r="B1130">
        <v>57</v>
      </c>
      <c r="D1130" t="str">
        <v>failed</v>
      </c>
      <c r="E1130">
        <v>2</v>
      </c>
    </row>
    <row r="1131" spans="1:5" x14ac:dyDescent="0.2">
      <c r="A1131" t="str">
        <v>successful</v>
      </c>
      <c r="B1131">
        <v>380</v>
      </c>
      <c r="D1131" t="str">
        <v>failed</v>
      </c>
      <c r="E1131">
        <v>3</v>
      </c>
    </row>
    <row r="1132" spans="1:5" x14ac:dyDescent="0.2">
      <c r="A1132" t="str">
        <v>successful</v>
      </c>
      <c r="B1132">
        <v>128</v>
      </c>
      <c r="D1132" t="str">
        <v>failed</v>
      </c>
      <c r="E1132">
        <v>0</v>
      </c>
    </row>
    <row r="1133" spans="1:5" x14ac:dyDescent="0.2">
      <c r="A1133" t="str">
        <v>successful</v>
      </c>
      <c r="B1133">
        <v>180</v>
      </c>
      <c r="D1133" t="str">
        <v>failed</v>
      </c>
      <c r="E1133">
        <v>1</v>
      </c>
    </row>
    <row r="1134" spans="1:5" x14ac:dyDescent="0.2">
      <c r="A1134" t="str">
        <v>successful</v>
      </c>
      <c r="B1134">
        <v>571</v>
      </c>
      <c r="D1134" t="str">
        <v>failed</v>
      </c>
      <c r="E1134">
        <v>0</v>
      </c>
    </row>
    <row r="1135" spans="1:5" x14ac:dyDescent="0.2">
      <c r="A1135" t="str">
        <v>successful</v>
      </c>
      <c r="B1135">
        <v>480</v>
      </c>
      <c r="D1135" t="str">
        <v>failed</v>
      </c>
      <c r="E1135">
        <v>0</v>
      </c>
    </row>
    <row r="1136" spans="1:5" x14ac:dyDescent="0.2">
      <c r="A1136" t="str">
        <v>successful</v>
      </c>
      <c r="B1136">
        <v>249</v>
      </c>
      <c r="D1136" t="str">
        <v>failed</v>
      </c>
      <c r="E1136">
        <v>3</v>
      </c>
    </row>
    <row r="1137" spans="1:5" x14ac:dyDescent="0.2">
      <c r="A1137" t="str">
        <v>successful</v>
      </c>
      <c r="B1137">
        <v>84</v>
      </c>
      <c r="D1137" t="str">
        <v>failed</v>
      </c>
      <c r="E1137">
        <v>11</v>
      </c>
    </row>
    <row r="1138" spans="1:5" x14ac:dyDescent="0.2">
      <c r="A1138" t="str">
        <v>successful</v>
      </c>
      <c r="B1138">
        <v>197</v>
      </c>
      <c r="D1138" t="str">
        <v>failed</v>
      </c>
      <c r="E1138">
        <v>6</v>
      </c>
    </row>
    <row r="1139" spans="1:5" x14ac:dyDescent="0.2">
      <c r="A1139" t="str">
        <v>successful</v>
      </c>
      <c r="B1139">
        <v>271</v>
      </c>
      <c r="D1139" t="str">
        <v>failed</v>
      </c>
      <c r="E1139">
        <v>0</v>
      </c>
    </row>
    <row r="1140" spans="1:5" x14ac:dyDescent="0.2">
      <c r="A1140" t="str">
        <v>successful</v>
      </c>
      <c r="B1140">
        <v>50</v>
      </c>
      <c r="D1140" t="str">
        <v>failed</v>
      </c>
      <c r="E1140">
        <v>67</v>
      </c>
    </row>
    <row r="1141" spans="1:5" x14ac:dyDescent="0.2">
      <c r="A1141" t="str">
        <v>successful</v>
      </c>
      <c r="B1141">
        <v>169</v>
      </c>
      <c r="D1141" t="str">
        <v>failed</v>
      </c>
      <c r="E1141">
        <v>23</v>
      </c>
    </row>
    <row r="1142" spans="1:5" x14ac:dyDescent="0.2">
      <c r="A1142" t="str">
        <v>successful</v>
      </c>
      <c r="B1142">
        <v>205</v>
      </c>
      <c r="D1142" t="str">
        <v>failed</v>
      </c>
      <c r="E1142">
        <v>72</v>
      </c>
    </row>
    <row r="1143" spans="1:5" x14ac:dyDescent="0.2">
      <c r="A1143" t="str">
        <v>successful</v>
      </c>
      <c r="B1143">
        <v>206</v>
      </c>
      <c r="D1143" t="str">
        <v>failed</v>
      </c>
      <c r="E1143">
        <v>2</v>
      </c>
    </row>
    <row r="1144" spans="1:5" x14ac:dyDescent="0.2">
      <c r="A1144" t="str">
        <v>successful</v>
      </c>
      <c r="B1144">
        <v>84</v>
      </c>
      <c r="D1144" t="str">
        <v>failed</v>
      </c>
      <c r="E1144">
        <v>15</v>
      </c>
    </row>
    <row r="1145" spans="1:5" x14ac:dyDescent="0.2">
      <c r="A1145" t="str">
        <v>successful</v>
      </c>
      <c r="B1145">
        <v>210</v>
      </c>
      <c r="D1145" t="str">
        <v>failed</v>
      </c>
      <c r="E1145">
        <v>1</v>
      </c>
    </row>
    <row r="1146" spans="1:5" x14ac:dyDescent="0.2">
      <c r="A1146" t="str">
        <v>successful</v>
      </c>
      <c r="B1146">
        <v>181</v>
      </c>
      <c r="D1146" t="str">
        <v>failed</v>
      </c>
      <c r="E1146">
        <v>2</v>
      </c>
    </row>
    <row r="1147" spans="1:5" x14ac:dyDescent="0.2">
      <c r="A1147" t="str">
        <v>successful</v>
      </c>
      <c r="B1147">
        <v>60</v>
      </c>
      <c r="D1147" t="str">
        <v>failed</v>
      </c>
      <c r="E1147">
        <v>7</v>
      </c>
    </row>
    <row r="1148" spans="1:5" x14ac:dyDescent="0.2">
      <c r="A1148" t="str">
        <v>successful</v>
      </c>
      <c r="B1148">
        <v>445</v>
      </c>
      <c r="D1148" t="str">
        <v>failed</v>
      </c>
      <c r="E1148">
        <v>16</v>
      </c>
    </row>
    <row r="1149" spans="1:5" x14ac:dyDescent="0.2">
      <c r="A1149" t="str">
        <v>successful</v>
      </c>
      <c r="B1149">
        <v>17</v>
      </c>
      <c r="D1149" t="str">
        <v>failed</v>
      </c>
      <c r="E1149">
        <v>117</v>
      </c>
    </row>
    <row r="1150" spans="1:5" x14ac:dyDescent="0.2">
      <c r="A1150" t="str">
        <v>successful</v>
      </c>
      <c r="B1150">
        <v>194</v>
      </c>
      <c r="D1150" t="str">
        <v>failed</v>
      </c>
      <c r="E1150">
        <v>2</v>
      </c>
    </row>
    <row r="1151" spans="1:5" x14ac:dyDescent="0.2">
      <c r="A1151" t="str">
        <v>successful</v>
      </c>
      <c r="B1151">
        <v>404</v>
      </c>
      <c r="D1151" t="str">
        <v>failed</v>
      </c>
      <c r="E1151">
        <v>7</v>
      </c>
    </row>
    <row r="1152" spans="1:5" x14ac:dyDescent="0.2">
      <c r="A1152" t="str">
        <v>successful</v>
      </c>
      <c r="B1152">
        <v>194</v>
      </c>
      <c r="D1152" t="str">
        <v>failed</v>
      </c>
      <c r="E1152">
        <v>3</v>
      </c>
    </row>
    <row r="1153" spans="1:5" x14ac:dyDescent="0.2">
      <c r="A1153" t="str">
        <v>successful</v>
      </c>
      <c r="B1153">
        <v>902</v>
      </c>
      <c r="D1153" t="str">
        <v>failed</v>
      </c>
      <c r="E1153">
        <v>20</v>
      </c>
    </row>
    <row r="1154" spans="1:5" x14ac:dyDescent="0.2">
      <c r="A1154" t="str">
        <v>successful</v>
      </c>
      <c r="B1154">
        <v>1670</v>
      </c>
      <c r="D1154" t="str">
        <v>failed</v>
      </c>
      <c r="E1154">
        <v>50</v>
      </c>
    </row>
    <row r="1155" spans="1:5" x14ac:dyDescent="0.2">
      <c r="A1155" t="str">
        <v>successful</v>
      </c>
      <c r="B1155">
        <v>1328</v>
      </c>
      <c r="D1155" t="str">
        <v>failed</v>
      </c>
      <c r="E1155">
        <v>2</v>
      </c>
    </row>
    <row r="1156" spans="1:5" x14ac:dyDescent="0.2">
      <c r="A1156" t="str">
        <v>successful</v>
      </c>
      <c r="B1156">
        <v>944</v>
      </c>
      <c r="D1156" t="str">
        <v>failed</v>
      </c>
      <c r="E1156">
        <v>3</v>
      </c>
    </row>
    <row r="1157" spans="1:5" x14ac:dyDescent="0.2">
      <c r="A1157" t="str">
        <v>successful</v>
      </c>
      <c r="B1157">
        <v>147</v>
      </c>
      <c r="D1157" t="str">
        <v>failed</v>
      </c>
      <c r="E1157">
        <v>27</v>
      </c>
    </row>
    <row r="1158" spans="1:5" x14ac:dyDescent="0.2">
      <c r="A1158" t="str">
        <v>successful</v>
      </c>
      <c r="B1158">
        <v>99</v>
      </c>
      <c r="D1158" t="str">
        <v>failed</v>
      </c>
      <c r="E1158">
        <v>7</v>
      </c>
    </row>
    <row r="1159" spans="1:5" x14ac:dyDescent="0.2">
      <c r="A1159" t="str">
        <v>successful</v>
      </c>
      <c r="B1159">
        <v>79</v>
      </c>
      <c r="D1159" t="str">
        <v>failed</v>
      </c>
      <c r="E1159">
        <v>5</v>
      </c>
    </row>
    <row r="1160" spans="1:5" x14ac:dyDescent="0.2">
      <c r="A1160" t="str">
        <v>successful</v>
      </c>
      <c r="B1160">
        <v>75</v>
      </c>
      <c r="D1160" t="str">
        <v>failed</v>
      </c>
      <c r="E1160">
        <v>0</v>
      </c>
    </row>
    <row r="1161" spans="1:5" x14ac:dyDescent="0.2">
      <c r="A1161" t="str">
        <v>successful</v>
      </c>
      <c r="B1161">
        <v>207</v>
      </c>
      <c r="D1161" t="str">
        <v>failed</v>
      </c>
      <c r="E1161">
        <v>3</v>
      </c>
    </row>
    <row r="1162" spans="1:5" x14ac:dyDescent="0.2">
      <c r="A1162" t="str">
        <v>successful</v>
      </c>
      <c r="B1162">
        <v>102</v>
      </c>
      <c r="D1162" t="str">
        <v>failed</v>
      </c>
      <c r="E1162">
        <v>6</v>
      </c>
    </row>
    <row r="1163" spans="1:5" x14ac:dyDescent="0.2">
      <c r="A1163" t="str">
        <v>successful</v>
      </c>
      <c r="B1163">
        <v>32</v>
      </c>
      <c r="D1163" t="str">
        <v>failed</v>
      </c>
      <c r="E1163">
        <v>9</v>
      </c>
    </row>
    <row r="1164" spans="1:5" x14ac:dyDescent="0.2">
      <c r="A1164" t="str">
        <v>successful</v>
      </c>
      <c r="B1164">
        <v>480</v>
      </c>
      <c r="D1164" t="str">
        <v>failed</v>
      </c>
      <c r="E1164">
        <v>3</v>
      </c>
    </row>
    <row r="1165" spans="1:5" x14ac:dyDescent="0.2">
      <c r="A1165" t="str">
        <v>successful</v>
      </c>
      <c r="B1165">
        <v>11</v>
      </c>
      <c r="D1165" t="str">
        <v>failed</v>
      </c>
      <c r="E1165">
        <v>2</v>
      </c>
    </row>
    <row r="1166" spans="1:5" x14ac:dyDescent="0.2">
      <c r="A1166" t="str">
        <v>successful</v>
      </c>
      <c r="B1166">
        <v>12</v>
      </c>
      <c r="D1166" t="str">
        <v>failed</v>
      </c>
      <c r="E1166">
        <v>3</v>
      </c>
    </row>
    <row r="1167" spans="1:5" x14ac:dyDescent="0.2">
      <c r="A1167" t="str">
        <v>successful</v>
      </c>
      <c r="B1167">
        <v>48</v>
      </c>
      <c r="D1167" t="str">
        <v>failed</v>
      </c>
      <c r="E1167">
        <v>45</v>
      </c>
    </row>
    <row r="1168" spans="1:5" x14ac:dyDescent="0.2">
      <c r="A1168" t="str">
        <v>successful</v>
      </c>
      <c r="B1168">
        <v>59</v>
      </c>
      <c r="D1168" t="str">
        <v>failed</v>
      </c>
      <c r="E1168">
        <v>9</v>
      </c>
    </row>
    <row r="1169" spans="1:5" x14ac:dyDescent="0.2">
      <c r="A1169" t="str">
        <v>successful</v>
      </c>
      <c r="B1169">
        <v>79</v>
      </c>
      <c r="D1169" t="str">
        <v>failed</v>
      </c>
      <c r="E1169">
        <v>9</v>
      </c>
    </row>
    <row r="1170" spans="1:5" x14ac:dyDescent="0.2">
      <c r="A1170" t="str">
        <v>successful</v>
      </c>
      <c r="B1170">
        <v>14</v>
      </c>
      <c r="D1170" t="str">
        <v>failed</v>
      </c>
      <c r="E1170">
        <v>21</v>
      </c>
    </row>
    <row r="1171" spans="1:5" x14ac:dyDescent="0.2">
      <c r="A1171" t="str">
        <v>successful</v>
      </c>
      <c r="B1171">
        <v>106</v>
      </c>
      <c r="D1171" t="str">
        <v>failed</v>
      </c>
      <c r="E1171">
        <v>17</v>
      </c>
    </row>
    <row r="1172" spans="1:5" x14ac:dyDescent="0.2">
      <c r="A1172" t="str">
        <v>successful</v>
      </c>
      <c r="B1172">
        <v>25</v>
      </c>
      <c r="D1172" t="str">
        <v>failed</v>
      </c>
      <c r="E1172">
        <v>1</v>
      </c>
    </row>
    <row r="1173" spans="1:5" x14ac:dyDescent="0.2">
      <c r="A1173" t="str">
        <v>successful</v>
      </c>
      <c r="B1173">
        <v>25</v>
      </c>
      <c r="D1173" t="str">
        <v>failed</v>
      </c>
      <c r="E1173">
        <v>1</v>
      </c>
    </row>
    <row r="1174" spans="1:5" x14ac:dyDescent="0.2">
      <c r="A1174" t="str">
        <v>successful</v>
      </c>
      <c r="B1174">
        <v>29</v>
      </c>
      <c r="D1174" t="str">
        <v>failed</v>
      </c>
      <c r="E1174">
        <v>14</v>
      </c>
    </row>
    <row r="1175" spans="1:5" x14ac:dyDescent="0.2">
      <c r="A1175" t="str">
        <v>successful</v>
      </c>
      <c r="B1175">
        <v>43</v>
      </c>
      <c r="D1175" t="str">
        <v>failed</v>
      </c>
      <c r="E1175">
        <v>42</v>
      </c>
    </row>
    <row r="1176" spans="1:5" x14ac:dyDescent="0.2">
      <c r="A1176" t="str">
        <v>successful</v>
      </c>
      <c r="B1176">
        <v>46</v>
      </c>
      <c r="D1176" t="str">
        <v>failed</v>
      </c>
      <c r="E1176">
        <v>27</v>
      </c>
    </row>
    <row r="1177" spans="1:5" x14ac:dyDescent="0.2">
      <c r="A1177" t="str">
        <v>successful</v>
      </c>
      <c r="B1177">
        <v>27</v>
      </c>
      <c r="D1177" t="str">
        <v>failed</v>
      </c>
      <c r="E1177">
        <v>5</v>
      </c>
    </row>
    <row r="1178" spans="1:5" x14ac:dyDescent="0.2">
      <c r="A1178" t="str">
        <v>successful</v>
      </c>
      <c r="B1178">
        <v>112</v>
      </c>
      <c r="D1178" t="str">
        <v>failed</v>
      </c>
      <c r="E1178">
        <v>13</v>
      </c>
    </row>
    <row r="1179" spans="1:5" x14ac:dyDescent="0.2">
      <c r="A1179" t="str">
        <v>successful</v>
      </c>
      <c r="B1179">
        <v>34</v>
      </c>
      <c r="D1179" t="str">
        <v>failed</v>
      </c>
      <c r="E1179">
        <v>12</v>
      </c>
    </row>
    <row r="1180" spans="1:5" x14ac:dyDescent="0.2">
      <c r="A1180" t="str">
        <v>successful</v>
      </c>
      <c r="B1180">
        <v>145</v>
      </c>
      <c r="D1180" t="str">
        <v>failed</v>
      </c>
      <c r="E1180">
        <v>90</v>
      </c>
    </row>
    <row r="1181" spans="1:5" x14ac:dyDescent="0.2">
      <c r="A1181" t="str">
        <v>successful</v>
      </c>
      <c r="B1181">
        <v>19</v>
      </c>
      <c r="D1181" t="str">
        <v>failed</v>
      </c>
      <c r="E1181">
        <v>2</v>
      </c>
    </row>
    <row r="1182" spans="1:5" x14ac:dyDescent="0.2">
      <c r="A1182" t="str">
        <v>successful</v>
      </c>
      <c r="B1182">
        <v>288</v>
      </c>
      <c r="D1182" t="str">
        <v>failed</v>
      </c>
      <c r="E1182">
        <v>5</v>
      </c>
    </row>
    <row r="1183" spans="1:5" x14ac:dyDescent="0.2">
      <c r="A1183" t="str">
        <v>successful</v>
      </c>
      <c r="B1183">
        <v>14</v>
      </c>
      <c r="D1183" t="str">
        <v>failed</v>
      </c>
      <c r="E1183">
        <v>31</v>
      </c>
    </row>
    <row r="1184" spans="1:5" x14ac:dyDescent="0.2">
      <c r="A1184" t="str">
        <v>successful</v>
      </c>
      <c r="B1184">
        <v>7</v>
      </c>
      <c r="D1184" t="str">
        <v>failed</v>
      </c>
      <c r="E1184">
        <v>4</v>
      </c>
    </row>
    <row r="1185" spans="1:5" x14ac:dyDescent="0.2">
      <c r="A1185" t="str">
        <v>successful</v>
      </c>
      <c r="B1185">
        <v>211</v>
      </c>
      <c r="D1185" t="str">
        <v>failed</v>
      </c>
      <c r="E1185">
        <v>29</v>
      </c>
    </row>
    <row r="1186" spans="1:5" x14ac:dyDescent="0.2">
      <c r="A1186" t="str">
        <v>successful</v>
      </c>
      <c r="B1186">
        <v>85</v>
      </c>
      <c r="D1186" t="str">
        <v>failed</v>
      </c>
      <c r="E1186">
        <v>2</v>
      </c>
    </row>
    <row r="1187" spans="1:5" x14ac:dyDescent="0.2">
      <c r="A1187" t="str">
        <v>successful</v>
      </c>
      <c r="B1187">
        <v>103</v>
      </c>
      <c r="D1187" t="str">
        <v>failed</v>
      </c>
      <c r="E1187">
        <v>114</v>
      </c>
    </row>
    <row r="1188" spans="1:5" x14ac:dyDescent="0.2">
      <c r="A1188" t="str">
        <v>successful</v>
      </c>
      <c r="B1188">
        <v>113</v>
      </c>
      <c r="D1188" t="str">
        <v>failed</v>
      </c>
      <c r="E1188">
        <v>1</v>
      </c>
    </row>
    <row r="1189" spans="1:5" x14ac:dyDescent="0.2">
      <c r="A1189" t="str">
        <v>successful</v>
      </c>
      <c r="B1189">
        <v>167</v>
      </c>
      <c r="D1189" t="str">
        <v>failed</v>
      </c>
      <c r="E1189">
        <v>76</v>
      </c>
    </row>
    <row r="1190" spans="1:5" x14ac:dyDescent="0.2">
      <c r="A1190" t="str">
        <v>successful</v>
      </c>
      <c r="B1190">
        <v>73</v>
      </c>
      <c r="D1190" t="str">
        <v>failed</v>
      </c>
      <c r="E1190">
        <v>9</v>
      </c>
    </row>
    <row r="1191" spans="1:5" x14ac:dyDescent="0.2">
      <c r="A1191" t="str">
        <v>successful</v>
      </c>
      <c r="B1191">
        <v>75</v>
      </c>
      <c r="D1191" t="str">
        <v>failed</v>
      </c>
      <c r="E1191">
        <v>37</v>
      </c>
    </row>
    <row r="1192" spans="1:5" x14ac:dyDescent="0.2">
      <c r="A1192" t="str">
        <v>successful</v>
      </c>
      <c r="B1192">
        <v>614</v>
      </c>
      <c r="D1192" t="str">
        <v>failed</v>
      </c>
      <c r="E1192">
        <v>0</v>
      </c>
    </row>
    <row r="1193" spans="1:5" x14ac:dyDescent="0.2">
      <c r="A1193" t="str">
        <v>successful</v>
      </c>
      <c r="B1193">
        <v>107</v>
      </c>
      <c r="D1193" t="str">
        <v>failed</v>
      </c>
      <c r="E1193">
        <v>1</v>
      </c>
    </row>
    <row r="1194" spans="1:5" x14ac:dyDescent="0.2">
      <c r="A1194" t="str">
        <v>successful</v>
      </c>
      <c r="B1194">
        <v>1224</v>
      </c>
      <c r="D1194" t="str">
        <v>failed</v>
      </c>
      <c r="E1194">
        <v>10</v>
      </c>
    </row>
    <row r="1195" spans="1:5" x14ac:dyDescent="0.2">
      <c r="A1195" t="str">
        <v>successful</v>
      </c>
      <c r="B1195">
        <v>104</v>
      </c>
      <c r="D1195" t="str">
        <v>failed</v>
      </c>
      <c r="E1195">
        <v>1</v>
      </c>
    </row>
    <row r="1196" spans="1:5" x14ac:dyDescent="0.2">
      <c r="A1196" t="str">
        <v>successful</v>
      </c>
      <c r="B1196">
        <v>79</v>
      </c>
      <c r="D1196" t="str">
        <v>failed</v>
      </c>
      <c r="E1196">
        <v>2</v>
      </c>
    </row>
    <row r="1197" spans="1:5" x14ac:dyDescent="0.2">
      <c r="A1197" t="str">
        <v>successful</v>
      </c>
      <c r="B1197">
        <v>157</v>
      </c>
      <c r="D1197" t="str">
        <v>failed</v>
      </c>
      <c r="E1197">
        <v>1</v>
      </c>
    </row>
    <row r="1198" spans="1:5" x14ac:dyDescent="0.2">
      <c r="A1198" t="str">
        <v>successful</v>
      </c>
      <c r="B1198">
        <v>50</v>
      </c>
      <c r="D1198" t="str">
        <v>failed</v>
      </c>
      <c r="E1198">
        <v>10</v>
      </c>
    </row>
    <row r="1199" spans="1:5" x14ac:dyDescent="0.2">
      <c r="A1199" t="str">
        <v>successful</v>
      </c>
      <c r="B1199">
        <v>64</v>
      </c>
      <c r="D1199" t="str">
        <v>failed</v>
      </c>
      <c r="E1199">
        <v>9</v>
      </c>
    </row>
    <row r="1200" spans="1:5" x14ac:dyDescent="0.2">
      <c r="A1200" t="str">
        <v>successful</v>
      </c>
      <c r="B1200">
        <v>200</v>
      </c>
      <c r="D1200" t="str">
        <v>failed</v>
      </c>
      <c r="E1200">
        <v>19</v>
      </c>
    </row>
    <row r="1201" spans="1:5" x14ac:dyDescent="0.2">
      <c r="A1201" t="str">
        <v>successful</v>
      </c>
      <c r="B1201">
        <v>22</v>
      </c>
      <c r="D1201" t="str">
        <v>failed</v>
      </c>
      <c r="E1201">
        <v>0</v>
      </c>
    </row>
    <row r="1202" spans="1:5" x14ac:dyDescent="0.2">
      <c r="A1202" t="str">
        <v>successful</v>
      </c>
      <c r="B1202">
        <v>163</v>
      </c>
      <c r="D1202" t="str">
        <v>failed</v>
      </c>
      <c r="E1202">
        <v>4</v>
      </c>
    </row>
    <row r="1203" spans="1:5" x14ac:dyDescent="0.2">
      <c r="A1203" t="str">
        <v>successful</v>
      </c>
      <c r="B1203">
        <v>77</v>
      </c>
      <c r="D1203" t="str">
        <v>failed</v>
      </c>
      <c r="E1203">
        <v>8</v>
      </c>
    </row>
    <row r="1204" spans="1:5" x14ac:dyDescent="0.2">
      <c r="A1204" t="str">
        <v>successful</v>
      </c>
      <c r="B1204">
        <v>89</v>
      </c>
      <c r="D1204" t="str">
        <v>failed</v>
      </c>
      <c r="E1204">
        <v>24</v>
      </c>
    </row>
    <row r="1205" spans="1:5" x14ac:dyDescent="0.2">
      <c r="A1205" t="str">
        <v>successful</v>
      </c>
      <c r="B1205">
        <v>3355</v>
      </c>
      <c r="D1205" t="str">
        <v>failed</v>
      </c>
      <c r="E1205">
        <v>0</v>
      </c>
    </row>
    <row r="1206" spans="1:5" x14ac:dyDescent="0.2">
      <c r="A1206" t="str">
        <v>successful</v>
      </c>
      <c r="B1206">
        <v>537</v>
      </c>
      <c r="D1206" t="str">
        <v>failed</v>
      </c>
      <c r="E1206">
        <v>39</v>
      </c>
    </row>
    <row r="1207" spans="1:5" x14ac:dyDescent="0.2">
      <c r="A1207" t="str">
        <v>successful</v>
      </c>
      <c r="B1207">
        <v>125</v>
      </c>
      <c r="D1207" t="str">
        <v>failed</v>
      </c>
      <c r="E1207">
        <v>6</v>
      </c>
    </row>
    <row r="1208" spans="1:5" x14ac:dyDescent="0.2">
      <c r="A1208" t="str">
        <v>successful</v>
      </c>
      <c r="B1208">
        <v>163</v>
      </c>
      <c r="D1208" t="str">
        <v>failed</v>
      </c>
      <c r="E1208">
        <v>4</v>
      </c>
    </row>
    <row r="1209" spans="1:5" x14ac:dyDescent="0.2">
      <c r="A1209" t="str">
        <v>successful</v>
      </c>
      <c r="B1209">
        <v>283</v>
      </c>
      <c r="D1209" t="str">
        <v>failed</v>
      </c>
      <c r="E1209">
        <v>3</v>
      </c>
    </row>
    <row r="1210" spans="1:5" x14ac:dyDescent="0.2">
      <c r="A1210" t="str">
        <v>successful</v>
      </c>
      <c r="B1210">
        <v>352</v>
      </c>
      <c r="D1210" t="str">
        <v>failed</v>
      </c>
      <c r="E1210">
        <v>53</v>
      </c>
    </row>
    <row r="1211" spans="1:5" x14ac:dyDescent="0.2">
      <c r="A1211" t="str">
        <v>successful</v>
      </c>
      <c r="B1211">
        <v>94</v>
      </c>
      <c r="D1211" t="str">
        <v>failed</v>
      </c>
      <c r="E1211">
        <v>1</v>
      </c>
    </row>
    <row r="1212" spans="1:5" x14ac:dyDescent="0.2">
      <c r="A1212" t="str">
        <v>successful</v>
      </c>
      <c r="B1212">
        <v>67</v>
      </c>
      <c r="D1212" t="str">
        <v>failed</v>
      </c>
      <c r="E1212">
        <v>2</v>
      </c>
    </row>
    <row r="1213" spans="1:5" x14ac:dyDescent="0.2">
      <c r="A1213" t="str">
        <v>successful</v>
      </c>
      <c r="B1213">
        <v>221</v>
      </c>
      <c r="D1213" t="str">
        <v>failed</v>
      </c>
      <c r="E1213">
        <v>25</v>
      </c>
    </row>
    <row r="1214" spans="1:5" x14ac:dyDescent="0.2">
      <c r="A1214" t="str">
        <v>successful</v>
      </c>
      <c r="B1214">
        <v>2165</v>
      </c>
      <c r="D1214" t="str">
        <v>failed</v>
      </c>
      <c r="E1214">
        <v>6</v>
      </c>
    </row>
    <row r="1215" spans="1:5" x14ac:dyDescent="0.2">
      <c r="A1215" t="str">
        <v>successful</v>
      </c>
      <c r="B1215">
        <v>179</v>
      </c>
      <c r="D1215" t="str">
        <v>failed</v>
      </c>
      <c r="E1215">
        <v>0</v>
      </c>
    </row>
    <row r="1216" spans="1:5" x14ac:dyDescent="0.2">
      <c r="A1216" t="str">
        <v>successful</v>
      </c>
      <c r="B1216">
        <v>123</v>
      </c>
      <c r="D1216" t="str">
        <v>failed</v>
      </c>
      <c r="E1216">
        <v>12</v>
      </c>
    </row>
    <row r="1217" spans="1:5" x14ac:dyDescent="0.2">
      <c r="A1217" t="str">
        <v>successful</v>
      </c>
      <c r="B1217">
        <v>1104</v>
      </c>
      <c r="D1217" t="str">
        <v>failed</v>
      </c>
      <c r="E1217">
        <v>0</v>
      </c>
    </row>
    <row r="1218" spans="1:5" x14ac:dyDescent="0.2">
      <c r="A1218" t="str">
        <v>successful</v>
      </c>
      <c r="B1218">
        <v>403</v>
      </c>
      <c r="D1218" t="str">
        <v>failed</v>
      </c>
      <c r="E1218">
        <v>36</v>
      </c>
    </row>
    <row r="1219" spans="1:5" x14ac:dyDescent="0.2">
      <c r="A1219" t="str">
        <v>successful</v>
      </c>
      <c r="B1219">
        <v>109</v>
      </c>
      <c r="D1219" t="str">
        <v>failed</v>
      </c>
      <c r="E1219">
        <v>0</v>
      </c>
    </row>
    <row r="1220" spans="1:5" x14ac:dyDescent="0.2">
      <c r="A1220" t="str">
        <v>successful</v>
      </c>
      <c r="B1220">
        <v>372</v>
      </c>
      <c r="D1220" t="str">
        <v>failed</v>
      </c>
      <c r="E1220">
        <v>2</v>
      </c>
    </row>
    <row r="1221" spans="1:5" x14ac:dyDescent="0.2">
      <c r="A1221" t="str">
        <v>successful</v>
      </c>
      <c r="B1221">
        <v>311</v>
      </c>
      <c r="D1221" t="str">
        <v>failed</v>
      </c>
      <c r="E1221">
        <v>1</v>
      </c>
    </row>
    <row r="1222" spans="1:5" x14ac:dyDescent="0.2">
      <c r="A1222" t="str">
        <v>successful</v>
      </c>
      <c r="B1222">
        <v>61</v>
      </c>
      <c r="D1222" t="str">
        <v>failed</v>
      </c>
      <c r="E1222">
        <v>59</v>
      </c>
    </row>
    <row r="1223" spans="1:5" x14ac:dyDescent="0.2">
      <c r="A1223" t="str">
        <v>successful</v>
      </c>
      <c r="B1223">
        <v>115</v>
      </c>
      <c r="D1223" t="str">
        <v>failed</v>
      </c>
      <c r="E1223">
        <v>1</v>
      </c>
    </row>
    <row r="1224" spans="1:5" x14ac:dyDescent="0.2">
      <c r="A1224" t="str">
        <v>successful</v>
      </c>
      <c r="B1224">
        <v>111</v>
      </c>
      <c r="D1224" t="str">
        <v>failed</v>
      </c>
      <c r="E1224">
        <v>31</v>
      </c>
    </row>
    <row r="1225" spans="1:5" x14ac:dyDescent="0.2">
      <c r="A1225" t="str">
        <v>successful</v>
      </c>
      <c r="B1225">
        <v>337</v>
      </c>
      <c r="D1225" t="str">
        <v>failed</v>
      </c>
      <c r="E1225">
        <v>18</v>
      </c>
    </row>
    <row r="1226" spans="1:5" x14ac:dyDescent="0.2">
      <c r="A1226" t="str">
        <v>successful</v>
      </c>
      <c r="B1226">
        <v>9</v>
      </c>
      <c r="D1226" t="str">
        <v>failed</v>
      </c>
      <c r="E1226">
        <v>10</v>
      </c>
    </row>
    <row r="1227" spans="1:5" x14ac:dyDescent="0.2">
      <c r="A1227" t="str">
        <v>successful</v>
      </c>
      <c r="B1227">
        <v>120</v>
      </c>
      <c r="D1227" t="str">
        <v>failed</v>
      </c>
      <c r="E1227">
        <v>0</v>
      </c>
    </row>
    <row r="1228" spans="1:5" x14ac:dyDescent="0.2">
      <c r="A1228" t="str">
        <v>successful</v>
      </c>
      <c r="B1228">
        <v>102</v>
      </c>
      <c r="D1228" t="str">
        <v>failed</v>
      </c>
      <c r="E1228">
        <v>14</v>
      </c>
    </row>
    <row r="1229" spans="1:5" x14ac:dyDescent="0.2">
      <c r="A1229" t="str">
        <v>successful</v>
      </c>
      <c r="B1229">
        <v>186</v>
      </c>
      <c r="D1229" t="str">
        <v>failed</v>
      </c>
      <c r="E1229">
        <v>2</v>
      </c>
    </row>
    <row r="1230" spans="1:5" x14ac:dyDescent="0.2">
      <c r="A1230" t="str">
        <v>successful</v>
      </c>
      <c r="B1230">
        <v>15</v>
      </c>
      <c r="D1230" t="str">
        <v>failed</v>
      </c>
      <c r="E1230">
        <v>1</v>
      </c>
    </row>
    <row r="1231" spans="1:5" x14ac:dyDescent="0.2">
      <c r="A1231" t="str">
        <v>successful</v>
      </c>
      <c r="B1231">
        <v>67</v>
      </c>
      <c r="D1231" t="str">
        <v>failed</v>
      </c>
      <c r="E1231">
        <v>3</v>
      </c>
    </row>
    <row r="1232" spans="1:5" x14ac:dyDescent="0.2">
      <c r="A1232" t="str">
        <v>successful</v>
      </c>
      <c r="B1232">
        <v>130</v>
      </c>
      <c r="D1232" t="str">
        <v>failed</v>
      </c>
      <c r="E1232">
        <v>0</v>
      </c>
    </row>
    <row r="1233" spans="1:5" x14ac:dyDescent="0.2">
      <c r="A1233" t="str">
        <v>successful</v>
      </c>
      <c r="B1233">
        <v>16</v>
      </c>
      <c r="D1233" t="str">
        <v>failed</v>
      </c>
      <c r="E1233">
        <v>2</v>
      </c>
    </row>
    <row r="1234" spans="1:5" x14ac:dyDescent="0.2">
      <c r="A1234" t="str">
        <v>successful</v>
      </c>
      <c r="B1234">
        <v>67</v>
      </c>
      <c r="D1234" t="str">
        <v>failed</v>
      </c>
      <c r="E1234">
        <v>0</v>
      </c>
    </row>
    <row r="1235" spans="1:5" x14ac:dyDescent="0.2">
      <c r="A1235" t="str">
        <v>successful</v>
      </c>
      <c r="B1235">
        <v>124</v>
      </c>
      <c r="D1235" t="str">
        <v>failed</v>
      </c>
      <c r="E1235">
        <v>12</v>
      </c>
    </row>
    <row r="1236" spans="1:5" x14ac:dyDescent="0.2">
      <c r="A1236" t="str">
        <v>successful</v>
      </c>
      <c r="B1236">
        <v>80</v>
      </c>
      <c r="D1236" t="str">
        <v>failed</v>
      </c>
      <c r="E1236">
        <v>1</v>
      </c>
    </row>
    <row r="1237" spans="1:5" x14ac:dyDescent="0.2">
      <c r="A1237" t="str">
        <v>successful</v>
      </c>
      <c r="B1237">
        <v>282</v>
      </c>
      <c r="D1237" t="str">
        <v>failed</v>
      </c>
      <c r="E1237">
        <v>8</v>
      </c>
    </row>
    <row r="1238" spans="1:5" x14ac:dyDescent="0.2">
      <c r="A1238" t="str">
        <v>successful</v>
      </c>
      <c r="B1238">
        <v>68</v>
      </c>
      <c r="D1238" t="str">
        <v>failed</v>
      </c>
      <c r="E1238">
        <v>2</v>
      </c>
    </row>
    <row r="1239" spans="1:5" x14ac:dyDescent="0.2">
      <c r="A1239" t="str">
        <v>successful</v>
      </c>
      <c r="B1239">
        <v>86</v>
      </c>
      <c r="D1239" t="str">
        <v>failed</v>
      </c>
      <c r="E1239">
        <v>31</v>
      </c>
    </row>
    <row r="1240" spans="1:5" x14ac:dyDescent="0.2">
      <c r="A1240" t="str">
        <v>successful</v>
      </c>
      <c r="B1240">
        <v>115</v>
      </c>
      <c r="D1240" t="str">
        <v>failed</v>
      </c>
      <c r="E1240">
        <v>5</v>
      </c>
    </row>
    <row r="1241" spans="1:5" x14ac:dyDescent="0.2">
      <c r="A1241" t="str">
        <v>successful</v>
      </c>
      <c r="B1241">
        <v>75</v>
      </c>
      <c r="D1241" t="str">
        <v>failed</v>
      </c>
      <c r="E1241">
        <v>1</v>
      </c>
    </row>
    <row r="1242" spans="1:5" x14ac:dyDescent="0.2">
      <c r="A1242" t="str">
        <v>successful</v>
      </c>
      <c r="B1242">
        <v>43</v>
      </c>
      <c r="D1242" t="str">
        <v>failed</v>
      </c>
      <c r="E1242">
        <v>12</v>
      </c>
    </row>
    <row r="1243" spans="1:5" x14ac:dyDescent="0.2">
      <c r="A1243" t="str">
        <v>successful</v>
      </c>
      <c r="B1243">
        <v>48</v>
      </c>
      <c r="D1243" t="str">
        <v>failed</v>
      </c>
      <c r="E1243">
        <v>4</v>
      </c>
    </row>
    <row r="1244" spans="1:5" x14ac:dyDescent="0.2">
      <c r="A1244" t="str">
        <v>successful</v>
      </c>
      <c r="B1244">
        <v>52</v>
      </c>
      <c r="D1244" t="str">
        <v>failed</v>
      </c>
      <c r="E1244">
        <v>0</v>
      </c>
    </row>
    <row r="1245" spans="1:5" x14ac:dyDescent="0.2">
      <c r="A1245" t="str">
        <v>successful</v>
      </c>
      <c r="B1245">
        <v>43</v>
      </c>
      <c r="D1245" t="str">
        <v>failed</v>
      </c>
      <c r="E1245">
        <v>7</v>
      </c>
    </row>
    <row r="1246" spans="1:5" x14ac:dyDescent="0.2">
      <c r="A1246" t="str">
        <v>successful</v>
      </c>
      <c r="B1246">
        <v>58</v>
      </c>
      <c r="D1246" t="str">
        <v>failed</v>
      </c>
      <c r="E1246">
        <v>2</v>
      </c>
    </row>
    <row r="1247" spans="1:5" x14ac:dyDescent="0.2">
      <c r="A1247" t="str">
        <v>successful</v>
      </c>
      <c r="B1247">
        <v>47</v>
      </c>
      <c r="D1247" t="str">
        <v>failed</v>
      </c>
      <c r="E1247">
        <v>1</v>
      </c>
    </row>
    <row r="1248" spans="1:5" x14ac:dyDescent="0.2">
      <c r="A1248" t="str">
        <v>successful</v>
      </c>
      <c r="B1248">
        <v>36</v>
      </c>
      <c r="D1248" t="str">
        <v>failed</v>
      </c>
      <c r="E1248">
        <v>4</v>
      </c>
    </row>
    <row r="1249" spans="1:5" x14ac:dyDescent="0.2">
      <c r="A1249" t="str">
        <v>successful</v>
      </c>
      <c r="B1249">
        <v>17</v>
      </c>
      <c r="D1249" t="str">
        <v>failed</v>
      </c>
      <c r="E1249">
        <v>6</v>
      </c>
    </row>
    <row r="1250" spans="1:5" x14ac:dyDescent="0.2">
      <c r="A1250" t="str">
        <v>successful</v>
      </c>
      <c r="B1250">
        <v>104</v>
      </c>
      <c r="D1250" t="str">
        <v>failed</v>
      </c>
      <c r="E1250">
        <v>8</v>
      </c>
    </row>
    <row r="1251" spans="1:5" x14ac:dyDescent="0.2">
      <c r="A1251" t="str">
        <v>successful</v>
      </c>
      <c r="B1251">
        <v>47</v>
      </c>
      <c r="D1251" t="str">
        <v>failed</v>
      </c>
      <c r="E1251">
        <v>14</v>
      </c>
    </row>
    <row r="1252" spans="1:5" x14ac:dyDescent="0.2">
      <c r="A1252" t="str">
        <v>successful</v>
      </c>
      <c r="B1252">
        <v>38</v>
      </c>
      <c r="D1252" t="str">
        <v>failed</v>
      </c>
      <c r="E1252">
        <v>0</v>
      </c>
    </row>
    <row r="1253" spans="1:5" x14ac:dyDescent="0.2">
      <c r="A1253" t="str">
        <v>successful</v>
      </c>
      <c r="B1253">
        <v>81</v>
      </c>
      <c r="D1253" t="str">
        <v>failed</v>
      </c>
      <c r="E1253">
        <v>4</v>
      </c>
    </row>
    <row r="1254" spans="1:5" x14ac:dyDescent="0.2">
      <c r="A1254" t="str">
        <v>successful</v>
      </c>
      <c r="B1254">
        <v>55</v>
      </c>
      <c r="D1254" t="str">
        <v>failed</v>
      </c>
      <c r="E1254">
        <v>0</v>
      </c>
    </row>
    <row r="1255" spans="1:5" x14ac:dyDescent="0.2">
      <c r="A1255" t="str">
        <v>successful</v>
      </c>
      <c r="B1255">
        <v>41</v>
      </c>
      <c r="D1255" t="str">
        <v>failed</v>
      </c>
      <c r="E1255">
        <v>0</v>
      </c>
    </row>
    <row r="1256" spans="1:5" x14ac:dyDescent="0.2">
      <c r="A1256" t="str">
        <v>successful</v>
      </c>
      <c r="B1256">
        <v>79</v>
      </c>
      <c r="D1256" t="str">
        <v>failed</v>
      </c>
      <c r="E1256">
        <v>1</v>
      </c>
    </row>
    <row r="1257" spans="1:5" x14ac:dyDescent="0.2">
      <c r="A1257" t="str">
        <v>successful</v>
      </c>
      <c r="B1257">
        <v>16</v>
      </c>
      <c r="D1257" t="str">
        <v>failed</v>
      </c>
      <c r="E1257">
        <v>1</v>
      </c>
    </row>
    <row r="1258" spans="1:5" x14ac:dyDescent="0.2">
      <c r="A1258" t="str">
        <v>successful</v>
      </c>
      <c r="B1258">
        <v>8</v>
      </c>
      <c r="D1258" t="str">
        <v>failed</v>
      </c>
      <c r="E1258">
        <v>1</v>
      </c>
    </row>
    <row r="1259" spans="1:5" x14ac:dyDescent="0.2">
      <c r="A1259" t="str">
        <v>successful</v>
      </c>
      <c r="B1259">
        <v>95</v>
      </c>
      <c r="D1259" t="str">
        <v>failed</v>
      </c>
      <c r="E1259">
        <v>1</v>
      </c>
    </row>
    <row r="1260" spans="1:5" x14ac:dyDescent="0.2">
      <c r="A1260" t="str">
        <v>successful</v>
      </c>
      <c r="B1260">
        <v>25</v>
      </c>
      <c r="D1260" t="str">
        <v>failed</v>
      </c>
      <c r="E1260">
        <v>4</v>
      </c>
    </row>
    <row r="1261" spans="1:5" x14ac:dyDescent="0.2">
      <c r="A1261" t="str">
        <v>successful</v>
      </c>
      <c r="B1261">
        <v>19</v>
      </c>
      <c r="D1261" t="str">
        <v>failed</v>
      </c>
      <c r="E1261">
        <v>0</v>
      </c>
    </row>
    <row r="1262" spans="1:5" x14ac:dyDescent="0.2">
      <c r="A1262" t="str">
        <v>successful</v>
      </c>
      <c r="B1262">
        <v>90</v>
      </c>
      <c r="D1262" t="str">
        <v>failed</v>
      </c>
      <c r="E1262">
        <v>0</v>
      </c>
    </row>
    <row r="1263" spans="1:5" x14ac:dyDescent="0.2">
      <c r="A1263" t="str">
        <v>successful</v>
      </c>
      <c r="B1263">
        <v>41</v>
      </c>
      <c r="D1263" t="str">
        <v>failed</v>
      </c>
      <c r="E1263">
        <v>2</v>
      </c>
    </row>
    <row r="1264" spans="1:5" x14ac:dyDescent="0.2">
      <c r="A1264" t="str">
        <v>successful</v>
      </c>
      <c r="B1264">
        <v>30</v>
      </c>
      <c r="D1264" t="str">
        <v>failed</v>
      </c>
      <c r="E1264">
        <v>24</v>
      </c>
    </row>
    <row r="1265" spans="1:5" x14ac:dyDescent="0.2">
      <c r="A1265" t="str">
        <v>successful</v>
      </c>
      <c r="B1265">
        <v>38</v>
      </c>
      <c r="D1265" t="str">
        <v>failed</v>
      </c>
      <c r="E1265">
        <v>1</v>
      </c>
    </row>
    <row r="1266" spans="1:5" x14ac:dyDescent="0.2">
      <c r="A1266" t="str">
        <v>successful</v>
      </c>
      <c r="B1266">
        <v>65</v>
      </c>
      <c r="D1266" t="str">
        <v>failed</v>
      </c>
      <c r="E1266">
        <v>2</v>
      </c>
    </row>
    <row r="1267" spans="1:5" x14ac:dyDescent="0.2">
      <c r="A1267" t="str">
        <v>successful</v>
      </c>
      <c r="B1267">
        <v>75</v>
      </c>
      <c r="D1267" t="str">
        <v>failed</v>
      </c>
      <c r="E1267">
        <v>1</v>
      </c>
    </row>
    <row r="1268" spans="1:5" x14ac:dyDescent="0.2">
      <c r="A1268" t="str">
        <v>successful</v>
      </c>
      <c r="B1268">
        <v>16</v>
      </c>
      <c r="D1268" t="str">
        <v>failed</v>
      </c>
      <c r="E1268">
        <v>37</v>
      </c>
    </row>
    <row r="1269" spans="1:5" x14ac:dyDescent="0.2">
      <c r="A1269" t="str">
        <v>successful</v>
      </c>
      <c r="B1269">
        <v>10</v>
      </c>
      <c r="D1269" t="str">
        <v>failed</v>
      </c>
      <c r="E1269">
        <v>5</v>
      </c>
    </row>
    <row r="1270" spans="1:5" x14ac:dyDescent="0.2">
      <c r="A1270" t="str">
        <v>successful</v>
      </c>
      <c r="B1270">
        <v>27</v>
      </c>
      <c r="D1270" t="str">
        <v>failed</v>
      </c>
      <c r="E1270">
        <v>4</v>
      </c>
    </row>
    <row r="1271" spans="1:5" x14ac:dyDescent="0.2">
      <c r="A1271" t="str">
        <v>successful</v>
      </c>
      <c r="B1271">
        <v>259</v>
      </c>
      <c r="D1271" t="str">
        <v>failed</v>
      </c>
      <c r="E1271">
        <v>16</v>
      </c>
    </row>
    <row r="1272" spans="1:5" x14ac:dyDescent="0.2">
      <c r="A1272" t="str">
        <v>successful</v>
      </c>
      <c r="B1272">
        <v>39</v>
      </c>
      <c r="D1272" t="str">
        <v>failed</v>
      </c>
      <c r="E1272">
        <v>9</v>
      </c>
    </row>
    <row r="1273" spans="1:5" x14ac:dyDescent="0.2">
      <c r="A1273" t="str">
        <v>successful</v>
      </c>
      <c r="B1273">
        <v>42</v>
      </c>
      <c r="D1273" t="str">
        <v>failed</v>
      </c>
      <c r="E1273">
        <v>0</v>
      </c>
    </row>
    <row r="1274" spans="1:5" x14ac:dyDescent="0.2">
      <c r="A1274" t="str">
        <v>successful</v>
      </c>
      <c r="B1274">
        <v>10</v>
      </c>
      <c r="D1274" t="str">
        <v>failed</v>
      </c>
      <c r="E1274">
        <v>40</v>
      </c>
    </row>
    <row r="1275" spans="1:5" x14ac:dyDescent="0.2">
      <c r="A1275" t="str">
        <v>successful</v>
      </c>
      <c r="B1275">
        <v>56</v>
      </c>
      <c r="D1275" t="str">
        <v>failed</v>
      </c>
      <c r="E1275">
        <v>0</v>
      </c>
    </row>
    <row r="1276" spans="1:5" x14ac:dyDescent="0.2">
      <c r="A1276" t="str">
        <v>successful</v>
      </c>
      <c r="B1276">
        <v>20</v>
      </c>
      <c r="D1276" t="str">
        <v>failed</v>
      </c>
      <c r="E1276">
        <v>2</v>
      </c>
    </row>
    <row r="1277" spans="1:5" x14ac:dyDescent="0.2">
      <c r="A1277" t="str">
        <v>successful</v>
      </c>
      <c r="B1277">
        <v>170</v>
      </c>
      <c r="D1277" t="str">
        <v>failed</v>
      </c>
      <c r="E1277">
        <v>1</v>
      </c>
    </row>
    <row r="1278" spans="1:5" x14ac:dyDescent="0.2">
      <c r="A1278" t="str">
        <v>successful</v>
      </c>
      <c r="B1278">
        <v>29</v>
      </c>
      <c r="D1278" t="str">
        <v>failed</v>
      </c>
      <c r="E1278">
        <v>9</v>
      </c>
    </row>
    <row r="1279" spans="1:5" x14ac:dyDescent="0.2">
      <c r="A1279" t="str">
        <v>successful</v>
      </c>
      <c r="B1279">
        <v>132</v>
      </c>
      <c r="D1279" t="str">
        <v>failed</v>
      </c>
      <c r="E1279">
        <v>34</v>
      </c>
    </row>
    <row r="1280" spans="1:5" x14ac:dyDescent="0.2">
      <c r="A1280" t="str">
        <v>successful</v>
      </c>
      <c r="B1280">
        <v>27</v>
      </c>
      <c r="D1280" t="str">
        <v>failed</v>
      </c>
      <c r="E1280">
        <v>23</v>
      </c>
    </row>
    <row r="1281" spans="1:5" x14ac:dyDescent="0.2">
      <c r="A1281" t="str">
        <v>successful</v>
      </c>
      <c r="B1281">
        <v>26</v>
      </c>
      <c r="D1281" t="str">
        <v>failed</v>
      </c>
      <c r="E1281">
        <v>19</v>
      </c>
    </row>
    <row r="1282" spans="1:5" x14ac:dyDescent="0.2">
      <c r="A1282" t="str">
        <v>successful</v>
      </c>
      <c r="B1282">
        <v>43</v>
      </c>
      <c r="D1282" t="str">
        <v>failed</v>
      </c>
      <c r="E1282">
        <v>50</v>
      </c>
    </row>
    <row r="1283" spans="1:5" x14ac:dyDescent="0.2">
      <c r="A1283" t="str">
        <v>successful</v>
      </c>
      <c r="B1283">
        <v>80</v>
      </c>
      <c r="D1283" t="str">
        <v>failed</v>
      </c>
      <c r="E1283">
        <v>12</v>
      </c>
    </row>
    <row r="1284" spans="1:5" x14ac:dyDescent="0.2">
      <c r="A1284" t="str">
        <v>successful</v>
      </c>
      <c r="B1284">
        <v>33</v>
      </c>
      <c r="D1284" t="str">
        <v>failed</v>
      </c>
      <c r="E1284">
        <v>8</v>
      </c>
    </row>
    <row r="1285" spans="1:5" x14ac:dyDescent="0.2">
      <c r="A1285" t="str">
        <v>successful</v>
      </c>
      <c r="B1285">
        <v>71</v>
      </c>
      <c r="D1285" t="str">
        <v>failed</v>
      </c>
      <c r="E1285">
        <v>9</v>
      </c>
    </row>
    <row r="1286" spans="1:5" x14ac:dyDescent="0.2">
      <c r="A1286" t="str">
        <v>successful</v>
      </c>
      <c r="B1286">
        <v>81</v>
      </c>
      <c r="D1286" t="str">
        <v>failed</v>
      </c>
      <c r="E1286">
        <v>43</v>
      </c>
    </row>
    <row r="1287" spans="1:5" x14ac:dyDescent="0.2">
      <c r="A1287" t="str">
        <v>successful</v>
      </c>
      <c r="B1287">
        <v>76</v>
      </c>
      <c r="D1287" t="str">
        <v>failed</v>
      </c>
      <c r="E1287">
        <v>28</v>
      </c>
    </row>
    <row r="1288" spans="1:5" x14ac:dyDescent="0.2">
      <c r="A1288" t="str">
        <v>successful</v>
      </c>
      <c r="B1288">
        <v>48</v>
      </c>
      <c r="D1288" t="str">
        <v>failed</v>
      </c>
      <c r="E1288">
        <v>4</v>
      </c>
    </row>
    <row r="1289" spans="1:5" x14ac:dyDescent="0.2">
      <c r="A1289" t="str">
        <v>successful</v>
      </c>
      <c r="B1289">
        <v>61</v>
      </c>
      <c r="D1289" t="str">
        <v>failed</v>
      </c>
      <c r="E1289">
        <v>24</v>
      </c>
    </row>
    <row r="1290" spans="1:5" x14ac:dyDescent="0.2">
      <c r="A1290" t="str">
        <v>successful</v>
      </c>
      <c r="B1290">
        <v>60</v>
      </c>
      <c r="D1290" t="str">
        <v>failed</v>
      </c>
      <c r="E1290">
        <v>2</v>
      </c>
    </row>
    <row r="1291" spans="1:5" x14ac:dyDescent="0.2">
      <c r="A1291" t="str">
        <v>successful</v>
      </c>
      <c r="B1291">
        <v>136</v>
      </c>
      <c r="D1291" t="str">
        <v>failed</v>
      </c>
      <c r="E1291">
        <v>2</v>
      </c>
    </row>
    <row r="1292" spans="1:5" x14ac:dyDescent="0.2">
      <c r="A1292" t="str">
        <v>successful</v>
      </c>
      <c r="B1292">
        <v>14</v>
      </c>
      <c r="D1292" t="str">
        <v>failed</v>
      </c>
      <c r="E1292">
        <v>20</v>
      </c>
    </row>
    <row r="1293" spans="1:5" x14ac:dyDescent="0.2">
      <c r="A1293" t="str">
        <v>successful</v>
      </c>
      <c r="B1293">
        <v>78</v>
      </c>
      <c r="D1293" t="str">
        <v>failed</v>
      </c>
      <c r="E1293">
        <v>1</v>
      </c>
    </row>
    <row r="1294" spans="1:5" x14ac:dyDescent="0.2">
      <c r="A1294" t="str">
        <v>successful</v>
      </c>
      <c r="B1294">
        <v>4</v>
      </c>
      <c r="D1294" t="str">
        <v>failed</v>
      </c>
      <c r="E1294">
        <v>1</v>
      </c>
    </row>
    <row r="1295" spans="1:5" x14ac:dyDescent="0.2">
      <c r="A1295" t="str">
        <v>successful</v>
      </c>
      <c r="B1295">
        <v>11</v>
      </c>
      <c r="D1295" t="str">
        <v>failed</v>
      </c>
      <c r="E1295">
        <v>4</v>
      </c>
    </row>
    <row r="1296" spans="1:5" x14ac:dyDescent="0.2">
      <c r="A1296" t="str">
        <v>successful</v>
      </c>
      <c r="B1296">
        <v>185</v>
      </c>
      <c r="D1296" t="str">
        <v>failed</v>
      </c>
      <c r="E1296">
        <v>1</v>
      </c>
    </row>
    <row r="1297" spans="1:5" x14ac:dyDescent="0.2">
      <c r="A1297" t="str">
        <v>successful</v>
      </c>
      <c r="B1297">
        <v>59</v>
      </c>
      <c r="D1297" t="str">
        <v>failed</v>
      </c>
      <c r="E1297">
        <v>1</v>
      </c>
    </row>
    <row r="1298" spans="1:5" x14ac:dyDescent="0.2">
      <c r="A1298" t="str">
        <v>successful</v>
      </c>
      <c r="B1298">
        <v>27</v>
      </c>
      <c r="D1298" t="str">
        <v>failed</v>
      </c>
      <c r="E1298">
        <v>13</v>
      </c>
    </row>
    <row r="1299" spans="1:5" x14ac:dyDescent="0.2">
      <c r="A1299" t="str">
        <v>successful</v>
      </c>
      <c r="B1299">
        <v>63</v>
      </c>
      <c r="D1299" t="str">
        <v>failed</v>
      </c>
      <c r="E1299">
        <v>1</v>
      </c>
    </row>
    <row r="1300" spans="1:5" x14ac:dyDescent="0.2">
      <c r="A1300" t="str">
        <v>successful</v>
      </c>
      <c r="B1300">
        <v>13</v>
      </c>
      <c r="D1300" t="str">
        <v>failed</v>
      </c>
      <c r="E1300">
        <v>1</v>
      </c>
    </row>
    <row r="1301" spans="1:5" x14ac:dyDescent="0.2">
      <c r="A1301" t="str">
        <v>successful</v>
      </c>
      <c r="B1301">
        <v>13</v>
      </c>
      <c r="D1301" t="str">
        <v>failed</v>
      </c>
      <c r="E1301">
        <v>0</v>
      </c>
    </row>
    <row r="1302" spans="1:5" x14ac:dyDescent="0.2">
      <c r="A1302" t="str">
        <v>successful</v>
      </c>
      <c r="B1302">
        <v>57</v>
      </c>
      <c r="D1302" t="str">
        <v>failed</v>
      </c>
      <c r="E1302">
        <v>3</v>
      </c>
    </row>
    <row r="1303" spans="1:5" x14ac:dyDescent="0.2">
      <c r="A1303" t="str">
        <v>successful</v>
      </c>
      <c r="B1303">
        <v>61</v>
      </c>
      <c r="D1303" t="str">
        <v>failed</v>
      </c>
      <c r="E1303">
        <v>14</v>
      </c>
    </row>
    <row r="1304" spans="1:5" x14ac:dyDescent="0.2">
      <c r="A1304" t="str">
        <v>successful</v>
      </c>
      <c r="B1304">
        <v>65</v>
      </c>
      <c r="D1304" t="str">
        <v>failed</v>
      </c>
      <c r="E1304">
        <v>2</v>
      </c>
    </row>
    <row r="1305" spans="1:5" x14ac:dyDescent="0.2">
      <c r="A1305" t="str">
        <v>successful</v>
      </c>
      <c r="B1305">
        <v>134</v>
      </c>
      <c r="D1305" t="str">
        <v>failed</v>
      </c>
      <c r="E1305">
        <v>5</v>
      </c>
    </row>
    <row r="1306" spans="1:5" x14ac:dyDescent="0.2">
      <c r="A1306" t="str">
        <v>successful</v>
      </c>
      <c r="B1306">
        <v>37</v>
      </c>
      <c r="D1306" t="str">
        <v>failed</v>
      </c>
      <c r="E1306">
        <v>14</v>
      </c>
    </row>
    <row r="1307" spans="1:5" x14ac:dyDescent="0.2">
      <c r="A1307" t="str">
        <v>successful</v>
      </c>
      <c r="B1307">
        <v>37</v>
      </c>
      <c r="D1307" t="str">
        <v>failed</v>
      </c>
      <c r="E1307">
        <v>9</v>
      </c>
    </row>
    <row r="1308" spans="1:5" x14ac:dyDescent="0.2">
      <c r="A1308" t="str">
        <v>successful</v>
      </c>
      <c r="B1308">
        <v>150</v>
      </c>
      <c r="D1308" t="str">
        <v>failed</v>
      </c>
      <c r="E1308">
        <v>8</v>
      </c>
    </row>
    <row r="1309" spans="1:5" x14ac:dyDescent="0.2">
      <c r="A1309" t="str">
        <v>successful</v>
      </c>
      <c r="B1309">
        <v>56</v>
      </c>
      <c r="D1309" t="str">
        <v>failed</v>
      </c>
      <c r="E1309">
        <v>7</v>
      </c>
    </row>
    <row r="1310" spans="1:5" x14ac:dyDescent="0.2">
      <c r="A1310" t="str">
        <v>successful</v>
      </c>
      <c r="B1310">
        <v>18</v>
      </c>
      <c r="D1310" t="str">
        <v>failed</v>
      </c>
      <c r="E1310">
        <v>0</v>
      </c>
    </row>
    <row r="1311" spans="1:5" x14ac:dyDescent="0.2">
      <c r="A1311" t="str">
        <v>successful</v>
      </c>
      <c r="B1311">
        <v>60</v>
      </c>
      <c r="D1311" t="str">
        <v>failed</v>
      </c>
      <c r="E1311">
        <v>84</v>
      </c>
    </row>
    <row r="1312" spans="1:5" x14ac:dyDescent="0.2">
      <c r="A1312" t="str">
        <v>successful</v>
      </c>
      <c r="B1312">
        <v>67</v>
      </c>
      <c r="D1312" t="str">
        <v>failed</v>
      </c>
      <c r="E1312">
        <v>11</v>
      </c>
    </row>
    <row r="1313" spans="1:5" x14ac:dyDescent="0.2">
      <c r="A1313" t="str">
        <v>successful</v>
      </c>
      <c r="B1313">
        <v>35</v>
      </c>
      <c r="D1313" t="str">
        <v>failed</v>
      </c>
      <c r="E1313">
        <v>1</v>
      </c>
    </row>
    <row r="1314" spans="1:5" x14ac:dyDescent="0.2">
      <c r="A1314" t="str">
        <v>successful</v>
      </c>
      <c r="B1314">
        <v>34</v>
      </c>
      <c r="D1314" t="str">
        <v>failed</v>
      </c>
      <c r="E1314">
        <v>4</v>
      </c>
    </row>
    <row r="1315" spans="1:5" x14ac:dyDescent="0.2">
      <c r="A1315" t="str">
        <v>successful</v>
      </c>
      <c r="B1315">
        <v>36</v>
      </c>
      <c r="D1315" t="str">
        <v>failed</v>
      </c>
      <c r="E1315">
        <v>10</v>
      </c>
    </row>
    <row r="1316" spans="1:5" x14ac:dyDescent="0.2">
      <c r="A1316" t="str">
        <v>successful</v>
      </c>
      <c r="B1316">
        <v>18</v>
      </c>
      <c r="D1316" t="str">
        <v>failed</v>
      </c>
      <c r="E1316">
        <v>16</v>
      </c>
    </row>
    <row r="1317" spans="1:5" x14ac:dyDescent="0.2">
      <c r="A1317" t="str">
        <v>successful</v>
      </c>
      <c r="B1317">
        <v>25</v>
      </c>
      <c r="D1317" t="str">
        <v>failed</v>
      </c>
      <c r="E1317">
        <v>2</v>
      </c>
    </row>
    <row r="1318" spans="1:5" x14ac:dyDescent="0.2">
      <c r="A1318" t="str">
        <v>successful</v>
      </c>
      <c r="B1318">
        <v>21</v>
      </c>
      <c r="D1318" t="str">
        <v>failed</v>
      </c>
      <c r="E1318">
        <v>5</v>
      </c>
    </row>
    <row r="1319" spans="1:5" x14ac:dyDescent="0.2">
      <c r="A1319" t="str">
        <v>successful</v>
      </c>
      <c r="B1319">
        <v>151</v>
      </c>
      <c r="D1319" t="str">
        <v>failed</v>
      </c>
      <c r="E1319">
        <v>1</v>
      </c>
    </row>
    <row r="1320" spans="1:5" x14ac:dyDescent="0.2">
      <c r="A1320" t="str">
        <v>successful</v>
      </c>
      <c r="B1320">
        <v>489</v>
      </c>
      <c r="D1320" t="str">
        <v>failed</v>
      </c>
      <c r="E1320">
        <v>31</v>
      </c>
    </row>
    <row r="1321" spans="1:5" x14ac:dyDescent="0.2">
      <c r="A1321" t="str">
        <v>successful</v>
      </c>
      <c r="B1321">
        <v>50</v>
      </c>
      <c r="D1321" t="str">
        <v>failed</v>
      </c>
      <c r="E1321">
        <v>0</v>
      </c>
    </row>
    <row r="1322" spans="1:5" x14ac:dyDescent="0.2">
      <c r="A1322" t="str">
        <v>successful</v>
      </c>
      <c r="B1322">
        <v>321</v>
      </c>
      <c r="D1322" t="str">
        <v>failed</v>
      </c>
      <c r="E1322">
        <v>2</v>
      </c>
    </row>
    <row r="1323" spans="1:5" x14ac:dyDescent="0.2">
      <c r="A1323" t="str">
        <v>successful</v>
      </c>
      <c r="B1323">
        <v>1762</v>
      </c>
      <c r="D1323" t="str">
        <v>failed</v>
      </c>
      <c r="E1323">
        <v>7</v>
      </c>
    </row>
    <row r="1324" spans="1:5" x14ac:dyDescent="0.2">
      <c r="A1324" t="str">
        <v>successful</v>
      </c>
      <c r="B1324">
        <v>385</v>
      </c>
      <c r="D1324" t="str">
        <v>failed</v>
      </c>
      <c r="E1324">
        <v>16</v>
      </c>
    </row>
    <row r="1325" spans="1:5" x14ac:dyDescent="0.2">
      <c r="A1325" t="str">
        <v>successful</v>
      </c>
      <c r="B1325">
        <v>398</v>
      </c>
      <c r="D1325" t="str">
        <v>failed</v>
      </c>
      <c r="E1325">
        <v>4</v>
      </c>
    </row>
    <row r="1326" spans="1:5" x14ac:dyDescent="0.2">
      <c r="A1326" t="str">
        <v>successful</v>
      </c>
      <c r="B1326">
        <v>304</v>
      </c>
      <c r="D1326" t="str">
        <v>failed</v>
      </c>
      <c r="E1326">
        <v>4</v>
      </c>
    </row>
    <row r="1327" spans="1:5" x14ac:dyDescent="0.2">
      <c r="A1327" t="str">
        <v>successful</v>
      </c>
      <c r="B1327">
        <v>676</v>
      </c>
      <c r="D1327" t="str">
        <v>failed</v>
      </c>
      <c r="E1327">
        <v>4</v>
      </c>
    </row>
    <row r="1328" spans="1:5" x14ac:dyDescent="0.2">
      <c r="A1328" t="str">
        <v>successful</v>
      </c>
      <c r="B1328">
        <v>577</v>
      </c>
      <c r="D1328" t="str">
        <v>failed</v>
      </c>
      <c r="E1328">
        <v>3</v>
      </c>
    </row>
    <row r="1329" spans="1:5" x14ac:dyDescent="0.2">
      <c r="A1329" t="str">
        <v>successful</v>
      </c>
      <c r="B1329">
        <v>3663</v>
      </c>
      <c r="D1329" t="str">
        <v>failed</v>
      </c>
      <c r="E1329">
        <v>36</v>
      </c>
    </row>
    <row r="1330" spans="1:5" x14ac:dyDescent="0.2">
      <c r="A1330" t="str">
        <v>successful</v>
      </c>
      <c r="B1330">
        <v>294</v>
      </c>
      <c r="D1330" t="str">
        <v>failed</v>
      </c>
      <c r="E1330">
        <v>1</v>
      </c>
    </row>
    <row r="1331" spans="1:5" x14ac:dyDescent="0.2">
      <c r="A1331" t="str">
        <v>successful</v>
      </c>
      <c r="B1331">
        <v>28</v>
      </c>
      <c r="D1331" t="str">
        <v>failed</v>
      </c>
      <c r="E1331">
        <v>7</v>
      </c>
    </row>
    <row r="1332" spans="1:5" x14ac:dyDescent="0.2">
      <c r="A1332" t="str">
        <v>successful</v>
      </c>
      <c r="B1332">
        <v>100</v>
      </c>
      <c r="D1332" t="str">
        <v>failed</v>
      </c>
      <c r="E1332">
        <v>27</v>
      </c>
    </row>
    <row r="1333" spans="1:5" x14ac:dyDescent="0.2">
      <c r="A1333" t="str">
        <v>successful</v>
      </c>
      <c r="B1333">
        <v>72</v>
      </c>
      <c r="D1333" t="str">
        <v>failed</v>
      </c>
      <c r="E1333">
        <v>1</v>
      </c>
    </row>
    <row r="1334" spans="1:5" x14ac:dyDescent="0.2">
      <c r="A1334" t="str">
        <v>successful</v>
      </c>
      <c r="B1334">
        <v>238</v>
      </c>
      <c r="D1334" t="str">
        <v>failed</v>
      </c>
      <c r="E1334">
        <v>0</v>
      </c>
    </row>
    <row r="1335" spans="1:5" x14ac:dyDescent="0.2">
      <c r="A1335" t="str">
        <v>successful</v>
      </c>
      <c r="B1335">
        <v>159</v>
      </c>
      <c r="D1335" t="str">
        <v>failed</v>
      </c>
      <c r="E1335">
        <v>1</v>
      </c>
    </row>
    <row r="1336" spans="1:5" x14ac:dyDescent="0.2">
      <c r="A1336" t="str">
        <v>successful</v>
      </c>
      <c r="B1336">
        <v>77</v>
      </c>
      <c r="D1336" t="str">
        <v>failed</v>
      </c>
      <c r="E1336">
        <v>3</v>
      </c>
    </row>
    <row r="1337" spans="1:5" x14ac:dyDescent="0.2">
      <c r="A1337" t="str">
        <v>successful</v>
      </c>
      <c r="B1337">
        <v>53</v>
      </c>
      <c r="D1337" t="str">
        <v>failed</v>
      </c>
      <c r="E1337">
        <v>3</v>
      </c>
    </row>
    <row r="1338" spans="1:5" x14ac:dyDescent="0.2">
      <c r="A1338" t="str">
        <v>successful</v>
      </c>
      <c r="B1338">
        <v>1251</v>
      </c>
      <c r="D1338" t="str">
        <v>failed</v>
      </c>
      <c r="E1338">
        <v>3</v>
      </c>
    </row>
    <row r="1339" spans="1:5" x14ac:dyDescent="0.2">
      <c r="A1339" t="str">
        <v>successful</v>
      </c>
      <c r="B1339">
        <v>465</v>
      </c>
      <c r="D1339" t="str">
        <v>failed</v>
      </c>
      <c r="E1339">
        <v>0</v>
      </c>
    </row>
    <row r="1340" spans="1:5" x14ac:dyDescent="0.2">
      <c r="A1340" t="str">
        <v>successful</v>
      </c>
      <c r="B1340">
        <v>74</v>
      </c>
      <c r="D1340" t="str">
        <v>failed</v>
      </c>
      <c r="E1340">
        <v>6</v>
      </c>
    </row>
    <row r="1341" spans="1:5" x14ac:dyDescent="0.2">
      <c r="A1341" t="str">
        <v>successful</v>
      </c>
      <c r="B1341">
        <v>62</v>
      </c>
      <c r="D1341" t="str">
        <v>failed</v>
      </c>
      <c r="E1341">
        <v>17</v>
      </c>
    </row>
    <row r="1342" spans="1:5" x14ac:dyDescent="0.2">
      <c r="A1342" t="str">
        <v>successful</v>
      </c>
      <c r="B1342">
        <v>3468</v>
      </c>
      <c r="D1342" t="str">
        <v>failed</v>
      </c>
      <c r="E1342">
        <v>40</v>
      </c>
    </row>
    <row r="1343" spans="1:5" x14ac:dyDescent="0.2">
      <c r="A1343" t="str">
        <v>successful</v>
      </c>
      <c r="B1343">
        <v>52</v>
      </c>
      <c r="D1343" t="str">
        <v>failed</v>
      </c>
      <c r="E1343">
        <v>3</v>
      </c>
    </row>
    <row r="1344" spans="1:5" x14ac:dyDescent="0.2">
      <c r="A1344" t="str">
        <v>successful</v>
      </c>
      <c r="B1344">
        <v>50</v>
      </c>
      <c r="D1344" t="str">
        <v>failed</v>
      </c>
      <c r="E1344">
        <v>1</v>
      </c>
    </row>
    <row r="1345" spans="1:5" x14ac:dyDescent="0.2">
      <c r="A1345" t="str">
        <v>successful</v>
      </c>
      <c r="B1345">
        <v>45</v>
      </c>
      <c r="D1345" t="str">
        <v>failed</v>
      </c>
      <c r="E1345">
        <v>2</v>
      </c>
    </row>
    <row r="1346" spans="1:5" x14ac:dyDescent="0.2">
      <c r="A1346" t="str">
        <v>successful</v>
      </c>
      <c r="B1346">
        <v>21</v>
      </c>
      <c r="D1346" t="str">
        <v>failed</v>
      </c>
      <c r="E1346">
        <v>7</v>
      </c>
    </row>
    <row r="1347" spans="1:5" x14ac:dyDescent="0.2">
      <c r="A1347" t="str">
        <v>successful</v>
      </c>
      <c r="B1347">
        <v>100</v>
      </c>
      <c r="D1347" t="str">
        <v>failed</v>
      </c>
      <c r="E1347">
        <v>14</v>
      </c>
    </row>
    <row r="1348" spans="1:5" x14ac:dyDescent="0.2">
      <c r="A1348" t="str">
        <v>successful</v>
      </c>
      <c r="B1348">
        <v>81</v>
      </c>
      <c r="D1348" t="str">
        <v>failed</v>
      </c>
      <c r="E1348">
        <v>0</v>
      </c>
    </row>
    <row r="1349" spans="1:5" x14ac:dyDescent="0.2">
      <c r="A1349" t="str">
        <v>successful</v>
      </c>
      <c r="B1349">
        <v>286</v>
      </c>
      <c r="D1349" t="str">
        <v>failed</v>
      </c>
      <c r="E1349">
        <v>0</v>
      </c>
    </row>
    <row r="1350" spans="1:5" x14ac:dyDescent="0.2">
      <c r="A1350" t="str">
        <v>successful</v>
      </c>
      <c r="B1350">
        <v>42</v>
      </c>
      <c r="D1350" t="str">
        <v>failed</v>
      </c>
      <c r="E1350">
        <v>1</v>
      </c>
    </row>
    <row r="1351" spans="1:5" x14ac:dyDescent="0.2">
      <c r="A1351" t="str">
        <v>successful</v>
      </c>
      <c r="B1351">
        <v>199</v>
      </c>
      <c r="D1351" t="str">
        <v>failed</v>
      </c>
      <c r="E1351">
        <v>12</v>
      </c>
    </row>
    <row r="1352" spans="1:5" x14ac:dyDescent="0.2">
      <c r="A1352" t="str">
        <v>successful</v>
      </c>
      <c r="B1352">
        <v>25</v>
      </c>
      <c r="D1352" t="str">
        <v>failed</v>
      </c>
      <c r="E1352">
        <v>12</v>
      </c>
    </row>
    <row r="1353" spans="1:5" x14ac:dyDescent="0.2">
      <c r="A1353" t="str">
        <v>successful</v>
      </c>
      <c r="B1353">
        <v>84</v>
      </c>
      <c r="D1353" t="str">
        <v>failed</v>
      </c>
      <c r="E1353">
        <v>23</v>
      </c>
    </row>
    <row r="1354" spans="1:5" x14ac:dyDescent="0.2">
      <c r="A1354" t="str">
        <v>successful</v>
      </c>
      <c r="B1354">
        <v>50</v>
      </c>
      <c r="D1354" t="str">
        <v>failed</v>
      </c>
      <c r="E1354">
        <v>0</v>
      </c>
    </row>
    <row r="1355" spans="1:5" x14ac:dyDescent="0.2">
      <c r="A1355" t="str">
        <v>successful</v>
      </c>
      <c r="B1355">
        <v>26</v>
      </c>
      <c r="D1355" t="str">
        <v>failed</v>
      </c>
      <c r="E1355">
        <v>10</v>
      </c>
    </row>
    <row r="1356" spans="1:5" x14ac:dyDescent="0.2">
      <c r="A1356" t="str">
        <v>successful</v>
      </c>
      <c r="B1356">
        <v>14</v>
      </c>
      <c r="D1356" t="str">
        <v>failed</v>
      </c>
      <c r="E1356">
        <v>5</v>
      </c>
    </row>
    <row r="1357" spans="1:5" x14ac:dyDescent="0.2">
      <c r="A1357" t="str">
        <v>successful</v>
      </c>
      <c r="B1357">
        <v>49</v>
      </c>
      <c r="D1357" t="str">
        <v>failed</v>
      </c>
      <c r="E1357">
        <v>1</v>
      </c>
    </row>
    <row r="1358" spans="1:5" x14ac:dyDescent="0.2">
      <c r="A1358" t="str">
        <v>successful</v>
      </c>
      <c r="B1358">
        <v>69</v>
      </c>
      <c r="D1358" t="str">
        <v>failed</v>
      </c>
      <c r="E1358">
        <v>2</v>
      </c>
    </row>
    <row r="1359" spans="1:5" x14ac:dyDescent="0.2">
      <c r="A1359" t="str">
        <v>successful</v>
      </c>
      <c r="B1359">
        <v>60</v>
      </c>
      <c r="D1359" t="str">
        <v>failed</v>
      </c>
      <c r="E1359">
        <v>2</v>
      </c>
    </row>
    <row r="1360" spans="1:5" x14ac:dyDescent="0.2">
      <c r="A1360" t="str">
        <v>successful</v>
      </c>
      <c r="B1360">
        <v>80</v>
      </c>
      <c r="D1360" t="str">
        <v>failed</v>
      </c>
      <c r="E1360">
        <v>0</v>
      </c>
    </row>
    <row r="1361" spans="1:5" x14ac:dyDescent="0.2">
      <c r="A1361" t="str">
        <v>successful</v>
      </c>
      <c r="B1361">
        <v>56</v>
      </c>
      <c r="D1361" t="str">
        <v>failed</v>
      </c>
      <c r="E1361">
        <v>13</v>
      </c>
    </row>
    <row r="1362" spans="1:5" x14ac:dyDescent="0.2">
      <c r="A1362" t="str">
        <v>successful</v>
      </c>
      <c r="B1362">
        <v>104</v>
      </c>
      <c r="D1362" t="str">
        <v>failed</v>
      </c>
      <c r="E1362">
        <v>0</v>
      </c>
    </row>
    <row r="1363" spans="1:5" x14ac:dyDescent="0.2">
      <c r="A1363" t="str">
        <v>successful</v>
      </c>
      <c r="B1363">
        <v>46</v>
      </c>
      <c r="D1363" t="str">
        <v>failed</v>
      </c>
      <c r="E1363">
        <v>1</v>
      </c>
    </row>
    <row r="1364" spans="1:5" x14ac:dyDescent="0.2">
      <c r="A1364" t="str">
        <v>successful</v>
      </c>
      <c r="B1364">
        <v>206</v>
      </c>
      <c r="D1364" t="str">
        <v>failed</v>
      </c>
      <c r="E1364">
        <v>5</v>
      </c>
    </row>
    <row r="1365" spans="1:5" x14ac:dyDescent="0.2">
      <c r="A1365" t="str">
        <v>successful</v>
      </c>
      <c r="B1365">
        <v>18</v>
      </c>
      <c r="D1365" t="str">
        <v>failed</v>
      </c>
      <c r="E1365">
        <v>2</v>
      </c>
    </row>
    <row r="1366" spans="1:5" x14ac:dyDescent="0.2">
      <c r="A1366" t="str">
        <v>successful</v>
      </c>
      <c r="B1366">
        <v>28</v>
      </c>
      <c r="D1366" t="str">
        <v>failed</v>
      </c>
      <c r="E1366">
        <v>0</v>
      </c>
    </row>
    <row r="1367" spans="1:5" x14ac:dyDescent="0.2">
      <c r="A1367" t="str">
        <v>successful</v>
      </c>
      <c r="B1367">
        <v>11</v>
      </c>
      <c r="D1367" t="str">
        <v>failed</v>
      </c>
      <c r="E1367">
        <v>32</v>
      </c>
    </row>
    <row r="1368" spans="1:5" x14ac:dyDescent="0.2">
      <c r="A1368" t="str">
        <v>successful</v>
      </c>
      <c r="B1368">
        <v>263</v>
      </c>
      <c r="D1368" t="str">
        <v>failed</v>
      </c>
      <c r="E1368">
        <v>1</v>
      </c>
    </row>
    <row r="1369" spans="1:5" x14ac:dyDescent="0.2">
      <c r="A1369" t="str">
        <v>successful</v>
      </c>
      <c r="B1369">
        <v>394</v>
      </c>
      <c r="D1369" t="str">
        <v>failed</v>
      </c>
      <c r="E1369">
        <v>1</v>
      </c>
    </row>
    <row r="1370" spans="1:5" x14ac:dyDescent="0.2">
      <c r="A1370" t="str">
        <v>successful</v>
      </c>
      <c r="B1370">
        <v>1049</v>
      </c>
      <c r="D1370" t="str">
        <v>failed</v>
      </c>
      <c r="E1370">
        <v>1</v>
      </c>
    </row>
    <row r="1371" spans="1:5" x14ac:dyDescent="0.2">
      <c r="A1371" t="str">
        <v>successful</v>
      </c>
      <c r="B1371">
        <v>308</v>
      </c>
      <c r="D1371" t="str">
        <v>failed</v>
      </c>
      <c r="E1371">
        <v>0</v>
      </c>
    </row>
    <row r="1372" spans="1:5" x14ac:dyDescent="0.2">
      <c r="A1372" t="str">
        <v>successful</v>
      </c>
      <c r="B1372">
        <v>1088</v>
      </c>
      <c r="D1372" t="str">
        <v>failed</v>
      </c>
      <c r="E1372">
        <v>0</v>
      </c>
    </row>
    <row r="1373" spans="1:5" x14ac:dyDescent="0.2">
      <c r="A1373" t="str">
        <v>successful</v>
      </c>
      <c r="B1373">
        <v>73</v>
      </c>
      <c r="D1373" t="str">
        <v>failed</v>
      </c>
      <c r="E1373">
        <v>8</v>
      </c>
    </row>
    <row r="1374" spans="1:5" x14ac:dyDescent="0.2">
      <c r="A1374" t="str">
        <v>successful</v>
      </c>
      <c r="B1374">
        <v>143</v>
      </c>
      <c r="D1374" t="str">
        <v>failed</v>
      </c>
      <c r="E1374">
        <v>0</v>
      </c>
    </row>
    <row r="1375" spans="1:5" x14ac:dyDescent="0.2">
      <c r="A1375" t="str">
        <v>successful</v>
      </c>
      <c r="B1375">
        <v>1420</v>
      </c>
      <c r="D1375" t="str">
        <v>failed</v>
      </c>
      <c r="E1375">
        <v>1</v>
      </c>
    </row>
    <row r="1376" spans="1:5" x14ac:dyDescent="0.2">
      <c r="A1376" t="str">
        <v>successful</v>
      </c>
      <c r="B1376">
        <v>305</v>
      </c>
      <c r="D1376" t="str">
        <v>failed</v>
      </c>
      <c r="E1376">
        <v>16</v>
      </c>
    </row>
    <row r="1377" spans="1:5" x14ac:dyDescent="0.2">
      <c r="A1377" t="str">
        <v>successful</v>
      </c>
      <c r="B1377">
        <v>551</v>
      </c>
      <c r="D1377" t="str">
        <v>failed</v>
      </c>
      <c r="E1377">
        <v>12</v>
      </c>
    </row>
    <row r="1378" spans="1:5" x14ac:dyDescent="0.2">
      <c r="A1378" t="str">
        <v>successful</v>
      </c>
      <c r="B1378">
        <v>187</v>
      </c>
      <c r="D1378" t="str">
        <v>failed</v>
      </c>
      <c r="E1378">
        <v>4</v>
      </c>
    </row>
    <row r="1379" spans="1:5" x14ac:dyDescent="0.2">
      <c r="A1379" t="str">
        <v>successful</v>
      </c>
      <c r="B1379">
        <v>325</v>
      </c>
      <c r="D1379" t="str">
        <v>failed</v>
      </c>
      <c r="E1379">
        <v>2</v>
      </c>
    </row>
    <row r="1380" spans="1:5" x14ac:dyDescent="0.2">
      <c r="A1380" t="str">
        <v>successful</v>
      </c>
      <c r="B1380">
        <v>148</v>
      </c>
      <c r="D1380" t="str">
        <v>failed</v>
      </c>
      <c r="E1380">
        <v>3</v>
      </c>
    </row>
    <row r="1381" spans="1:5" x14ac:dyDescent="0.2">
      <c r="A1381" t="str">
        <v>successful</v>
      </c>
      <c r="B1381">
        <v>69</v>
      </c>
      <c r="D1381" t="str">
        <v>failed</v>
      </c>
      <c r="E1381">
        <v>0</v>
      </c>
    </row>
    <row r="1382" spans="1:5" x14ac:dyDescent="0.2">
      <c r="A1382" t="str">
        <v>successful</v>
      </c>
      <c r="B1382">
        <v>173</v>
      </c>
      <c r="D1382" t="str">
        <v>failed</v>
      </c>
      <c r="E1382">
        <v>3</v>
      </c>
    </row>
    <row r="1383" spans="1:5" x14ac:dyDescent="0.2">
      <c r="A1383" t="str">
        <v>successful</v>
      </c>
      <c r="B1383">
        <v>269</v>
      </c>
      <c r="D1383" t="str">
        <v>failed</v>
      </c>
      <c r="E1383">
        <v>4</v>
      </c>
    </row>
    <row r="1384" spans="1:5" x14ac:dyDescent="0.2">
      <c r="A1384" t="str">
        <v>successful</v>
      </c>
      <c r="B1384">
        <v>185</v>
      </c>
      <c r="D1384" t="str">
        <v>failed</v>
      </c>
      <c r="E1384">
        <v>2</v>
      </c>
    </row>
    <row r="1385" spans="1:5" x14ac:dyDescent="0.2">
      <c r="A1385" t="str">
        <v>successful</v>
      </c>
      <c r="B1385">
        <v>176</v>
      </c>
      <c r="D1385" t="str">
        <v>failed</v>
      </c>
      <c r="E1385">
        <v>10</v>
      </c>
    </row>
    <row r="1386" spans="1:5" x14ac:dyDescent="0.2">
      <c r="A1386" t="str">
        <v>successful</v>
      </c>
      <c r="B1386">
        <v>1019</v>
      </c>
      <c r="D1386" t="str">
        <v>failed</v>
      </c>
      <c r="E1386">
        <v>11</v>
      </c>
    </row>
    <row r="1387" spans="1:5" x14ac:dyDescent="0.2">
      <c r="A1387" t="str">
        <v>successful</v>
      </c>
      <c r="B1387">
        <v>113</v>
      </c>
      <c r="D1387" t="str">
        <v>failed</v>
      </c>
      <c r="E1387">
        <v>6</v>
      </c>
    </row>
    <row r="1388" spans="1:5" x14ac:dyDescent="0.2">
      <c r="A1388" t="str">
        <v>successful</v>
      </c>
      <c r="B1388">
        <v>404</v>
      </c>
      <c r="D1388" t="str">
        <v>failed</v>
      </c>
      <c r="E1388">
        <v>2</v>
      </c>
    </row>
    <row r="1389" spans="1:5" x14ac:dyDescent="0.2">
      <c r="A1389" t="str">
        <v>successful</v>
      </c>
      <c r="B1389">
        <v>707</v>
      </c>
      <c r="D1389" t="str">
        <v>failed</v>
      </c>
      <c r="E1389">
        <v>6</v>
      </c>
    </row>
    <row r="1390" spans="1:5" x14ac:dyDescent="0.2">
      <c r="A1390" t="str">
        <v>successful</v>
      </c>
      <c r="B1390">
        <v>392</v>
      </c>
      <c r="D1390" t="str">
        <v>failed</v>
      </c>
      <c r="E1390">
        <v>8</v>
      </c>
    </row>
    <row r="1391" spans="1:5" x14ac:dyDescent="0.2">
      <c r="A1391" t="str">
        <v>successful</v>
      </c>
      <c r="B1391">
        <v>23</v>
      </c>
      <c r="D1391" t="str">
        <v>failed</v>
      </c>
      <c r="E1391">
        <v>37</v>
      </c>
    </row>
    <row r="1392" spans="1:5" x14ac:dyDescent="0.2">
      <c r="A1392" t="str">
        <v>successful</v>
      </c>
      <c r="B1392">
        <v>682</v>
      </c>
      <c r="D1392" t="str">
        <v>failed</v>
      </c>
      <c r="E1392">
        <v>11</v>
      </c>
    </row>
    <row r="1393" spans="1:5" x14ac:dyDescent="0.2">
      <c r="A1393" t="str">
        <v>successful</v>
      </c>
      <c r="B1393">
        <v>37</v>
      </c>
      <c r="D1393" t="str">
        <v>failed</v>
      </c>
      <c r="E1393">
        <v>0</v>
      </c>
    </row>
    <row r="1394" spans="1:5" x14ac:dyDescent="0.2">
      <c r="A1394" t="str">
        <v>successful</v>
      </c>
      <c r="B1394">
        <v>146</v>
      </c>
      <c r="D1394" t="str">
        <v>failed</v>
      </c>
      <c r="E1394">
        <v>10</v>
      </c>
    </row>
    <row r="1395" spans="1:5" x14ac:dyDescent="0.2">
      <c r="A1395" t="str">
        <v>successful</v>
      </c>
      <c r="B1395">
        <v>119</v>
      </c>
      <c r="D1395" t="str">
        <v>failed</v>
      </c>
      <c r="E1395">
        <v>6</v>
      </c>
    </row>
    <row r="1396" spans="1:5" x14ac:dyDescent="0.2">
      <c r="A1396" t="str">
        <v>successful</v>
      </c>
      <c r="B1396">
        <v>163</v>
      </c>
      <c r="D1396" t="str">
        <v>failed</v>
      </c>
      <c r="E1396">
        <v>8</v>
      </c>
    </row>
    <row r="1397" spans="1:5" x14ac:dyDescent="0.2">
      <c r="A1397" t="str">
        <v>successful</v>
      </c>
      <c r="B1397">
        <v>339</v>
      </c>
      <c r="D1397" t="str">
        <v>failed</v>
      </c>
      <c r="E1397">
        <v>6</v>
      </c>
    </row>
    <row r="1398" spans="1:5" x14ac:dyDescent="0.2">
      <c r="A1398" t="str">
        <v>successful</v>
      </c>
      <c r="B1398">
        <v>58</v>
      </c>
      <c r="D1398" t="str">
        <v>failed</v>
      </c>
      <c r="E1398">
        <v>7</v>
      </c>
    </row>
    <row r="1399" spans="1:5" x14ac:dyDescent="0.2">
      <c r="A1399" t="str">
        <v>successful</v>
      </c>
      <c r="B1399">
        <v>456</v>
      </c>
      <c r="D1399" t="str">
        <v>failed</v>
      </c>
      <c r="E1399">
        <v>7</v>
      </c>
    </row>
    <row r="1400" spans="1:5" x14ac:dyDescent="0.2">
      <c r="A1400" t="str">
        <v>successful</v>
      </c>
      <c r="B1400">
        <v>15</v>
      </c>
      <c r="D1400" t="str">
        <v>failed</v>
      </c>
      <c r="E1400">
        <v>5</v>
      </c>
    </row>
    <row r="1401" spans="1:5" x14ac:dyDescent="0.2">
      <c r="A1401" t="str">
        <v>successful</v>
      </c>
      <c r="B1401">
        <v>191</v>
      </c>
      <c r="D1401" t="str">
        <v>failed</v>
      </c>
      <c r="E1401">
        <v>46</v>
      </c>
    </row>
    <row r="1402" spans="1:5" x14ac:dyDescent="0.2">
      <c r="A1402" t="str">
        <v>successful</v>
      </c>
      <c r="B1402">
        <v>17</v>
      </c>
      <c r="D1402" t="str">
        <v>failed</v>
      </c>
      <c r="E1402">
        <v>10</v>
      </c>
    </row>
    <row r="1403" spans="1:5" x14ac:dyDescent="0.2">
      <c r="A1403" t="str">
        <v>successful</v>
      </c>
      <c r="B1403">
        <v>28</v>
      </c>
      <c r="D1403" t="str">
        <v>failed</v>
      </c>
      <c r="E1403">
        <v>19</v>
      </c>
    </row>
    <row r="1404" spans="1:5" x14ac:dyDescent="0.2">
      <c r="A1404" t="str">
        <v>successful</v>
      </c>
      <c r="B1404">
        <v>18</v>
      </c>
      <c r="D1404" t="str">
        <v>failed</v>
      </c>
      <c r="E1404">
        <v>13</v>
      </c>
    </row>
    <row r="1405" spans="1:5" x14ac:dyDescent="0.2">
      <c r="A1405" t="str">
        <v>successful</v>
      </c>
      <c r="B1405">
        <v>61</v>
      </c>
      <c r="D1405" t="str">
        <v>failed</v>
      </c>
      <c r="E1405">
        <v>13</v>
      </c>
    </row>
    <row r="1406" spans="1:5" x14ac:dyDescent="0.2">
      <c r="A1406" t="str">
        <v>successful</v>
      </c>
      <c r="B1406">
        <v>108</v>
      </c>
      <c r="D1406" t="str">
        <v>failed</v>
      </c>
      <c r="E1406">
        <v>4</v>
      </c>
    </row>
    <row r="1407" spans="1:5" x14ac:dyDescent="0.2">
      <c r="A1407" t="str">
        <v>successful</v>
      </c>
      <c r="B1407">
        <v>142</v>
      </c>
      <c r="D1407" t="str">
        <v>failed</v>
      </c>
      <c r="E1407">
        <v>0</v>
      </c>
    </row>
    <row r="1408" spans="1:5" x14ac:dyDescent="0.2">
      <c r="A1408" t="str">
        <v>successful</v>
      </c>
      <c r="B1408">
        <v>74</v>
      </c>
      <c r="D1408" t="str">
        <v>failed</v>
      </c>
      <c r="E1408">
        <v>3</v>
      </c>
    </row>
    <row r="1409" spans="1:5" x14ac:dyDescent="0.2">
      <c r="A1409" t="str">
        <v>successful</v>
      </c>
      <c r="B1409">
        <v>38</v>
      </c>
      <c r="D1409" t="str">
        <v>failed</v>
      </c>
      <c r="E1409">
        <v>1</v>
      </c>
    </row>
    <row r="1410" spans="1:5" x14ac:dyDescent="0.2">
      <c r="A1410" t="str">
        <v>successful</v>
      </c>
      <c r="B1410">
        <v>20</v>
      </c>
      <c r="D1410" t="str">
        <v>failed</v>
      </c>
      <c r="E1410">
        <v>9</v>
      </c>
    </row>
    <row r="1411" spans="1:5" x14ac:dyDescent="0.2">
      <c r="A1411" t="str">
        <v>successful</v>
      </c>
      <c r="B1411">
        <v>24</v>
      </c>
      <c r="D1411" t="str">
        <v>failed</v>
      </c>
      <c r="E1411">
        <v>1</v>
      </c>
    </row>
    <row r="1412" spans="1:5" x14ac:dyDescent="0.2">
      <c r="A1412" t="str">
        <v>successful</v>
      </c>
      <c r="B1412">
        <v>66</v>
      </c>
      <c r="D1412" t="str">
        <v>failed</v>
      </c>
      <c r="E1412">
        <v>1</v>
      </c>
    </row>
    <row r="1413" spans="1:5" x14ac:dyDescent="0.2">
      <c r="A1413" t="str">
        <v>successful</v>
      </c>
      <c r="B1413">
        <v>28</v>
      </c>
      <c r="D1413" t="str">
        <v>failed</v>
      </c>
      <c r="E1413">
        <v>4</v>
      </c>
    </row>
    <row r="1414" spans="1:5" x14ac:dyDescent="0.2">
      <c r="A1414" t="str">
        <v>successful</v>
      </c>
      <c r="B1414">
        <v>24</v>
      </c>
      <c r="D1414" t="str">
        <v>failed</v>
      </c>
      <c r="E1414">
        <v>17</v>
      </c>
    </row>
    <row r="1415" spans="1:5" x14ac:dyDescent="0.2">
      <c r="A1415" t="str">
        <v>successful</v>
      </c>
      <c r="B1415">
        <v>73</v>
      </c>
      <c r="D1415" t="str">
        <v>failed</v>
      </c>
      <c r="E1415">
        <v>0</v>
      </c>
    </row>
    <row r="1416" spans="1:5" x14ac:dyDescent="0.2">
      <c r="A1416" t="str">
        <v>successful</v>
      </c>
      <c r="B1416">
        <v>3</v>
      </c>
      <c r="D1416" t="str">
        <v>failed</v>
      </c>
      <c r="E1416">
        <v>12</v>
      </c>
    </row>
    <row r="1417" spans="1:5" x14ac:dyDescent="0.2">
      <c r="A1417" t="str">
        <v>successful</v>
      </c>
      <c r="B1417">
        <v>20</v>
      </c>
      <c r="D1417" t="str">
        <v>failed</v>
      </c>
      <c r="E1417">
        <v>14</v>
      </c>
    </row>
    <row r="1418" spans="1:5" x14ac:dyDescent="0.2">
      <c r="A1418" t="str">
        <v>successful</v>
      </c>
      <c r="B1418">
        <v>21</v>
      </c>
      <c r="D1418" t="str">
        <v>failed</v>
      </c>
      <c r="E1418">
        <v>1</v>
      </c>
    </row>
    <row r="1419" spans="1:5" x14ac:dyDescent="0.2">
      <c r="A1419" t="str">
        <v>successful</v>
      </c>
      <c r="B1419">
        <v>94</v>
      </c>
      <c r="D1419" t="str">
        <v>failed</v>
      </c>
      <c r="E1419">
        <v>14</v>
      </c>
    </row>
    <row r="1420" spans="1:5" x14ac:dyDescent="0.2">
      <c r="A1420" t="str">
        <v>successful</v>
      </c>
      <c r="B1420">
        <v>139</v>
      </c>
      <c r="D1420" t="str">
        <v>failed</v>
      </c>
      <c r="E1420">
        <v>4</v>
      </c>
    </row>
    <row r="1421" spans="1:5" x14ac:dyDescent="0.2">
      <c r="A1421" t="str">
        <v>successful</v>
      </c>
      <c r="B1421">
        <v>130</v>
      </c>
      <c r="D1421" t="str">
        <v>failed</v>
      </c>
      <c r="E1421">
        <v>2</v>
      </c>
    </row>
    <row r="1422" spans="1:5" x14ac:dyDescent="0.2">
      <c r="A1422" t="str">
        <v>successful</v>
      </c>
      <c r="B1422">
        <v>31</v>
      </c>
      <c r="D1422" t="str">
        <v>failed</v>
      </c>
      <c r="E1422">
        <v>1</v>
      </c>
    </row>
    <row r="1423" spans="1:5" x14ac:dyDescent="0.2">
      <c r="A1423" t="str">
        <v>successful</v>
      </c>
      <c r="B1423">
        <v>13</v>
      </c>
      <c r="D1423" t="str">
        <v>failed</v>
      </c>
      <c r="E1423">
        <v>2</v>
      </c>
    </row>
    <row r="1424" spans="1:5" x14ac:dyDescent="0.2">
      <c r="A1424" t="str">
        <v>successful</v>
      </c>
      <c r="B1424">
        <v>90</v>
      </c>
      <c r="D1424" t="str">
        <v>failed</v>
      </c>
      <c r="E1424">
        <v>1</v>
      </c>
    </row>
    <row r="1425" spans="1:5" x14ac:dyDescent="0.2">
      <c r="A1425" t="str">
        <v>successful</v>
      </c>
      <c r="B1425">
        <v>141</v>
      </c>
      <c r="D1425" t="str">
        <v>failed</v>
      </c>
      <c r="E1425">
        <v>1</v>
      </c>
    </row>
    <row r="1426" spans="1:5" x14ac:dyDescent="0.2">
      <c r="A1426" t="str">
        <v>successful</v>
      </c>
      <c r="B1426">
        <v>23</v>
      </c>
      <c r="D1426" t="str">
        <v>failed</v>
      </c>
      <c r="E1426">
        <v>4</v>
      </c>
    </row>
    <row r="1427" spans="1:5" x14ac:dyDescent="0.2">
      <c r="A1427" t="str">
        <v>successful</v>
      </c>
      <c r="B1427">
        <v>18</v>
      </c>
      <c r="D1427" t="str">
        <v>failed</v>
      </c>
      <c r="E1427">
        <v>3</v>
      </c>
    </row>
    <row r="1428" spans="1:5" x14ac:dyDescent="0.2">
      <c r="A1428" t="str">
        <v>successful</v>
      </c>
      <c r="B1428">
        <v>76</v>
      </c>
      <c r="D1428" t="str">
        <v>failed</v>
      </c>
      <c r="E1428">
        <v>38</v>
      </c>
    </row>
    <row r="1429" spans="1:5" x14ac:dyDescent="0.2">
      <c r="A1429" t="str">
        <v>successful</v>
      </c>
      <c r="B1429">
        <v>93</v>
      </c>
      <c r="D1429" t="str">
        <v>failed</v>
      </c>
      <c r="E1429">
        <v>4</v>
      </c>
    </row>
    <row r="1430" spans="1:5" x14ac:dyDescent="0.2">
      <c r="A1430" t="str">
        <v>successful</v>
      </c>
      <c r="B1430">
        <v>69</v>
      </c>
      <c r="D1430" t="str">
        <v>failed</v>
      </c>
      <c r="E1430">
        <v>0</v>
      </c>
    </row>
    <row r="1431" spans="1:5" x14ac:dyDescent="0.2">
      <c r="A1431" t="str">
        <v>successful</v>
      </c>
      <c r="B1431">
        <v>21</v>
      </c>
      <c r="D1431" t="str">
        <v>failed</v>
      </c>
      <c r="E1431">
        <v>2</v>
      </c>
    </row>
    <row r="1432" spans="1:5" x14ac:dyDescent="0.2">
      <c r="A1432" t="str">
        <v>successful</v>
      </c>
      <c r="B1432">
        <v>57</v>
      </c>
      <c r="D1432" t="str">
        <v>failed</v>
      </c>
      <c r="E1432">
        <v>0</v>
      </c>
    </row>
    <row r="1433" spans="1:5" x14ac:dyDescent="0.2">
      <c r="A1433" t="str">
        <v>successful</v>
      </c>
      <c r="B1433">
        <v>108</v>
      </c>
      <c r="D1433" t="str">
        <v>failed</v>
      </c>
      <c r="E1433">
        <v>1</v>
      </c>
    </row>
    <row r="1434" spans="1:5" x14ac:dyDescent="0.2">
      <c r="A1434" t="str">
        <v>successful</v>
      </c>
      <c r="B1434">
        <v>83</v>
      </c>
      <c r="D1434" t="str">
        <v>failed</v>
      </c>
      <c r="E1434">
        <v>7</v>
      </c>
    </row>
    <row r="1435" spans="1:5" x14ac:dyDescent="0.2">
      <c r="A1435" t="str">
        <v>successful</v>
      </c>
      <c r="B1435">
        <v>96</v>
      </c>
      <c r="D1435" t="str">
        <v>failed</v>
      </c>
      <c r="E1435">
        <v>2</v>
      </c>
    </row>
    <row r="1436" spans="1:5" x14ac:dyDescent="0.2">
      <c r="A1436" t="str">
        <v>successful</v>
      </c>
      <c r="B1436">
        <v>64</v>
      </c>
      <c r="D1436" t="str">
        <v>failed</v>
      </c>
      <c r="E1436">
        <v>4</v>
      </c>
    </row>
    <row r="1437" spans="1:5" x14ac:dyDescent="0.2">
      <c r="A1437" t="str">
        <v>successful</v>
      </c>
      <c r="B1437">
        <v>14</v>
      </c>
      <c r="D1437" t="str">
        <v>failed</v>
      </c>
      <c r="E1437">
        <v>4</v>
      </c>
    </row>
    <row r="1438" spans="1:5" x14ac:dyDescent="0.2">
      <c r="A1438" t="str">
        <v>successful</v>
      </c>
      <c r="B1438">
        <v>169</v>
      </c>
      <c r="D1438" t="str">
        <v>failed</v>
      </c>
      <c r="E1438">
        <v>3</v>
      </c>
    </row>
    <row r="1439" spans="1:5" x14ac:dyDescent="0.2">
      <c r="A1439" t="str">
        <v>successful</v>
      </c>
      <c r="B1439">
        <v>33</v>
      </c>
      <c r="D1439" t="str">
        <v>failed</v>
      </c>
      <c r="E1439">
        <v>2</v>
      </c>
    </row>
    <row r="1440" spans="1:5" x14ac:dyDescent="0.2">
      <c r="A1440" t="str">
        <v>successful</v>
      </c>
      <c r="B1440">
        <v>102</v>
      </c>
      <c r="D1440" t="str">
        <v>failed</v>
      </c>
      <c r="E1440">
        <v>197</v>
      </c>
    </row>
    <row r="1441" spans="1:5" x14ac:dyDescent="0.2">
      <c r="A1441" t="str">
        <v>successful</v>
      </c>
      <c r="B1441">
        <v>104</v>
      </c>
      <c r="D1441" t="str">
        <v>failed</v>
      </c>
      <c r="E1441">
        <v>0</v>
      </c>
    </row>
    <row r="1442" spans="1:5" x14ac:dyDescent="0.2">
      <c r="A1442" t="str">
        <v>successful</v>
      </c>
      <c r="B1442">
        <v>20</v>
      </c>
      <c r="D1442" t="str">
        <v>failed</v>
      </c>
      <c r="E1442">
        <v>1</v>
      </c>
    </row>
    <row r="1443" spans="1:5" x14ac:dyDescent="0.2">
      <c r="A1443" t="str">
        <v>successful</v>
      </c>
      <c r="B1443">
        <v>35</v>
      </c>
      <c r="D1443" t="str">
        <v>failed</v>
      </c>
      <c r="E1443">
        <v>4</v>
      </c>
    </row>
    <row r="1444" spans="1:5" x14ac:dyDescent="0.2">
      <c r="A1444" t="str">
        <v>successful</v>
      </c>
      <c r="B1444">
        <v>94</v>
      </c>
      <c r="D1444" t="str">
        <v>failed</v>
      </c>
      <c r="E1444">
        <v>0</v>
      </c>
    </row>
    <row r="1445" spans="1:5" x14ac:dyDescent="0.2">
      <c r="A1445" t="str">
        <v>successful</v>
      </c>
      <c r="B1445">
        <v>14</v>
      </c>
      <c r="D1445" t="str">
        <v>failed</v>
      </c>
      <c r="E1445">
        <v>7</v>
      </c>
    </row>
    <row r="1446" spans="1:5" x14ac:dyDescent="0.2">
      <c r="A1446" t="str">
        <v>successful</v>
      </c>
      <c r="B1446">
        <v>15</v>
      </c>
      <c r="D1446" t="str">
        <v>failed</v>
      </c>
      <c r="E1446">
        <v>11</v>
      </c>
    </row>
    <row r="1447" spans="1:5" x14ac:dyDescent="0.2">
      <c r="A1447" t="str">
        <v>successful</v>
      </c>
      <c r="B1447">
        <v>51</v>
      </c>
      <c r="D1447" t="str">
        <v>failed</v>
      </c>
      <c r="E1447">
        <v>0</v>
      </c>
    </row>
    <row r="1448" spans="1:5" x14ac:dyDescent="0.2">
      <c r="A1448" t="str">
        <v>successful</v>
      </c>
      <c r="B1448">
        <v>19</v>
      </c>
      <c r="D1448" t="str">
        <v>failed</v>
      </c>
      <c r="E1448">
        <v>6</v>
      </c>
    </row>
    <row r="1449" spans="1:5" x14ac:dyDescent="0.2">
      <c r="A1449" t="str">
        <v>successful</v>
      </c>
      <c r="B1449">
        <v>23</v>
      </c>
      <c r="D1449" t="str">
        <v>failed</v>
      </c>
      <c r="E1449">
        <v>0</v>
      </c>
    </row>
    <row r="1450" spans="1:5" x14ac:dyDescent="0.2">
      <c r="A1450" t="str">
        <v>successful</v>
      </c>
      <c r="B1450">
        <v>97</v>
      </c>
      <c r="D1450" t="str">
        <v>failed</v>
      </c>
      <c r="E1450">
        <v>7</v>
      </c>
    </row>
    <row r="1451" spans="1:5" x14ac:dyDescent="0.2">
      <c r="A1451" t="str">
        <v>successful</v>
      </c>
      <c r="B1451">
        <v>76</v>
      </c>
      <c r="D1451" t="str">
        <v>failed</v>
      </c>
      <c r="E1451">
        <v>94</v>
      </c>
    </row>
    <row r="1452" spans="1:5" x14ac:dyDescent="0.2">
      <c r="A1452" t="str">
        <v>successful</v>
      </c>
      <c r="B1452">
        <v>11</v>
      </c>
      <c r="D1452" t="str">
        <v>failed</v>
      </c>
      <c r="E1452">
        <v>2</v>
      </c>
    </row>
    <row r="1453" spans="1:5" x14ac:dyDescent="0.2">
      <c r="A1453" t="str">
        <v>successful</v>
      </c>
      <c r="B1453">
        <v>52</v>
      </c>
      <c r="D1453" t="str">
        <v>failed</v>
      </c>
      <c r="E1453">
        <v>25</v>
      </c>
    </row>
    <row r="1454" spans="1:5" x14ac:dyDescent="0.2">
      <c r="A1454" t="str">
        <v>successful</v>
      </c>
      <c r="B1454">
        <v>95</v>
      </c>
      <c r="D1454" t="str">
        <v>failed</v>
      </c>
      <c r="E1454">
        <v>17</v>
      </c>
    </row>
    <row r="1455" spans="1:5" x14ac:dyDescent="0.2">
      <c r="A1455" t="str">
        <v>successful</v>
      </c>
      <c r="B1455">
        <v>35</v>
      </c>
      <c r="D1455" t="str">
        <v>failed</v>
      </c>
      <c r="E1455">
        <v>2</v>
      </c>
    </row>
    <row r="1456" spans="1:5" x14ac:dyDescent="0.2">
      <c r="A1456" t="str">
        <v>successful</v>
      </c>
      <c r="B1456">
        <v>21</v>
      </c>
      <c r="D1456" t="str">
        <v>failed</v>
      </c>
      <c r="E1456">
        <v>4</v>
      </c>
    </row>
    <row r="1457" spans="1:5" x14ac:dyDescent="0.2">
      <c r="A1457" t="str">
        <v>successful</v>
      </c>
      <c r="B1457">
        <v>93</v>
      </c>
      <c r="D1457" t="str">
        <v>failed</v>
      </c>
      <c r="E1457">
        <v>5</v>
      </c>
    </row>
    <row r="1458" spans="1:5" x14ac:dyDescent="0.2">
      <c r="A1458" t="str">
        <v>successful</v>
      </c>
      <c r="B1458">
        <v>11</v>
      </c>
      <c r="D1458" t="str">
        <v>failed</v>
      </c>
      <c r="E1458">
        <v>2</v>
      </c>
    </row>
    <row r="1459" spans="1:5" x14ac:dyDescent="0.2">
      <c r="A1459" t="str">
        <v>successful</v>
      </c>
      <c r="B1459">
        <v>21</v>
      </c>
      <c r="D1459" t="str">
        <v>failed</v>
      </c>
      <c r="E1459">
        <v>2</v>
      </c>
    </row>
    <row r="1460" spans="1:5" x14ac:dyDescent="0.2">
      <c r="A1460" t="str">
        <v>successful</v>
      </c>
      <c r="B1460">
        <v>54</v>
      </c>
      <c r="D1460" t="str">
        <v>failed</v>
      </c>
      <c r="E1460">
        <v>3</v>
      </c>
    </row>
    <row r="1461" spans="1:5" x14ac:dyDescent="0.2">
      <c r="A1461" t="str">
        <v>successful</v>
      </c>
      <c r="B1461">
        <v>31</v>
      </c>
      <c r="D1461" t="str">
        <v>failed</v>
      </c>
      <c r="E1461">
        <v>0</v>
      </c>
    </row>
    <row r="1462" spans="1:5" x14ac:dyDescent="0.2">
      <c r="A1462" t="str">
        <v>successful</v>
      </c>
      <c r="B1462">
        <v>132</v>
      </c>
      <c r="D1462" t="str">
        <v>failed</v>
      </c>
      <c r="E1462">
        <v>4</v>
      </c>
    </row>
    <row r="1463" spans="1:5" x14ac:dyDescent="0.2">
      <c r="A1463" t="str">
        <v>successful</v>
      </c>
      <c r="B1463">
        <v>3</v>
      </c>
      <c r="D1463" t="str">
        <v>failed</v>
      </c>
      <c r="E1463">
        <v>1</v>
      </c>
    </row>
    <row r="1464" spans="1:5" x14ac:dyDescent="0.2">
      <c r="A1464" t="str">
        <v>successful</v>
      </c>
      <c r="B1464">
        <v>6</v>
      </c>
      <c r="D1464" t="str">
        <v>failed</v>
      </c>
      <c r="E1464">
        <v>12</v>
      </c>
    </row>
    <row r="1465" spans="1:5" x14ac:dyDescent="0.2">
      <c r="A1465" t="str">
        <v>successful</v>
      </c>
      <c r="B1465">
        <v>10</v>
      </c>
      <c r="D1465" t="str">
        <v>failed</v>
      </c>
      <c r="E1465">
        <v>4</v>
      </c>
    </row>
    <row r="1466" spans="1:5" x14ac:dyDescent="0.2">
      <c r="A1466" t="str">
        <v>successful</v>
      </c>
      <c r="B1466">
        <v>147</v>
      </c>
      <c r="D1466" t="str">
        <v>failed</v>
      </c>
      <c r="E1466">
        <v>91</v>
      </c>
    </row>
    <row r="1467" spans="1:5" x14ac:dyDescent="0.2">
      <c r="A1467" t="str">
        <v>successful</v>
      </c>
      <c r="B1467">
        <v>199</v>
      </c>
      <c r="D1467" t="str">
        <v>failed</v>
      </c>
      <c r="E1467">
        <v>1</v>
      </c>
    </row>
    <row r="1468" spans="1:5" x14ac:dyDescent="0.2">
      <c r="A1468" t="str">
        <v>successful</v>
      </c>
      <c r="B1468">
        <v>50</v>
      </c>
      <c r="D1468" t="str">
        <v>failed</v>
      </c>
      <c r="E1468">
        <v>1</v>
      </c>
    </row>
    <row r="1469" spans="1:5" x14ac:dyDescent="0.2">
      <c r="A1469" t="str">
        <v>successful</v>
      </c>
      <c r="B1469">
        <v>21</v>
      </c>
      <c r="D1469" t="str">
        <v>failed</v>
      </c>
      <c r="E1469">
        <v>0</v>
      </c>
    </row>
    <row r="1470" spans="1:5" x14ac:dyDescent="0.2">
      <c r="A1470" t="str">
        <v>successful</v>
      </c>
      <c r="B1470">
        <v>24</v>
      </c>
      <c r="D1470" t="str">
        <v>failed</v>
      </c>
      <c r="E1470">
        <v>13</v>
      </c>
    </row>
    <row r="1471" spans="1:5" x14ac:dyDescent="0.2">
      <c r="A1471" t="str">
        <v>successful</v>
      </c>
      <c r="B1471">
        <v>32</v>
      </c>
      <c r="D1471" t="str">
        <v>failed</v>
      </c>
      <c r="E1471">
        <v>2</v>
      </c>
    </row>
    <row r="1472" spans="1:5" x14ac:dyDescent="0.2">
      <c r="A1472" t="str">
        <v>successful</v>
      </c>
      <c r="B1472">
        <v>62</v>
      </c>
      <c r="D1472" t="str">
        <v>failed</v>
      </c>
      <c r="E1472">
        <v>0</v>
      </c>
    </row>
    <row r="1473" spans="1:5" x14ac:dyDescent="0.2">
      <c r="A1473" t="str">
        <v>successful</v>
      </c>
      <c r="B1473">
        <v>9</v>
      </c>
      <c r="D1473" t="str">
        <v>failed</v>
      </c>
      <c r="E1473">
        <v>21</v>
      </c>
    </row>
    <row r="1474" spans="1:5" x14ac:dyDescent="0.2">
      <c r="A1474" t="str">
        <v>successful</v>
      </c>
      <c r="B1474">
        <v>38</v>
      </c>
      <c r="D1474" t="str">
        <v>failed</v>
      </c>
      <c r="E1474">
        <v>9</v>
      </c>
    </row>
    <row r="1475" spans="1:5" x14ac:dyDescent="0.2">
      <c r="A1475" t="str">
        <v>successful</v>
      </c>
      <c r="B1475">
        <v>54</v>
      </c>
      <c r="D1475" t="str">
        <v>failed</v>
      </c>
      <c r="E1475">
        <v>6</v>
      </c>
    </row>
    <row r="1476" spans="1:5" x14ac:dyDescent="0.2">
      <c r="A1476" t="str">
        <v>successful</v>
      </c>
      <c r="B1476">
        <v>37</v>
      </c>
      <c r="D1476" t="str">
        <v>failed</v>
      </c>
      <c r="E1476">
        <v>4</v>
      </c>
    </row>
    <row r="1477" spans="1:5" x14ac:dyDescent="0.2">
      <c r="A1477" t="str">
        <v>successful</v>
      </c>
      <c r="B1477">
        <v>39</v>
      </c>
      <c r="D1477" t="str">
        <v>failed</v>
      </c>
      <c r="E1477">
        <v>7</v>
      </c>
    </row>
    <row r="1478" spans="1:5" x14ac:dyDescent="0.2">
      <c r="A1478" t="str">
        <v>successful</v>
      </c>
      <c r="B1478">
        <v>34</v>
      </c>
      <c r="D1478" t="str">
        <v>failed</v>
      </c>
      <c r="E1478">
        <v>5</v>
      </c>
    </row>
    <row r="1479" spans="1:5" x14ac:dyDescent="0.2">
      <c r="A1479" t="str">
        <v>successful</v>
      </c>
      <c r="B1479">
        <v>55</v>
      </c>
      <c r="D1479" t="str">
        <v>failed</v>
      </c>
      <c r="E1479">
        <v>0</v>
      </c>
    </row>
    <row r="1480" spans="1:5" x14ac:dyDescent="0.2">
      <c r="A1480" t="str">
        <v>successful</v>
      </c>
      <c r="B1480">
        <v>32</v>
      </c>
      <c r="D1480" t="str">
        <v>failed</v>
      </c>
      <c r="E1480">
        <v>3</v>
      </c>
    </row>
    <row r="1481" spans="1:5" x14ac:dyDescent="0.2">
      <c r="A1481" t="str">
        <v>successful</v>
      </c>
      <c r="B1481">
        <v>25</v>
      </c>
      <c r="D1481" t="str">
        <v>failed</v>
      </c>
      <c r="E1481">
        <v>9</v>
      </c>
    </row>
    <row r="1482" spans="1:5" x14ac:dyDescent="0.2">
      <c r="A1482" t="str">
        <v>successful</v>
      </c>
      <c r="B1482">
        <v>33</v>
      </c>
      <c r="D1482" t="str">
        <v>failed</v>
      </c>
      <c r="E1482">
        <v>6</v>
      </c>
    </row>
    <row r="1483" spans="1:5" x14ac:dyDescent="0.2">
      <c r="A1483" t="str">
        <v>successful</v>
      </c>
      <c r="B1483">
        <v>108</v>
      </c>
      <c r="D1483" t="str">
        <v>failed</v>
      </c>
      <c r="E1483">
        <v>4</v>
      </c>
    </row>
    <row r="1484" spans="1:5" x14ac:dyDescent="0.2">
      <c r="A1484" t="str">
        <v>successful</v>
      </c>
      <c r="B1484">
        <v>20</v>
      </c>
      <c r="D1484" t="str">
        <v>failed</v>
      </c>
      <c r="E1484">
        <v>1</v>
      </c>
    </row>
    <row r="1485" spans="1:5" x14ac:dyDescent="0.2">
      <c r="A1485" t="str">
        <v>successful</v>
      </c>
      <c r="B1485">
        <v>98</v>
      </c>
      <c r="D1485" t="str">
        <v>failed</v>
      </c>
      <c r="E1485">
        <v>17</v>
      </c>
    </row>
    <row r="1486" spans="1:5" x14ac:dyDescent="0.2">
      <c r="A1486" t="str">
        <v>successful</v>
      </c>
      <c r="B1486">
        <v>196</v>
      </c>
      <c r="D1486" t="str">
        <v>failed</v>
      </c>
      <c r="E1486">
        <v>1</v>
      </c>
    </row>
    <row r="1487" spans="1:5" x14ac:dyDescent="0.2">
      <c r="A1487" t="str">
        <v>successful</v>
      </c>
      <c r="B1487">
        <v>39</v>
      </c>
      <c r="D1487" t="str">
        <v>failed</v>
      </c>
      <c r="E1487">
        <v>13</v>
      </c>
    </row>
    <row r="1488" spans="1:5" x14ac:dyDescent="0.2">
      <c r="A1488" t="str">
        <v>successful</v>
      </c>
      <c r="B1488">
        <v>128</v>
      </c>
      <c r="D1488" t="str">
        <v>failed</v>
      </c>
      <c r="E1488">
        <v>6</v>
      </c>
    </row>
    <row r="1489" spans="1:5" x14ac:dyDescent="0.2">
      <c r="A1489" t="str">
        <v>successful</v>
      </c>
      <c r="B1489">
        <v>71</v>
      </c>
      <c r="D1489" t="str">
        <v>failed</v>
      </c>
      <c r="E1489">
        <v>0</v>
      </c>
    </row>
    <row r="1490" spans="1:5" x14ac:dyDescent="0.2">
      <c r="A1490" t="str">
        <v>successful</v>
      </c>
      <c r="B1490">
        <v>47</v>
      </c>
      <c r="D1490" t="str">
        <v>failed</v>
      </c>
      <c r="E1490">
        <v>2</v>
      </c>
    </row>
    <row r="1491" spans="1:5" x14ac:dyDescent="0.2">
      <c r="A1491" t="str">
        <v>successful</v>
      </c>
      <c r="B1491">
        <v>17</v>
      </c>
      <c r="D1491" t="str">
        <v>failed</v>
      </c>
      <c r="E1491">
        <v>2</v>
      </c>
    </row>
    <row r="1492" spans="1:5" x14ac:dyDescent="0.2">
      <c r="A1492" t="str">
        <v>successful</v>
      </c>
      <c r="B1492">
        <v>91</v>
      </c>
      <c r="D1492" t="str">
        <v>failed</v>
      </c>
      <c r="E1492">
        <v>21</v>
      </c>
    </row>
    <row r="1493" spans="1:5" x14ac:dyDescent="0.2">
      <c r="A1493" t="str">
        <v>successful</v>
      </c>
      <c r="B1493">
        <v>43</v>
      </c>
      <c r="D1493" t="str">
        <v>failed</v>
      </c>
      <c r="E1493">
        <v>13</v>
      </c>
    </row>
    <row r="1494" spans="1:5" x14ac:dyDescent="0.2">
      <c r="A1494" t="str">
        <v>successful</v>
      </c>
      <c r="B1494">
        <v>17</v>
      </c>
      <c r="D1494" t="str">
        <v>failed</v>
      </c>
      <c r="E1494">
        <v>0</v>
      </c>
    </row>
    <row r="1495" spans="1:5" x14ac:dyDescent="0.2">
      <c r="A1495" t="str">
        <v>successful</v>
      </c>
      <c r="B1495">
        <v>33</v>
      </c>
      <c r="D1495" t="str">
        <v>failed</v>
      </c>
      <c r="E1495">
        <v>6</v>
      </c>
    </row>
    <row r="1496" spans="1:5" x14ac:dyDescent="0.2">
      <c r="A1496" t="str">
        <v>successful</v>
      </c>
      <c r="B1496">
        <v>87</v>
      </c>
      <c r="D1496" t="str">
        <v>failed</v>
      </c>
      <c r="E1496">
        <v>0</v>
      </c>
    </row>
    <row r="1497" spans="1:5" x14ac:dyDescent="0.2">
      <c r="A1497" t="str">
        <v>successful</v>
      </c>
      <c r="B1497">
        <v>113</v>
      </c>
      <c r="D1497" t="str">
        <v>failed</v>
      </c>
      <c r="E1497">
        <v>1</v>
      </c>
    </row>
    <row r="1498" spans="1:5" x14ac:dyDescent="0.2">
      <c r="A1498" t="str">
        <v>successful</v>
      </c>
      <c r="B1498">
        <v>14</v>
      </c>
      <c r="D1498" t="str">
        <v>failed</v>
      </c>
      <c r="E1498">
        <v>0</v>
      </c>
    </row>
    <row r="1499" spans="1:5" x14ac:dyDescent="0.2">
      <c r="A1499" t="str">
        <v>successful</v>
      </c>
      <c r="B1499">
        <v>30</v>
      </c>
      <c r="D1499" t="str">
        <v>failed</v>
      </c>
      <c r="E1499">
        <v>12</v>
      </c>
    </row>
    <row r="1500" spans="1:5" x14ac:dyDescent="0.2">
      <c r="A1500" t="str">
        <v>successful</v>
      </c>
      <c r="B1500">
        <v>16</v>
      </c>
      <c r="D1500" t="str">
        <v>failed</v>
      </c>
      <c r="E1500">
        <v>2</v>
      </c>
    </row>
    <row r="1501" spans="1:5" x14ac:dyDescent="0.2">
      <c r="A1501" t="str">
        <v>successful</v>
      </c>
      <c r="B1501">
        <v>46</v>
      </c>
      <c r="D1501" t="str">
        <v>failed</v>
      </c>
      <c r="E1501">
        <v>6</v>
      </c>
    </row>
    <row r="1502" spans="1:5" x14ac:dyDescent="0.2">
      <c r="A1502" t="str">
        <v>successful</v>
      </c>
      <c r="B1502">
        <v>24</v>
      </c>
      <c r="D1502" t="str">
        <v>failed</v>
      </c>
      <c r="E1502">
        <v>1</v>
      </c>
    </row>
    <row r="1503" spans="1:5" x14ac:dyDescent="0.2">
      <c r="A1503" t="str">
        <v>successful</v>
      </c>
      <c r="B1503">
        <v>97</v>
      </c>
      <c r="D1503" t="str">
        <v>failed</v>
      </c>
      <c r="E1503">
        <v>1</v>
      </c>
    </row>
    <row r="1504" spans="1:5" x14ac:dyDescent="0.2">
      <c r="A1504" t="str">
        <v>successful</v>
      </c>
      <c r="B1504">
        <v>59</v>
      </c>
      <c r="D1504" t="str">
        <v>failed</v>
      </c>
      <c r="E1504">
        <v>5</v>
      </c>
    </row>
    <row r="1505" spans="1:5" x14ac:dyDescent="0.2">
      <c r="A1505" t="str">
        <v>successful</v>
      </c>
      <c r="B1505">
        <v>1095</v>
      </c>
      <c r="D1505" t="str">
        <v>failed</v>
      </c>
      <c r="E1505">
        <v>0</v>
      </c>
    </row>
    <row r="1506" spans="1:5" x14ac:dyDescent="0.2">
      <c r="A1506" t="str">
        <v>successful</v>
      </c>
      <c r="B1506">
        <v>218</v>
      </c>
      <c r="D1506" t="str">
        <v>failed</v>
      </c>
      <c r="E1506">
        <v>3</v>
      </c>
    </row>
    <row r="1507" spans="1:5" x14ac:dyDescent="0.2">
      <c r="A1507" t="str">
        <v>successful</v>
      </c>
      <c r="B1507">
        <v>111</v>
      </c>
      <c r="D1507" t="str">
        <v>failed</v>
      </c>
      <c r="E1507">
        <v>8</v>
      </c>
    </row>
    <row r="1508" spans="1:5" x14ac:dyDescent="0.2">
      <c r="A1508" t="str">
        <v>successful</v>
      </c>
      <c r="B1508">
        <v>56</v>
      </c>
      <c r="D1508" t="str">
        <v>failed</v>
      </c>
      <c r="E1508">
        <v>3</v>
      </c>
    </row>
    <row r="1509" spans="1:5" x14ac:dyDescent="0.2">
      <c r="A1509" t="str">
        <v>successful</v>
      </c>
      <c r="B1509">
        <v>265</v>
      </c>
      <c r="D1509" t="str">
        <v>failed</v>
      </c>
      <c r="E1509">
        <v>8</v>
      </c>
    </row>
    <row r="1510" spans="1:5" x14ac:dyDescent="0.2">
      <c r="A1510" t="str">
        <v>successful</v>
      </c>
      <c r="B1510">
        <v>28</v>
      </c>
      <c r="D1510" t="str">
        <v>failed</v>
      </c>
      <c r="E1510">
        <v>1</v>
      </c>
    </row>
    <row r="1511" spans="1:5" x14ac:dyDescent="0.2">
      <c r="A1511" t="str">
        <v>successful</v>
      </c>
      <c r="B1511">
        <v>364</v>
      </c>
      <c r="D1511" t="str">
        <v>failed</v>
      </c>
      <c r="E1511">
        <v>4</v>
      </c>
    </row>
    <row r="1512" spans="1:5" x14ac:dyDescent="0.2">
      <c r="A1512" t="str">
        <v>successful</v>
      </c>
      <c r="B1512">
        <v>27</v>
      </c>
      <c r="D1512" t="str">
        <v>failed</v>
      </c>
      <c r="E1512">
        <v>8</v>
      </c>
    </row>
    <row r="1513" spans="1:5" x14ac:dyDescent="0.2">
      <c r="A1513" t="str">
        <v>successful</v>
      </c>
      <c r="B1513">
        <v>93</v>
      </c>
      <c r="D1513" t="str">
        <v>failed</v>
      </c>
      <c r="E1513">
        <v>1</v>
      </c>
    </row>
    <row r="1514" spans="1:5" x14ac:dyDescent="0.2">
      <c r="A1514" t="str">
        <v>successful</v>
      </c>
      <c r="B1514">
        <v>64</v>
      </c>
      <c r="D1514" t="str">
        <v>failed</v>
      </c>
      <c r="E1514">
        <v>5</v>
      </c>
    </row>
    <row r="1515" spans="1:5" x14ac:dyDescent="0.2">
      <c r="A1515" t="str">
        <v>successful</v>
      </c>
      <c r="B1515">
        <v>22</v>
      </c>
      <c r="D1515" t="str">
        <v>failed</v>
      </c>
      <c r="E1515">
        <v>0</v>
      </c>
    </row>
    <row r="1516" spans="1:5" x14ac:dyDescent="0.2">
      <c r="A1516" t="str">
        <v>successful</v>
      </c>
      <c r="B1516">
        <v>59</v>
      </c>
      <c r="D1516" t="str">
        <v>failed</v>
      </c>
      <c r="E1516">
        <v>0</v>
      </c>
    </row>
    <row r="1517" spans="1:5" x14ac:dyDescent="0.2">
      <c r="A1517" t="str">
        <v>successful</v>
      </c>
      <c r="B1517">
        <v>249</v>
      </c>
      <c r="D1517" t="str">
        <v>failed</v>
      </c>
      <c r="E1517">
        <v>1</v>
      </c>
    </row>
    <row r="1518" spans="1:5" x14ac:dyDescent="0.2">
      <c r="A1518" t="str">
        <v>successful</v>
      </c>
      <c r="B1518">
        <v>392</v>
      </c>
      <c r="D1518" t="str">
        <v>failed</v>
      </c>
      <c r="E1518">
        <v>0</v>
      </c>
    </row>
    <row r="1519" spans="1:5" x14ac:dyDescent="0.2">
      <c r="A1519" t="str">
        <v>successful</v>
      </c>
      <c r="B1519">
        <v>115</v>
      </c>
      <c r="D1519" t="str">
        <v>failed</v>
      </c>
      <c r="E1519">
        <v>0</v>
      </c>
    </row>
    <row r="1520" spans="1:5" x14ac:dyDescent="0.2">
      <c r="A1520" t="str">
        <v>successful</v>
      </c>
      <c r="B1520">
        <v>433</v>
      </c>
      <c r="D1520" t="str">
        <v>failed</v>
      </c>
      <c r="E1520">
        <v>6</v>
      </c>
    </row>
    <row r="1521" spans="1:5" x14ac:dyDescent="0.2">
      <c r="A1521" t="str">
        <v>successful</v>
      </c>
      <c r="B1521">
        <v>20</v>
      </c>
      <c r="D1521" t="str">
        <v>failed</v>
      </c>
      <c r="E1521">
        <v>6</v>
      </c>
    </row>
    <row r="1522" spans="1:5" x14ac:dyDescent="0.2">
      <c r="A1522" t="str">
        <v>successful</v>
      </c>
      <c r="B1522">
        <v>8</v>
      </c>
      <c r="D1522" t="str">
        <v>failed</v>
      </c>
      <c r="E1522">
        <v>14</v>
      </c>
    </row>
    <row r="1523" spans="1:5" x14ac:dyDescent="0.2">
      <c r="A1523" t="str">
        <v>successful</v>
      </c>
      <c r="B1523">
        <v>175</v>
      </c>
      <c r="D1523" t="str">
        <v>failed</v>
      </c>
      <c r="E1523">
        <v>6</v>
      </c>
    </row>
    <row r="1524" spans="1:5" x14ac:dyDescent="0.2">
      <c r="A1524" t="str">
        <v>successful</v>
      </c>
      <c r="B1524">
        <v>104</v>
      </c>
      <c r="D1524" t="str">
        <v>failed</v>
      </c>
      <c r="E1524">
        <v>33</v>
      </c>
    </row>
    <row r="1525" spans="1:5" x14ac:dyDescent="0.2">
      <c r="A1525" t="str">
        <v>successful</v>
      </c>
      <c r="B1525">
        <v>17</v>
      </c>
      <c r="D1525" t="str">
        <v>failed</v>
      </c>
      <c r="E1525">
        <v>4</v>
      </c>
    </row>
    <row r="1526" spans="1:5" x14ac:dyDescent="0.2">
      <c r="A1526" t="str">
        <v>successful</v>
      </c>
      <c r="B1526">
        <v>277</v>
      </c>
      <c r="D1526" t="str">
        <v>failed</v>
      </c>
      <c r="E1526">
        <v>1</v>
      </c>
    </row>
    <row r="1527" spans="1:5" x14ac:dyDescent="0.2">
      <c r="A1527" t="str">
        <v>successful</v>
      </c>
      <c r="B1527">
        <v>118</v>
      </c>
      <c r="D1527" t="str">
        <v>failed</v>
      </c>
      <c r="E1527">
        <v>0</v>
      </c>
    </row>
    <row r="1528" spans="1:5" x14ac:dyDescent="0.2">
      <c r="A1528" t="str">
        <v>successful</v>
      </c>
      <c r="B1528">
        <v>97</v>
      </c>
      <c r="D1528" t="str">
        <v>failed</v>
      </c>
      <c r="E1528">
        <v>6</v>
      </c>
    </row>
    <row r="1529" spans="1:5" x14ac:dyDescent="0.2">
      <c r="A1529" t="str">
        <v>successful</v>
      </c>
      <c r="B1529">
        <v>20</v>
      </c>
      <c r="D1529" t="str">
        <v>failed</v>
      </c>
      <c r="E1529">
        <v>6</v>
      </c>
    </row>
    <row r="1530" spans="1:5" x14ac:dyDescent="0.2">
      <c r="A1530" t="str">
        <v>successful</v>
      </c>
      <c r="B1530">
        <v>26</v>
      </c>
      <c r="D1530" t="str">
        <v>failed</v>
      </c>
      <c r="E1530">
        <v>1</v>
      </c>
    </row>
    <row r="1531" spans="1:5" x14ac:dyDescent="0.2">
      <c r="A1531" t="str">
        <v>successful</v>
      </c>
      <c r="B1531">
        <v>128</v>
      </c>
      <c r="D1531" t="str">
        <v>failed</v>
      </c>
      <c r="E1531">
        <v>3</v>
      </c>
    </row>
    <row r="1532" spans="1:5" x14ac:dyDescent="0.2">
      <c r="A1532" t="str">
        <v>successful</v>
      </c>
      <c r="B1532">
        <v>15</v>
      </c>
    </row>
    <row r="1533" spans="1:5" x14ac:dyDescent="0.2">
      <c r="A1533" t="str">
        <v>successful</v>
      </c>
      <c r="B1533">
        <v>25</v>
      </c>
    </row>
    <row r="1534" spans="1:5" x14ac:dyDescent="0.2">
      <c r="A1534" t="str">
        <v>successful</v>
      </c>
      <c r="B1534">
        <v>55</v>
      </c>
    </row>
    <row r="1535" spans="1:5" x14ac:dyDescent="0.2">
      <c r="A1535" t="str">
        <v>successful</v>
      </c>
      <c r="B1535">
        <v>107</v>
      </c>
    </row>
    <row r="1536" spans="1:5" x14ac:dyDescent="0.2">
      <c r="A1536" t="str">
        <v>successful</v>
      </c>
      <c r="B1536">
        <v>557</v>
      </c>
    </row>
    <row r="1537" spans="1:2" x14ac:dyDescent="0.2">
      <c r="A1537" t="str">
        <v>successful</v>
      </c>
      <c r="B1537">
        <v>40</v>
      </c>
    </row>
    <row r="1538" spans="1:2" x14ac:dyDescent="0.2">
      <c r="A1538" t="str">
        <v>successful</v>
      </c>
      <c r="B1538">
        <v>36</v>
      </c>
    </row>
    <row r="1539" spans="1:2" x14ac:dyDescent="0.2">
      <c r="A1539" t="str">
        <v>successful</v>
      </c>
      <c r="B1539">
        <v>159</v>
      </c>
    </row>
    <row r="1540" spans="1:2" x14ac:dyDescent="0.2">
      <c r="A1540" t="str">
        <v>successful</v>
      </c>
      <c r="B1540">
        <v>41</v>
      </c>
    </row>
    <row r="1541" spans="1:2" x14ac:dyDescent="0.2">
      <c r="A1541" t="str">
        <v>successful</v>
      </c>
      <c r="B1541">
        <v>226</v>
      </c>
    </row>
    <row r="1542" spans="1:2" x14ac:dyDescent="0.2">
      <c r="A1542" t="str">
        <v>successful</v>
      </c>
      <c r="B1542">
        <v>30</v>
      </c>
    </row>
    <row r="1543" spans="1:2" x14ac:dyDescent="0.2">
      <c r="A1543" t="str">
        <v>successful</v>
      </c>
      <c r="B1543">
        <v>103</v>
      </c>
    </row>
    <row r="1544" spans="1:2" x14ac:dyDescent="0.2">
      <c r="A1544" t="str">
        <v>successful</v>
      </c>
      <c r="B1544">
        <v>62</v>
      </c>
    </row>
    <row r="1545" spans="1:2" x14ac:dyDescent="0.2">
      <c r="A1545" t="str">
        <v>successful</v>
      </c>
      <c r="B1545">
        <v>6</v>
      </c>
    </row>
    <row r="1546" spans="1:2" x14ac:dyDescent="0.2">
      <c r="A1546" t="str">
        <v>successful</v>
      </c>
      <c r="B1546">
        <v>182</v>
      </c>
    </row>
    <row r="1547" spans="1:2" x14ac:dyDescent="0.2">
      <c r="A1547" t="str">
        <v>successful</v>
      </c>
      <c r="B1547">
        <v>145</v>
      </c>
    </row>
    <row r="1548" spans="1:2" x14ac:dyDescent="0.2">
      <c r="A1548" t="str">
        <v>successful</v>
      </c>
      <c r="B1548">
        <v>25</v>
      </c>
    </row>
    <row r="1549" spans="1:2" x14ac:dyDescent="0.2">
      <c r="A1549" t="str">
        <v>successful</v>
      </c>
      <c r="B1549">
        <v>320</v>
      </c>
    </row>
    <row r="1550" spans="1:2" x14ac:dyDescent="0.2">
      <c r="A1550" t="str">
        <v>successful</v>
      </c>
      <c r="B1550">
        <v>99</v>
      </c>
    </row>
    <row r="1551" spans="1:2" x14ac:dyDescent="0.2">
      <c r="A1551" t="str">
        <v>successful</v>
      </c>
      <c r="B1551">
        <v>348</v>
      </c>
    </row>
    <row r="1552" spans="1:2" x14ac:dyDescent="0.2">
      <c r="A1552" t="str">
        <v>successful</v>
      </c>
      <c r="B1552">
        <v>41</v>
      </c>
    </row>
    <row r="1553" spans="1:2" x14ac:dyDescent="0.2">
      <c r="A1553" t="str">
        <v>successful</v>
      </c>
      <c r="B1553">
        <v>29</v>
      </c>
    </row>
    <row r="1554" spans="1:2" x14ac:dyDescent="0.2">
      <c r="A1554" t="str">
        <v>successful</v>
      </c>
      <c r="B1554">
        <v>25</v>
      </c>
    </row>
    <row r="1555" spans="1:2" x14ac:dyDescent="0.2">
      <c r="A1555" t="str">
        <v>successful</v>
      </c>
      <c r="B1555">
        <v>23</v>
      </c>
    </row>
    <row r="1556" spans="1:2" x14ac:dyDescent="0.2">
      <c r="A1556" t="str">
        <v>successful</v>
      </c>
      <c r="B1556">
        <v>1260</v>
      </c>
    </row>
    <row r="1557" spans="1:2" x14ac:dyDescent="0.2">
      <c r="A1557" t="str">
        <v>successful</v>
      </c>
      <c r="B1557">
        <v>307</v>
      </c>
    </row>
    <row r="1558" spans="1:2" x14ac:dyDescent="0.2">
      <c r="A1558" t="str">
        <v>successful</v>
      </c>
      <c r="B1558">
        <v>329</v>
      </c>
    </row>
    <row r="1559" spans="1:2" x14ac:dyDescent="0.2">
      <c r="A1559" t="str">
        <v>successful</v>
      </c>
      <c r="B1559">
        <v>32</v>
      </c>
    </row>
    <row r="1560" spans="1:2" x14ac:dyDescent="0.2">
      <c r="A1560" t="str">
        <v>successful</v>
      </c>
      <c r="B1560">
        <v>27</v>
      </c>
    </row>
    <row r="1561" spans="1:2" x14ac:dyDescent="0.2">
      <c r="A1561" t="str">
        <v>successful</v>
      </c>
      <c r="B1561">
        <v>236</v>
      </c>
    </row>
    <row r="1562" spans="1:2" x14ac:dyDescent="0.2">
      <c r="A1562" t="str">
        <v>successful</v>
      </c>
      <c r="B1562">
        <v>42</v>
      </c>
    </row>
    <row r="1563" spans="1:2" x14ac:dyDescent="0.2">
      <c r="A1563" t="str">
        <v>successful</v>
      </c>
      <c r="B1563">
        <v>95</v>
      </c>
    </row>
    <row r="1564" spans="1:2" x14ac:dyDescent="0.2">
      <c r="A1564" t="str">
        <v>successful</v>
      </c>
      <c r="B1564">
        <v>37</v>
      </c>
    </row>
    <row r="1565" spans="1:2" x14ac:dyDescent="0.2">
      <c r="A1565" t="str">
        <v>successful</v>
      </c>
      <c r="B1565">
        <v>128</v>
      </c>
    </row>
    <row r="1566" spans="1:2" x14ac:dyDescent="0.2">
      <c r="A1566" t="str">
        <v>successful</v>
      </c>
      <c r="B1566">
        <v>156</v>
      </c>
    </row>
    <row r="1567" spans="1:2" x14ac:dyDescent="0.2">
      <c r="A1567" t="str">
        <v>successful</v>
      </c>
      <c r="B1567">
        <v>64</v>
      </c>
    </row>
    <row r="1568" spans="1:2" x14ac:dyDescent="0.2">
      <c r="A1568" t="str">
        <v>successful</v>
      </c>
      <c r="B1568">
        <v>58</v>
      </c>
    </row>
    <row r="1569" spans="1:2" x14ac:dyDescent="0.2">
      <c r="A1569" t="str">
        <v>successful</v>
      </c>
      <c r="B1569">
        <v>20</v>
      </c>
    </row>
    <row r="1570" spans="1:2" x14ac:dyDescent="0.2">
      <c r="A1570" t="str">
        <v>successful</v>
      </c>
      <c r="B1570">
        <v>47</v>
      </c>
    </row>
    <row r="1571" spans="1:2" x14ac:dyDescent="0.2">
      <c r="A1571" t="str">
        <v>successful</v>
      </c>
      <c r="B1571">
        <v>54</v>
      </c>
    </row>
    <row r="1572" spans="1:2" x14ac:dyDescent="0.2">
      <c r="A1572" t="str">
        <v>successful</v>
      </c>
      <c r="B1572">
        <v>9</v>
      </c>
    </row>
    <row r="1573" spans="1:2" x14ac:dyDescent="0.2">
      <c r="A1573" t="str">
        <v>successful</v>
      </c>
      <c r="B1573">
        <v>213</v>
      </c>
    </row>
    <row r="1574" spans="1:2" x14ac:dyDescent="0.2">
      <c r="A1574" t="str">
        <v>successful</v>
      </c>
      <c r="B1574">
        <v>57</v>
      </c>
    </row>
    <row r="1575" spans="1:2" x14ac:dyDescent="0.2">
      <c r="A1575" t="str">
        <v>successful</v>
      </c>
      <c r="B1575">
        <v>25</v>
      </c>
    </row>
    <row r="1576" spans="1:2" x14ac:dyDescent="0.2">
      <c r="A1576" t="str">
        <v>successful</v>
      </c>
      <c r="B1576">
        <v>104</v>
      </c>
    </row>
    <row r="1577" spans="1:2" x14ac:dyDescent="0.2">
      <c r="A1577" t="str">
        <v>successful</v>
      </c>
      <c r="B1577">
        <v>34</v>
      </c>
    </row>
    <row r="1578" spans="1:2" x14ac:dyDescent="0.2">
      <c r="A1578" t="str">
        <v>successful</v>
      </c>
      <c r="B1578">
        <v>67</v>
      </c>
    </row>
    <row r="1579" spans="1:2" x14ac:dyDescent="0.2">
      <c r="A1579" t="str">
        <v>successful</v>
      </c>
      <c r="B1579">
        <v>241</v>
      </c>
    </row>
    <row r="1580" spans="1:2" x14ac:dyDescent="0.2">
      <c r="A1580" t="str">
        <v>successful</v>
      </c>
      <c r="B1580">
        <v>123</v>
      </c>
    </row>
    <row r="1581" spans="1:2" x14ac:dyDescent="0.2">
      <c r="A1581" t="str">
        <v>successful</v>
      </c>
      <c r="B1581">
        <v>302</v>
      </c>
    </row>
    <row r="1582" spans="1:2" x14ac:dyDescent="0.2">
      <c r="A1582" t="str">
        <v>successful</v>
      </c>
      <c r="B1582">
        <v>89</v>
      </c>
    </row>
    <row r="1583" spans="1:2" x14ac:dyDescent="0.2">
      <c r="A1583" t="str">
        <v>successful</v>
      </c>
      <c r="B1583">
        <v>41</v>
      </c>
    </row>
    <row r="1584" spans="1:2" x14ac:dyDescent="0.2">
      <c r="A1584" t="str">
        <v>successful</v>
      </c>
      <c r="B1584">
        <v>69</v>
      </c>
    </row>
    <row r="1585" spans="1:2" x14ac:dyDescent="0.2">
      <c r="A1585" t="str">
        <v>successful</v>
      </c>
      <c r="B1585">
        <v>52</v>
      </c>
    </row>
    <row r="1586" spans="1:2" x14ac:dyDescent="0.2">
      <c r="A1586" t="str">
        <v>successful</v>
      </c>
      <c r="B1586">
        <v>57</v>
      </c>
    </row>
    <row r="1587" spans="1:2" x14ac:dyDescent="0.2">
      <c r="A1587" t="str">
        <v>successful</v>
      </c>
      <c r="B1587">
        <v>74</v>
      </c>
    </row>
    <row r="1588" spans="1:2" x14ac:dyDescent="0.2">
      <c r="A1588" t="str">
        <v>successful</v>
      </c>
      <c r="B1588">
        <v>63</v>
      </c>
    </row>
    <row r="1589" spans="1:2" x14ac:dyDescent="0.2">
      <c r="A1589" t="str">
        <v>successful</v>
      </c>
      <c r="B1589">
        <v>72</v>
      </c>
    </row>
    <row r="1590" spans="1:2" x14ac:dyDescent="0.2">
      <c r="A1590" t="str">
        <v>successful</v>
      </c>
      <c r="B1590">
        <v>71</v>
      </c>
    </row>
    <row r="1591" spans="1:2" x14ac:dyDescent="0.2">
      <c r="A1591" t="str">
        <v>successful</v>
      </c>
      <c r="B1591">
        <v>21</v>
      </c>
    </row>
    <row r="1592" spans="1:2" x14ac:dyDescent="0.2">
      <c r="A1592" t="str">
        <v>successful</v>
      </c>
      <c r="B1592">
        <v>930</v>
      </c>
    </row>
    <row r="1593" spans="1:2" x14ac:dyDescent="0.2">
      <c r="A1593" t="str">
        <v>successful</v>
      </c>
      <c r="B1593">
        <v>55</v>
      </c>
    </row>
    <row r="1594" spans="1:2" x14ac:dyDescent="0.2">
      <c r="A1594" t="str">
        <v>successful</v>
      </c>
      <c r="B1594">
        <v>61</v>
      </c>
    </row>
    <row r="1595" spans="1:2" x14ac:dyDescent="0.2">
      <c r="A1595" t="str">
        <v>successful</v>
      </c>
      <c r="B1595">
        <v>82</v>
      </c>
    </row>
    <row r="1596" spans="1:2" x14ac:dyDescent="0.2">
      <c r="A1596" t="str">
        <v>successful</v>
      </c>
      <c r="B1596">
        <v>71</v>
      </c>
    </row>
    <row r="1597" spans="1:2" x14ac:dyDescent="0.2">
      <c r="A1597" t="str">
        <v>successful</v>
      </c>
      <c r="B1597">
        <v>117</v>
      </c>
    </row>
    <row r="1598" spans="1:2" x14ac:dyDescent="0.2">
      <c r="A1598" t="str">
        <v>successful</v>
      </c>
      <c r="B1598">
        <v>29</v>
      </c>
    </row>
    <row r="1599" spans="1:2" x14ac:dyDescent="0.2">
      <c r="A1599" t="str">
        <v>successful</v>
      </c>
      <c r="B1599">
        <v>74</v>
      </c>
    </row>
    <row r="1600" spans="1:2" x14ac:dyDescent="0.2">
      <c r="A1600" t="str">
        <v>successful</v>
      </c>
      <c r="B1600">
        <v>23</v>
      </c>
    </row>
    <row r="1601" spans="1:2" x14ac:dyDescent="0.2">
      <c r="A1601" t="str">
        <v>successful</v>
      </c>
      <c r="B1601">
        <v>60</v>
      </c>
    </row>
    <row r="1602" spans="1:2" x14ac:dyDescent="0.2">
      <c r="A1602" t="str">
        <v>successful</v>
      </c>
      <c r="B1602">
        <v>55</v>
      </c>
    </row>
    <row r="1603" spans="1:2" x14ac:dyDescent="0.2">
      <c r="A1603" t="str">
        <v>successful</v>
      </c>
      <c r="B1603">
        <v>51</v>
      </c>
    </row>
    <row r="1604" spans="1:2" x14ac:dyDescent="0.2">
      <c r="A1604" t="str">
        <v>successful</v>
      </c>
      <c r="B1604">
        <v>78</v>
      </c>
    </row>
    <row r="1605" spans="1:2" x14ac:dyDescent="0.2">
      <c r="A1605" t="str">
        <v>successful</v>
      </c>
      <c r="B1605">
        <v>62</v>
      </c>
    </row>
    <row r="1606" spans="1:2" x14ac:dyDescent="0.2">
      <c r="A1606" t="str">
        <v>successful</v>
      </c>
      <c r="B1606">
        <v>45</v>
      </c>
    </row>
    <row r="1607" spans="1:2" x14ac:dyDescent="0.2">
      <c r="A1607" t="str">
        <v>successful</v>
      </c>
      <c r="B1607">
        <v>15</v>
      </c>
    </row>
    <row r="1608" spans="1:2" x14ac:dyDescent="0.2">
      <c r="A1608" t="str">
        <v>successful</v>
      </c>
      <c r="B1608">
        <v>151</v>
      </c>
    </row>
    <row r="1609" spans="1:2" x14ac:dyDescent="0.2">
      <c r="A1609" t="str">
        <v>successful</v>
      </c>
      <c r="B1609">
        <v>68</v>
      </c>
    </row>
    <row r="1610" spans="1:2" x14ac:dyDescent="0.2">
      <c r="A1610" t="str">
        <v>successful</v>
      </c>
      <c r="B1610">
        <v>46</v>
      </c>
    </row>
    <row r="1611" spans="1:2" x14ac:dyDescent="0.2">
      <c r="A1611" t="str">
        <v>successful</v>
      </c>
      <c r="B1611">
        <v>24</v>
      </c>
    </row>
    <row r="1612" spans="1:2" x14ac:dyDescent="0.2">
      <c r="A1612" t="str">
        <v>successful</v>
      </c>
      <c r="B1612">
        <v>70</v>
      </c>
    </row>
    <row r="1613" spans="1:2" x14ac:dyDescent="0.2">
      <c r="A1613" t="str">
        <v>successful</v>
      </c>
      <c r="B1613">
        <v>244</v>
      </c>
    </row>
    <row r="1614" spans="1:2" x14ac:dyDescent="0.2">
      <c r="A1614" t="str">
        <v>successful</v>
      </c>
      <c r="B1614">
        <v>82</v>
      </c>
    </row>
    <row r="1615" spans="1:2" x14ac:dyDescent="0.2">
      <c r="A1615" t="str">
        <v>successful</v>
      </c>
      <c r="B1615">
        <v>226</v>
      </c>
    </row>
    <row r="1616" spans="1:2" x14ac:dyDescent="0.2">
      <c r="A1616" t="str">
        <v>successful</v>
      </c>
      <c r="B1616">
        <v>60</v>
      </c>
    </row>
    <row r="1617" spans="1:2" x14ac:dyDescent="0.2">
      <c r="A1617" t="str">
        <v>successful</v>
      </c>
      <c r="B1617">
        <v>322</v>
      </c>
    </row>
    <row r="1618" spans="1:2" x14ac:dyDescent="0.2">
      <c r="A1618" t="str">
        <v>successful</v>
      </c>
      <c r="B1618">
        <v>94</v>
      </c>
    </row>
    <row r="1619" spans="1:2" x14ac:dyDescent="0.2">
      <c r="A1619" t="str">
        <v>successful</v>
      </c>
      <c r="B1619">
        <v>47</v>
      </c>
    </row>
    <row r="1620" spans="1:2" x14ac:dyDescent="0.2">
      <c r="A1620" t="str">
        <v>successful</v>
      </c>
      <c r="B1620">
        <v>115</v>
      </c>
    </row>
    <row r="1621" spans="1:2" x14ac:dyDescent="0.2">
      <c r="A1621" t="str">
        <v>successful</v>
      </c>
      <c r="B1621">
        <v>134</v>
      </c>
    </row>
    <row r="1622" spans="1:2" x14ac:dyDescent="0.2">
      <c r="A1622" t="str">
        <v>successful</v>
      </c>
      <c r="B1622">
        <v>35</v>
      </c>
    </row>
    <row r="1623" spans="1:2" x14ac:dyDescent="0.2">
      <c r="A1623" t="str">
        <v>successful</v>
      </c>
      <c r="B1623">
        <v>104</v>
      </c>
    </row>
    <row r="1624" spans="1:2" x14ac:dyDescent="0.2">
      <c r="A1624" t="str">
        <v>successful</v>
      </c>
      <c r="B1624">
        <v>184</v>
      </c>
    </row>
    <row r="1625" spans="1:2" x14ac:dyDescent="0.2">
      <c r="A1625" t="str">
        <v>successful</v>
      </c>
      <c r="B1625">
        <v>119</v>
      </c>
    </row>
    <row r="1626" spans="1:2" x14ac:dyDescent="0.2">
      <c r="A1626" t="str">
        <v>successful</v>
      </c>
      <c r="B1626">
        <v>59</v>
      </c>
    </row>
    <row r="1627" spans="1:2" x14ac:dyDescent="0.2">
      <c r="A1627" t="str">
        <v>successful</v>
      </c>
      <c r="B1627">
        <v>113</v>
      </c>
    </row>
    <row r="1628" spans="1:2" x14ac:dyDescent="0.2">
      <c r="A1628" t="str">
        <v>successful</v>
      </c>
      <c r="B1628">
        <v>84</v>
      </c>
    </row>
    <row r="1629" spans="1:2" x14ac:dyDescent="0.2">
      <c r="A1629" t="str">
        <v>successful</v>
      </c>
      <c r="B1629">
        <v>74</v>
      </c>
    </row>
    <row r="1630" spans="1:2" x14ac:dyDescent="0.2">
      <c r="A1630" t="str">
        <v>successful</v>
      </c>
      <c r="B1630">
        <v>216</v>
      </c>
    </row>
    <row r="1631" spans="1:2" x14ac:dyDescent="0.2">
      <c r="A1631" t="str">
        <v>successful</v>
      </c>
      <c r="B1631">
        <v>39</v>
      </c>
    </row>
    <row r="1632" spans="1:2" x14ac:dyDescent="0.2">
      <c r="A1632" t="str">
        <v>successful</v>
      </c>
      <c r="B1632">
        <v>21</v>
      </c>
    </row>
    <row r="1633" spans="1:2" x14ac:dyDescent="0.2">
      <c r="A1633" t="str">
        <v>successful</v>
      </c>
      <c r="B1633">
        <v>30</v>
      </c>
    </row>
    <row r="1634" spans="1:2" x14ac:dyDescent="0.2">
      <c r="A1634" t="str">
        <v>successful</v>
      </c>
      <c r="B1634">
        <v>37</v>
      </c>
    </row>
    <row r="1635" spans="1:2" x14ac:dyDescent="0.2">
      <c r="A1635" t="str">
        <v>successful</v>
      </c>
      <c r="B1635">
        <v>202</v>
      </c>
    </row>
    <row r="1636" spans="1:2" x14ac:dyDescent="0.2">
      <c r="A1636" t="str">
        <v>successful</v>
      </c>
      <c r="B1636">
        <v>37</v>
      </c>
    </row>
    <row r="1637" spans="1:2" x14ac:dyDescent="0.2">
      <c r="A1637" t="str">
        <v>successful</v>
      </c>
      <c r="B1637">
        <v>28</v>
      </c>
    </row>
    <row r="1638" spans="1:2" x14ac:dyDescent="0.2">
      <c r="A1638" t="str">
        <v>successful</v>
      </c>
      <c r="B1638">
        <v>26</v>
      </c>
    </row>
    <row r="1639" spans="1:2" x14ac:dyDescent="0.2">
      <c r="A1639" t="str">
        <v>successful</v>
      </c>
      <c r="B1639">
        <v>61</v>
      </c>
    </row>
    <row r="1640" spans="1:2" x14ac:dyDescent="0.2">
      <c r="A1640" t="str">
        <v>successful</v>
      </c>
      <c r="B1640">
        <v>115</v>
      </c>
    </row>
    <row r="1641" spans="1:2" x14ac:dyDescent="0.2">
      <c r="A1641" t="str">
        <v>successful</v>
      </c>
      <c r="B1641">
        <v>181</v>
      </c>
    </row>
    <row r="1642" spans="1:2" x14ac:dyDescent="0.2">
      <c r="A1642" t="str">
        <v>successful</v>
      </c>
      <c r="B1642">
        <v>110</v>
      </c>
    </row>
    <row r="1643" spans="1:2" x14ac:dyDescent="0.2">
      <c r="A1643" t="str">
        <v>successful</v>
      </c>
      <c r="B1643">
        <v>269</v>
      </c>
    </row>
    <row r="1644" spans="1:2" x14ac:dyDescent="0.2">
      <c r="A1644" t="str">
        <v>successful</v>
      </c>
      <c r="B1644">
        <v>79</v>
      </c>
    </row>
    <row r="1645" spans="1:2" x14ac:dyDescent="0.2">
      <c r="A1645" t="str">
        <v>successful</v>
      </c>
      <c r="B1645">
        <v>104</v>
      </c>
    </row>
    <row r="1646" spans="1:2" x14ac:dyDescent="0.2">
      <c r="A1646" t="str">
        <v>successful</v>
      </c>
      <c r="B1646">
        <v>34</v>
      </c>
    </row>
    <row r="1647" spans="1:2" x14ac:dyDescent="0.2">
      <c r="A1647" t="str">
        <v>successful</v>
      </c>
      <c r="B1647">
        <v>167</v>
      </c>
    </row>
    <row r="1648" spans="1:2" x14ac:dyDescent="0.2">
      <c r="A1648" t="str">
        <v>successful</v>
      </c>
      <c r="B1648">
        <v>183</v>
      </c>
    </row>
    <row r="1649" spans="1:2" x14ac:dyDescent="0.2">
      <c r="A1649" t="str">
        <v>successful</v>
      </c>
      <c r="B1649">
        <v>71</v>
      </c>
    </row>
    <row r="1650" spans="1:2" x14ac:dyDescent="0.2">
      <c r="A1650" t="str">
        <v>successful</v>
      </c>
      <c r="B1650">
        <v>69</v>
      </c>
    </row>
    <row r="1651" spans="1:2" x14ac:dyDescent="0.2">
      <c r="A1651" t="str">
        <v>successful</v>
      </c>
      <c r="B1651">
        <v>270</v>
      </c>
    </row>
    <row r="1652" spans="1:2" x14ac:dyDescent="0.2">
      <c r="A1652" t="str">
        <v>successful</v>
      </c>
      <c r="B1652">
        <v>193</v>
      </c>
    </row>
    <row r="1653" spans="1:2" x14ac:dyDescent="0.2">
      <c r="A1653" t="str">
        <v>successful</v>
      </c>
      <c r="B1653">
        <v>57</v>
      </c>
    </row>
    <row r="1654" spans="1:2" x14ac:dyDescent="0.2">
      <c r="A1654" t="str">
        <v>successful</v>
      </c>
      <c r="B1654">
        <v>200</v>
      </c>
    </row>
    <row r="1655" spans="1:2" x14ac:dyDescent="0.2">
      <c r="A1655" t="str">
        <v>successful</v>
      </c>
      <c r="B1655">
        <v>88</v>
      </c>
    </row>
    <row r="1656" spans="1:2" x14ac:dyDescent="0.2">
      <c r="A1656" t="str">
        <v>successful</v>
      </c>
      <c r="B1656">
        <v>213</v>
      </c>
    </row>
    <row r="1657" spans="1:2" x14ac:dyDescent="0.2">
      <c r="A1657" t="str">
        <v>successful</v>
      </c>
      <c r="B1657">
        <v>20</v>
      </c>
    </row>
    <row r="1658" spans="1:2" x14ac:dyDescent="0.2">
      <c r="A1658" t="str">
        <v>successful</v>
      </c>
      <c r="B1658">
        <v>50</v>
      </c>
    </row>
    <row r="1659" spans="1:2" x14ac:dyDescent="0.2">
      <c r="A1659" t="str">
        <v>successful</v>
      </c>
      <c r="B1659">
        <v>115</v>
      </c>
    </row>
    <row r="1660" spans="1:2" x14ac:dyDescent="0.2">
      <c r="A1660" t="str">
        <v>successful</v>
      </c>
      <c r="B1660">
        <v>186</v>
      </c>
    </row>
    <row r="1661" spans="1:2" x14ac:dyDescent="0.2">
      <c r="A1661" t="str">
        <v>successful</v>
      </c>
      <c r="B1661">
        <v>18</v>
      </c>
    </row>
    <row r="1662" spans="1:2" x14ac:dyDescent="0.2">
      <c r="A1662" t="str">
        <v>successful</v>
      </c>
      <c r="B1662">
        <v>176</v>
      </c>
    </row>
    <row r="1663" spans="1:2" x14ac:dyDescent="0.2">
      <c r="A1663" t="str">
        <v>successful</v>
      </c>
      <c r="B1663">
        <v>41</v>
      </c>
    </row>
    <row r="1664" spans="1:2" x14ac:dyDescent="0.2">
      <c r="A1664" t="str">
        <v>successful</v>
      </c>
      <c r="B1664">
        <v>75</v>
      </c>
    </row>
    <row r="1665" spans="1:2" x14ac:dyDescent="0.2">
      <c r="A1665" t="str">
        <v>successful</v>
      </c>
      <c r="B1665">
        <v>97</v>
      </c>
    </row>
    <row r="1666" spans="1:2" x14ac:dyDescent="0.2">
      <c r="A1666" t="str">
        <v>successful</v>
      </c>
      <c r="B1666">
        <v>73</v>
      </c>
    </row>
    <row r="1667" spans="1:2" x14ac:dyDescent="0.2">
      <c r="A1667" t="str">
        <v>successful</v>
      </c>
      <c r="B1667">
        <v>49</v>
      </c>
    </row>
    <row r="1668" spans="1:2" x14ac:dyDescent="0.2">
      <c r="A1668" t="str">
        <v>successful</v>
      </c>
      <c r="B1668">
        <v>134</v>
      </c>
    </row>
    <row r="1669" spans="1:2" x14ac:dyDescent="0.2">
      <c r="A1669" t="str">
        <v>successful</v>
      </c>
      <c r="B1669">
        <v>68</v>
      </c>
    </row>
    <row r="1670" spans="1:2" x14ac:dyDescent="0.2">
      <c r="A1670" t="str">
        <v>successful</v>
      </c>
      <c r="B1670">
        <v>49</v>
      </c>
    </row>
    <row r="1671" spans="1:2" x14ac:dyDescent="0.2">
      <c r="A1671" t="str">
        <v>successful</v>
      </c>
      <c r="B1671">
        <v>63</v>
      </c>
    </row>
    <row r="1672" spans="1:2" x14ac:dyDescent="0.2">
      <c r="A1672" t="str">
        <v>successful</v>
      </c>
      <c r="B1672">
        <v>163</v>
      </c>
    </row>
    <row r="1673" spans="1:2" x14ac:dyDescent="0.2">
      <c r="A1673" t="str">
        <v>successful</v>
      </c>
      <c r="B1673">
        <v>288</v>
      </c>
    </row>
    <row r="1674" spans="1:2" x14ac:dyDescent="0.2">
      <c r="A1674" t="str">
        <v>successful</v>
      </c>
      <c r="B1674">
        <v>42</v>
      </c>
    </row>
    <row r="1675" spans="1:2" x14ac:dyDescent="0.2">
      <c r="A1675" t="str">
        <v>successful</v>
      </c>
      <c r="B1675">
        <v>70</v>
      </c>
    </row>
    <row r="1676" spans="1:2" x14ac:dyDescent="0.2">
      <c r="A1676" t="str">
        <v>successful</v>
      </c>
      <c r="B1676">
        <v>30</v>
      </c>
    </row>
    <row r="1677" spans="1:2" x14ac:dyDescent="0.2">
      <c r="A1677" t="str">
        <v>successful</v>
      </c>
      <c r="B1677">
        <v>51</v>
      </c>
    </row>
    <row r="1678" spans="1:2" x14ac:dyDescent="0.2">
      <c r="A1678" t="str">
        <v>successful</v>
      </c>
      <c r="B1678">
        <v>145</v>
      </c>
    </row>
    <row r="1679" spans="1:2" x14ac:dyDescent="0.2">
      <c r="A1679" t="str">
        <v>successful</v>
      </c>
      <c r="B1679">
        <v>21</v>
      </c>
    </row>
    <row r="1680" spans="1:2" x14ac:dyDescent="0.2">
      <c r="A1680" t="str">
        <v>successful</v>
      </c>
      <c r="B1680">
        <v>286</v>
      </c>
    </row>
    <row r="1681" spans="1:2" x14ac:dyDescent="0.2">
      <c r="A1681" t="str">
        <v>successful</v>
      </c>
      <c r="B1681">
        <v>12</v>
      </c>
    </row>
    <row r="1682" spans="1:2" x14ac:dyDescent="0.2">
      <c r="A1682" t="str">
        <v>successful</v>
      </c>
      <c r="B1682">
        <v>100</v>
      </c>
    </row>
    <row r="1683" spans="1:2" x14ac:dyDescent="0.2">
      <c r="A1683" t="str">
        <v>successful</v>
      </c>
      <c r="B1683">
        <v>100</v>
      </c>
    </row>
    <row r="1684" spans="1:2" x14ac:dyDescent="0.2">
      <c r="A1684" t="str">
        <v>successful</v>
      </c>
      <c r="B1684">
        <v>34</v>
      </c>
    </row>
    <row r="1685" spans="1:2" x14ac:dyDescent="0.2">
      <c r="A1685" t="str">
        <v>successful</v>
      </c>
      <c r="B1685">
        <v>63</v>
      </c>
    </row>
    <row r="1686" spans="1:2" x14ac:dyDescent="0.2">
      <c r="A1686" t="str">
        <v>successful</v>
      </c>
      <c r="B1686">
        <v>30</v>
      </c>
    </row>
    <row r="1687" spans="1:2" x14ac:dyDescent="0.2">
      <c r="A1687" t="str">
        <v>successful</v>
      </c>
      <c r="B1687">
        <v>47</v>
      </c>
    </row>
    <row r="1688" spans="1:2" x14ac:dyDescent="0.2">
      <c r="A1688" t="str">
        <v>successful</v>
      </c>
      <c r="B1688">
        <v>237</v>
      </c>
    </row>
    <row r="1689" spans="1:2" x14ac:dyDescent="0.2">
      <c r="A1689" t="str">
        <v>successful</v>
      </c>
      <c r="B1689">
        <v>47</v>
      </c>
    </row>
    <row r="1690" spans="1:2" x14ac:dyDescent="0.2">
      <c r="A1690" t="str">
        <v>successful</v>
      </c>
      <c r="B1690">
        <v>15</v>
      </c>
    </row>
    <row r="1691" spans="1:2" x14ac:dyDescent="0.2">
      <c r="A1691" t="str">
        <v>successful</v>
      </c>
      <c r="B1691">
        <v>81</v>
      </c>
    </row>
    <row r="1692" spans="1:2" x14ac:dyDescent="0.2">
      <c r="A1692" t="str">
        <v>successful</v>
      </c>
      <c r="B1692">
        <v>122</v>
      </c>
    </row>
    <row r="1693" spans="1:2" x14ac:dyDescent="0.2">
      <c r="A1693" t="str">
        <v>successful</v>
      </c>
      <c r="B1693">
        <v>34</v>
      </c>
    </row>
    <row r="1694" spans="1:2" x14ac:dyDescent="0.2">
      <c r="A1694" t="str">
        <v>successful</v>
      </c>
      <c r="B1694">
        <v>207</v>
      </c>
    </row>
    <row r="1695" spans="1:2" x14ac:dyDescent="0.2">
      <c r="A1695" t="str">
        <v>successful</v>
      </c>
      <c r="B1695">
        <v>25</v>
      </c>
    </row>
    <row r="1696" spans="1:2" x14ac:dyDescent="0.2">
      <c r="A1696" t="str">
        <v>successful</v>
      </c>
      <c r="B1696">
        <v>72</v>
      </c>
    </row>
    <row r="1697" spans="1:2" x14ac:dyDescent="0.2">
      <c r="A1697" t="str">
        <v>successful</v>
      </c>
      <c r="B1697">
        <v>14</v>
      </c>
    </row>
    <row r="1698" spans="1:2" x14ac:dyDescent="0.2">
      <c r="A1698" t="str">
        <v>successful</v>
      </c>
      <c r="B1698">
        <v>15</v>
      </c>
    </row>
    <row r="1699" spans="1:2" x14ac:dyDescent="0.2">
      <c r="A1699" t="str">
        <v>successful</v>
      </c>
      <c r="B1699">
        <v>91</v>
      </c>
    </row>
    <row r="1700" spans="1:2" x14ac:dyDescent="0.2">
      <c r="A1700" t="str">
        <v>successful</v>
      </c>
      <c r="B1700">
        <v>24</v>
      </c>
    </row>
    <row r="1701" spans="1:2" x14ac:dyDescent="0.2">
      <c r="A1701" t="str">
        <v>successful</v>
      </c>
      <c r="B1701">
        <v>27</v>
      </c>
    </row>
    <row r="1702" spans="1:2" x14ac:dyDescent="0.2">
      <c r="A1702" t="str">
        <v>successful</v>
      </c>
      <c r="B1702">
        <v>47</v>
      </c>
    </row>
    <row r="1703" spans="1:2" x14ac:dyDescent="0.2">
      <c r="A1703" t="str">
        <v>successful</v>
      </c>
      <c r="B1703">
        <v>44</v>
      </c>
    </row>
    <row r="1704" spans="1:2" x14ac:dyDescent="0.2">
      <c r="A1704" t="str">
        <v>successful</v>
      </c>
      <c r="B1704">
        <v>72</v>
      </c>
    </row>
    <row r="1705" spans="1:2" x14ac:dyDescent="0.2">
      <c r="A1705" t="str">
        <v>successful</v>
      </c>
      <c r="B1705">
        <v>63</v>
      </c>
    </row>
    <row r="1706" spans="1:2" x14ac:dyDescent="0.2">
      <c r="A1706" t="str">
        <v>successful</v>
      </c>
      <c r="B1706">
        <v>88</v>
      </c>
    </row>
    <row r="1707" spans="1:2" x14ac:dyDescent="0.2">
      <c r="A1707" t="str">
        <v>successful</v>
      </c>
      <c r="B1707">
        <v>70</v>
      </c>
    </row>
    <row r="1708" spans="1:2" x14ac:dyDescent="0.2">
      <c r="A1708" t="str">
        <v>successful</v>
      </c>
      <c r="B1708">
        <v>50</v>
      </c>
    </row>
    <row r="1709" spans="1:2" x14ac:dyDescent="0.2">
      <c r="A1709" t="str">
        <v>successful</v>
      </c>
      <c r="B1709">
        <v>35</v>
      </c>
    </row>
    <row r="1710" spans="1:2" x14ac:dyDescent="0.2">
      <c r="A1710" t="str">
        <v>successful</v>
      </c>
      <c r="B1710">
        <v>175</v>
      </c>
    </row>
    <row r="1711" spans="1:2" x14ac:dyDescent="0.2">
      <c r="A1711" t="str">
        <v>successful</v>
      </c>
      <c r="B1711">
        <v>20</v>
      </c>
    </row>
    <row r="1712" spans="1:2" x14ac:dyDescent="0.2">
      <c r="A1712" t="str">
        <v>successful</v>
      </c>
      <c r="B1712">
        <v>54</v>
      </c>
    </row>
    <row r="1713" spans="1:2" x14ac:dyDescent="0.2">
      <c r="A1713" t="str">
        <v>successful</v>
      </c>
      <c r="B1713">
        <v>20</v>
      </c>
    </row>
    <row r="1714" spans="1:2" x14ac:dyDescent="0.2">
      <c r="A1714" t="str">
        <v>successful</v>
      </c>
      <c r="B1714">
        <v>57</v>
      </c>
    </row>
    <row r="1715" spans="1:2" x14ac:dyDescent="0.2">
      <c r="A1715" t="str">
        <v>successful</v>
      </c>
      <c r="B1715">
        <v>31</v>
      </c>
    </row>
    <row r="1716" spans="1:2" x14ac:dyDescent="0.2">
      <c r="A1716" t="str">
        <v>successful</v>
      </c>
      <c r="B1716">
        <v>31</v>
      </c>
    </row>
    <row r="1717" spans="1:2" x14ac:dyDescent="0.2">
      <c r="A1717" t="str">
        <v>successful</v>
      </c>
      <c r="B1717">
        <v>45</v>
      </c>
    </row>
    <row r="1718" spans="1:2" x14ac:dyDescent="0.2">
      <c r="A1718" t="str">
        <v>successful</v>
      </c>
      <c r="B1718">
        <v>41</v>
      </c>
    </row>
    <row r="1719" spans="1:2" x14ac:dyDescent="0.2">
      <c r="A1719" t="str">
        <v>successful</v>
      </c>
      <c r="B1719">
        <v>29</v>
      </c>
    </row>
    <row r="1720" spans="1:2" x14ac:dyDescent="0.2">
      <c r="A1720" t="str">
        <v>successful</v>
      </c>
      <c r="B1720">
        <v>58</v>
      </c>
    </row>
    <row r="1721" spans="1:2" x14ac:dyDescent="0.2">
      <c r="A1721" t="str">
        <v>successful</v>
      </c>
      <c r="B1721">
        <v>89</v>
      </c>
    </row>
    <row r="1722" spans="1:2" x14ac:dyDescent="0.2">
      <c r="A1722" t="str">
        <v>successful</v>
      </c>
      <c r="B1722">
        <v>125</v>
      </c>
    </row>
    <row r="1723" spans="1:2" x14ac:dyDescent="0.2">
      <c r="A1723" t="str">
        <v>successful</v>
      </c>
      <c r="B1723">
        <v>18</v>
      </c>
    </row>
    <row r="1724" spans="1:2" x14ac:dyDescent="0.2">
      <c r="A1724" t="str">
        <v>successful</v>
      </c>
      <c r="B1724">
        <v>32</v>
      </c>
    </row>
    <row r="1725" spans="1:2" x14ac:dyDescent="0.2">
      <c r="A1725" t="str">
        <v>successful</v>
      </c>
      <c r="B1725">
        <v>16</v>
      </c>
    </row>
    <row r="1726" spans="1:2" x14ac:dyDescent="0.2">
      <c r="A1726" t="str">
        <v>successful</v>
      </c>
      <c r="B1726">
        <v>38</v>
      </c>
    </row>
    <row r="1727" spans="1:2" x14ac:dyDescent="0.2">
      <c r="A1727" t="str">
        <v>successful</v>
      </c>
      <c r="B1727">
        <v>15</v>
      </c>
    </row>
    <row r="1728" spans="1:2" x14ac:dyDescent="0.2">
      <c r="A1728" t="str">
        <v>successful</v>
      </c>
      <c r="B1728">
        <v>23</v>
      </c>
    </row>
    <row r="1729" spans="1:2" x14ac:dyDescent="0.2">
      <c r="A1729" t="str">
        <v>successful</v>
      </c>
      <c r="B1729">
        <v>49</v>
      </c>
    </row>
    <row r="1730" spans="1:2" x14ac:dyDescent="0.2">
      <c r="A1730" t="str">
        <v>successful</v>
      </c>
      <c r="B1730">
        <v>10</v>
      </c>
    </row>
    <row r="1731" spans="1:2" x14ac:dyDescent="0.2">
      <c r="A1731" t="str">
        <v>successful</v>
      </c>
      <c r="B1731">
        <v>15</v>
      </c>
    </row>
    <row r="1732" spans="1:2" x14ac:dyDescent="0.2">
      <c r="A1732" t="str">
        <v>successful</v>
      </c>
      <c r="B1732">
        <v>57</v>
      </c>
    </row>
    <row r="1733" spans="1:2" x14ac:dyDescent="0.2">
      <c r="A1733" t="str">
        <v>successful</v>
      </c>
      <c r="B1733">
        <v>33</v>
      </c>
    </row>
    <row r="1734" spans="1:2" x14ac:dyDescent="0.2">
      <c r="A1734" t="str">
        <v>successful</v>
      </c>
      <c r="B1734">
        <v>9</v>
      </c>
    </row>
    <row r="1735" spans="1:2" x14ac:dyDescent="0.2">
      <c r="A1735" t="str">
        <v>successful</v>
      </c>
      <c r="B1735">
        <v>26</v>
      </c>
    </row>
    <row r="1736" spans="1:2" x14ac:dyDescent="0.2">
      <c r="A1736" t="str">
        <v>successful</v>
      </c>
      <c r="B1736">
        <v>69</v>
      </c>
    </row>
    <row r="1737" spans="1:2" x14ac:dyDescent="0.2">
      <c r="A1737" t="str">
        <v>successful</v>
      </c>
      <c r="B1737">
        <v>65</v>
      </c>
    </row>
    <row r="1738" spans="1:2" x14ac:dyDescent="0.2">
      <c r="A1738" t="str">
        <v>successful</v>
      </c>
      <c r="B1738">
        <v>83</v>
      </c>
    </row>
    <row r="1739" spans="1:2" x14ac:dyDescent="0.2">
      <c r="A1739" t="str">
        <v>successful</v>
      </c>
      <c r="B1739">
        <v>111</v>
      </c>
    </row>
    <row r="1740" spans="1:2" x14ac:dyDescent="0.2">
      <c r="A1740" t="str">
        <v>successful</v>
      </c>
      <c r="B1740">
        <v>46</v>
      </c>
    </row>
    <row r="1741" spans="1:2" x14ac:dyDescent="0.2">
      <c r="A1741" t="str">
        <v>successful</v>
      </c>
      <c r="B1741">
        <v>63</v>
      </c>
    </row>
    <row r="1742" spans="1:2" x14ac:dyDescent="0.2">
      <c r="A1742" t="str">
        <v>successful</v>
      </c>
      <c r="B1742">
        <v>9</v>
      </c>
    </row>
    <row r="1743" spans="1:2" x14ac:dyDescent="0.2">
      <c r="A1743" t="str">
        <v>successful</v>
      </c>
      <c r="B1743">
        <v>34</v>
      </c>
    </row>
    <row r="1744" spans="1:2" x14ac:dyDescent="0.2">
      <c r="A1744" t="str">
        <v>successful</v>
      </c>
      <c r="B1744">
        <v>112</v>
      </c>
    </row>
    <row r="1745" spans="1:2" x14ac:dyDescent="0.2">
      <c r="A1745" t="str">
        <v>successful</v>
      </c>
      <c r="B1745">
        <v>47</v>
      </c>
    </row>
    <row r="1746" spans="1:2" x14ac:dyDescent="0.2">
      <c r="A1746" t="str">
        <v>successful</v>
      </c>
      <c r="B1746">
        <v>38</v>
      </c>
    </row>
    <row r="1747" spans="1:2" x14ac:dyDescent="0.2">
      <c r="A1747" t="str">
        <v>successful</v>
      </c>
      <c r="B1747">
        <v>28</v>
      </c>
    </row>
    <row r="1748" spans="1:2" x14ac:dyDescent="0.2">
      <c r="A1748" t="str">
        <v>successful</v>
      </c>
      <c r="B1748">
        <v>78</v>
      </c>
    </row>
    <row r="1749" spans="1:2" x14ac:dyDescent="0.2">
      <c r="A1749" t="str">
        <v>successful</v>
      </c>
      <c r="B1749">
        <v>23</v>
      </c>
    </row>
    <row r="1750" spans="1:2" x14ac:dyDescent="0.2">
      <c r="A1750" t="str">
        <v>successful</v>
      </c>
      <c r="B1750">
        <v>40</v>
      </c>
    </row>
    <row r="1751" spans="1:2" x14ac:dyDescent="0.2">
      <c r="A1751" t="str">
        <v>successful</v>
      </c>
      <c r="B1751">
        <v>13</v>
      </c>
    </row>
    <row r="1752" spans="1:2" x14ac:dyDescent="0.2">
      <c r="A1752" t="str">
        <v>successful</v>
      </c>
      <c r="B1752">
        <v>18</v>
      </c>
    </row>
    <row r="1753" spans="1:2" x14ac:dyDescent="0.2">
      <c r="A1753" t="str">
        <v>successful</v>
      </c>
      <c r="B1753">
        <v>22</v>
      </c>
    </row>
    <row r="1754" spans="1:2" x14ac:dyDescent="0.2">
      <c r="A1754" t="str">
        <v>successful</v>
      </c>
      <c r="B1754">
        <v>79</v>
      </c>
    </row>
    <row r="1755" spans="1:2" x14ac:dyDescent="0.2">
      <c r="A1755" t="str">
        <v>successful</v>
      </c>
      <c r="B1755">
        <v>14</v>
      </c>
    </row>
    <row r="1756" spans="1:2" x14ac:dyDescent="0.2">
      <c r="A1756" t="str">
        <v>successful</v>
      </c>
      <c r="B1756">
        <v>51</v>
      </c>
    </row>
    <row r="1757" spans="1:2" x14ac:dyDescent="0.2">
      <c r="A1757" t="str">
        <v>successful</v>
      </c>
      <c r="B1757">
        <v>54</v>
      </c>
    </row>
    <row r="1758" spans="1:2" x14ac:dyDescent="0.2">
      <c r="A1758" t="str">
        <v>successful</v>
      </c>
      <c r="B1758">
        <v>70</v>
      </c>
    </row>
    <row r="1759" spans="1:2" x14ac:dyDescent="0.2">
      <c r="A1759" t="str">
        <v>successful</v>
      </c>
      <c r="B1759">
        <v>44</v>
      </c>
    </row>
    <row r="1760" spans="1:2" x14ac:dyDescent="0.2">
      <c r="A1760" t="str">
        <v>successful</v>
      </c>
      <c r="B1760">
        <v>55</v>
      </c>
    </row>
    <row r="1761" spans="1:2" x14ac:dyDescent="0.2">
      <c r="A1761" t="str">
        <v>successful</v>
      </c>
      <c r="B1761">
        <v>15</v>
      </c>
    </row>
    <row r="1762" spans="1:2" x14ac:dyDescent="0.2">
      <c r="A1762" t="str">
        <v>successful</v>
      </c>
      <c r="B1762">
        <v>27</v>
      </c>
    </row>
    <row r="1763" spans="1:2" x14ac:dyDescent="0.2">
      <c r="A1763" t="str">
        <v>successful</v>
      </c>
      <c r="B1763">
        <v>21</v>
      </c>
    </row>
    <row r="1764" spans="1:2" x14ac:dyDescent="0.2">
      <c r="A1764" t="str">
        <v>successful</v>
      </c>
      <c r="B1764">
        <v>162</v>
      </c>
    </row>
    <row r="1765" spans="1:2" x14ac:dyDescent="0.2">
      <c r="A1765" t="str">
        <v>successful</v>
      </c>
      <c r="B1765">
        <v>23</v>
      </c>
    </row>
    <row r="1766" spans="1:2" x14ac:dyDescent="0.2">
      <c r="A1766" t="str">
        <v>successful</v>
      </c>
      <c r="B1766">
        <v>72</v>
      </c>
    </row>
    <row r="1767" spans="1:2" x14ac:dyDescent="0.2">
      <c r="A1767" t="str">
        <v>successful</v>
      </c>
      <c r="B1767">
        <v>68</v>
      </c>
    </row>
    <row r="1768" spans="1:2" x14ac:dyDescent="0.2">
      <c r="A1768" t="str">
        <v>successful</v>
      </c>
      <c r="B1768">
        <v>20</v>
      </c>
    </row>
    <row r="1769" spans="1:2" x14ac:dyDescent="0.2">
      <c r="A1769" t="str">
        <v>successful</v>
      </c>
      <c r="B1769">
        <v>26</v>
      </c>
    </row>
    <row r="1770" spans="1:2" x14ac:dyDescent="0.2">
      <c r="A1770" t="str">
        <v>successful</v>
      </c>
      <c r="B1770">
        <v>72</v>
      </c>
    </row>
    <row r="1771" spans="1:2" x14ac:dyDescent="0.2">
      <c r="A1771" t="str">
        <v>successful</v>
      </c>
      <c r="B1771">
        <v>3</v>
      </c>
    </row>
    <row r="1772" spans="1:2" x14ac:dyDescent="0.2">
      <c r="A1772" t="str">
        <v>successful</v>
      </c>
      <c r="B1772">
        <v>18</v>
      </c>
    </row>
    <row r="1773" spans="1:2" x14ac:dyDescent="0.2">
      <c r="A1773" t="str">
        <v>successful</v>
      </c>
      <c r="B1773">
        <v>30</v>
      </c>
    </row>
    <row r="1774" spans="1:2" x14ac:dyDescent="0.2">
      <c r="A1774" t="str">
        <v>successful</v>
      </c>
      <c r="B1774">
        <v>23</v>
      </c>
    </row>
    <row r="1775" spans="1:2" x14ac:dyDescent="0.2">
      <c r="A1775" t="str">
        <v>successful</v>
      </c>
      <c r="B1775">
        <v>54</v>
      </c>
    </row>
    <row r="1776" spans="1:2" x14ac:dyDescent="0.2">
      <c r="A1776" t="str">
        <v>successful</v>
      </c>
      <c r="B1776">
        <v>26</v>
      </c>
    </row>
    <row r="1777" spans="1:2" x14ac:dyDescent="0.2">
      <c r="A1777" t="str">
        <v>successful</v>
      </c>
      <c r="B1777">
        <v>9</v>
      </c>
    </row>
    <row r="1778" spans="1:2" x14ac:dyDescent="0.2">
      <c r="A1778" t="str">
        <v>successful</v>
      </c>
      <c r="B1778">
        <v>27</v>
      </c>
    </row>
    <row r="1779" spans="1:2" x14ac:dyDescent="0.2">
      <c r="A1779" t="str">
        <v>successful</v>
      </c>
      <c r="B1779">
        <v>30</v>
      </c>
    </row>
    <row r="1780" spans="1:2" x14ac:dyDescent="0.2">
      <c r="A1780" t="str">
        <v>successful</v>
      </c>
      <c r="B1780">
        <v>52</v>
      </c>
    </row>
    <row r="1781" spans="1:2" x14ac:dyDescent="0.2">
      <c r="A1781" t="str">
        <v>successful</v>
      </c>
      <c r="B1781">
        <v>17</v>
      </c>
    </row>
    <row r="1782" spans="1:2" x14ac:dyDescent="0.2">
      <c r="A1782" t="str">
        <v>successful</v>
      </c>
      <c r="B1782">
        <v>19</v>
      </c>
    </row>
    <row r="1783" spans="1:2" x14ac:dyDescent="0.2">
      <c r="A1783" t="str">
        <v>successful</v>
      </c>
      <c r="B1783">
        <v>77</v>
      </c>
    </row>
    <row r="1784" spans="1:2" x14ac:dyDescent="0.2">
      <c r="A1784" t="str">
        <v>successful</v>
      </c>
      <c r="B1784">
        <v>21</v>
      </c>
    </row>
    <row r="1785" spans="1:2" x14ac:dyDescent="0.2">
      <c r="A1785" t="str">
        <v>successful</v>
      </c>
      <c r="B1785">
        <v>38</v>
      </c>
    </row>
    <row r="1786" spans="1:2" x14ac:dyDescent="0.2">
      <c r="A1786" t="str">
        <v>successful</v>
      </c>
      <c r="B1786">
        <v>28</v>
      </c>
    </row>
    <row r="1787" spans="1:2" x14ac:dyDescent="0.2">
      <c r="A1787" t="str">
        <v>successful</v>
      </c>
      <c r="B1787">
        <v>48</v>
      </c>
    </row>
    <row r="1788" spans="1:2" x14ac:dyDescent="0.2">
      <c r="A1788" t="str">
        <v>successful</v>
      </c>
      <c r="B1788">
        <v>46</v>
      </c>
    </row>
    <row r="1789" spans="1:2" x14ac:dyDescent="0.2">
      <c r="A1789" t="str">
        <v>successful</v>
      </c>
      <c r="B1789">
        <v>30</v>
      </c>
    </row>
    <row r="1790" spans="1:2" x14ac:dyDescent="0.2">
      <c r="A1790" t="str">
        <v>successful</v>
      </c>
      <c r="B1790">
        <v>64</v>
      </c>
    </row>
    <row r="1791" spans="1:2" x14ac:dyDescent="0.2">
      <c r="A1791" t="str">
        <v>successful</v>
      </c>
      <c r="B1791">
        <v>15</v>
      </c>
    </row>
    <row r="1792" spans="1:2" x14ac:dyDescent="0.2">
      <c r="A1792" t="str">
        <v>successful</v>
      </c>
      <c r="B1792">
        <v>41</v>
      </c>
    </row>
    <row r="1793" spans="1:2" x14ac:dyDescent="0.2">
      <c r="A1793" t="str">
        <v>successful</v>
      </c>
      <c r="B1793">
        <v>35</v>
      </c>
    </row>
    <row r="1794" spans="1:2" x14ac:dyDescent="0.2">
      <c r="A1794" t="str">
        <v>successful</v>
      </c>
      <c r="B1794">
        <v>45</v>
      </c>
    </row>
    <row r="1795" spans="1:2" x14ac:dyDescent="0.2">
      <c r="A1795" t="str">
        <v>successful</v>
      </c>
      <c r="B1795">
        <v>62</v>
      </c>
    </row>
    <row r="1796" spans="1:2" x14ac:dyDescent="0.2">
      <c r="A1796" t="str">
        <v>successful</v>
      </c>
      <c r="B1796">
        <v>22</v>
      </c>
    </row>
    <row r="1797" spans="1:2" x14ac:dyDescent="0.2">
      <c r="A1797" t="str">
        <v>successful</v>
      </c>
      <c r="B1797">
        <v>18</v>
      </c>
    </row>
    <row r="1798" spans="1:2" x14ac:dyDescent="0.2">
      <c r="A1798" t="str">
        <v>successful</v>
      </c>
      <c r="B1798">
        <v>12</v>
      </c>
    </row>
    <row r="1799" spans="1:2" x14ac:dyDescent="0.2">
      <c r="A1799" t="str">
        <v>successful</v>
      </c>
      <c r="B1799">
        <v>44</v>
      </c>
    </row>
    <row r="1800" spans="1:2" x14ac:dyDescent="0.2">
      <c r="A1800" t="str">
        <v>successful</v>
      </c>
      <c r="B1800">
        <v>27</v>
      </c>
    </row>
    <row r="1801" spans="1:2" x14ac:dyDescent="0.2">
      <c r="A1801" t="str">
        <v>successful</v>
      </c>
      <c r="B1801">
        <v>38</v>
      </c>
    </row>
    <row r="1802" spans="1:2" x14ac:dyDescent="0.2">
      <c r="A1802" t="str">
        <v>successful</v>
      </c>
      <c r="B1802">
        <v>28</v>
      </c>
    </row>
    <row r="1803" spans="1:2" x14ac:dyDescent="0.2">
      <c r="A1803" t="str">
        <v>successful</v>
      </c>
      <c r="B1803">
        <v>24</v>
      </c>
    </row>
    <row r="1804" spans="1:2" x14ac:dyDescent="0.2">
      <c r="A1804" t="str">
        <v>successful</v>
      </c>
      <c r="B1804">
        <v>65</v>
      </c>
    </row>
    <row r="1805" spans="1:2" x14ac:dyDescent="0.2">
      <c r="A1805" t="str">
        <v>successful</v>
      </c>
      <c r="B1805">
        <v>46</v>
      </c>
    </row>
    <row r="1806" spans="1:2" x14ac:dyDescent="0.2">
      <c r="A1806" t="str">
        <v>successful</v>
      </c>
      <c r="B1806">
        <v>85</v>
      </c>
    </row>
    <row r="1807" spans="1:2" x14ac:dyDescent="0.2">
      <c r="A1807" t="str">
        <v>successful</v>
      </c>
      <c r="B1807">
        <v>66</v>
      </c>
    </row>
    <row r="1808" spans="1:2" x14ac:dyDescent="0.2">
      <c r="A1808" t="str">
        <v>successful</v>
      </c>
      <c r="B1808">
        <v>165</v>
      </c>
    </row>
    <row r="1809" spans="1:2" x14ac:dyDescent="0.2">
      <c r="A1809" t="str">
        <v>successful</v>
      </c>
      <c r="B1809">
        <v>17</v>
      </c>
    </row>
    <row r="1810" spans="1:2" x14ac:dyDescent="0.2">
      <c r="A1810" t="str">
        <v>successful</v>
      </c>
      <c r="B1810">
        <v>3</v>
      </c>
    </row>
    <row r="1811" spans="1:2" x14ac:dyDescent="0.2">
      <c r="A1811" t="str">
        <v>successful</v>
      </c>
      <c r="B1811">
        <v>17</v>
      </c>
    </row>
    <row r="1812" spans="1:2" x14ac:dyDescent="0.2">
      <c r="A1812" t="str">
        <v>successful</v>
      </c>
      <c r="B1812">
        <v>91</v>
      </c>
    </row>
    <row r="1813" spans="1:2" x14ac:dyDescent="0.2">
      <c r="A1813" t="str">
        <v>successful</v>
      </c>
      <c r="B1813">
        <v>67</v>
      </c>
    </row>
    <row r="1814" spans="1:2" x14ac:dyDescent="0.2">
      <c r="A1814" t="str">
        <v>successful</v>
      </c>
      <c r="B1814">
        <v>18</v>
      </c>
    </row>
    <row r="1815" spans="1:2" x14ac:dyDescent="0.2">
      <c r="A1815" t="str">
        <v>successful</v>
      </c>
      <c r="B1815">
        <v>21</v>
      </c>
    </row>
    <row r="1816" spans="1:2" x14ac:dyDescent="0.2">
      <c r="A1816" t="str">
        <v>successful</v>
      </c>
      <c r="B1816">
        <v>40</v>
      </c>
    </row>
    <row r="1817" spans="1:2" x14ac:dyDescent="0.2">
      <c r="A1817" t="str">
        <v>successful</v>
      </c>
      <c r="B1817">
        <v>78</v>
      </c>
    </row>
    <row r="1818" spans="1:2" x14ac:dyDescent="0.2">
      <c r="A1818" t="str">
        <v>successful</v>
      </c>
      <c r="B1818">
        <v>26</v>
      </c>
    </row>
    <row r="1819" spans="1:2" x14ac:dyDescent="0.2">
      <c r="A1819" t="str">
        <v>successful</v>
      </c>
      <c r="B1819">
        <v>14</v>
      </c>
    </row>
    <row r="1820" spans="1:2" x14ac:dyDescent="0.2">
      <c r="A1820" t="str">
        <v>successful</v>
      </c>
      <c r="B1820">
        <v>44</v>
      </c>
    </row>
    <row r="1821" spans="1:2" x14ac:dyDescent="0.2">
      <c r="A1821" t="str">
        <v>successful</v>
      </c>
      <c r="B1821">
        <v>9</v>
      </c>
    </row>
    <row r="1822" spans="1:2" x14ac:dyDescent="0.2">
      <c r="A1822" t="str">
        <v>successful</v>
      </c>
      <c r="B1822">
        <v>30</v>
      </c>
    </row>
    <row r="1823" spans="1:2" x14ac:dyDescent="0.2">
      <c r="A1823" t="str">
        <v>successful</v>
      </c>
      <c r="B1823">
        <v>45</v>
      </c>
    </row>
    <row r="1824" spans="1:2" x14ac:dyDescent="0.2">
      <c r="A1824" t="str">
        <v>successful</v>
      </c>
      <c r="B1824">
        <v>56</v>
      </c>
    </row>
    <row r="1825" spans="1:2" x14ac:dyDescent="0.2">
      <c r="A1825" t="str">
        <v>successful</v>
      </c>
      <c r="B1825">
        <v>46</v>
      </c>
    </row>
    <row r="1826" spans="1:2" x14ac:dyDescent="0.2">
      <c r="A1826" t="str">
        <v>successful</v>
      </c>
      <c r="B1826">
        <v>34</v>
      </c>
    </row>
    <row r="1827" spans="1:2" x14ac:dyDescent="0.2">
      <c r="A1827" t="str">
        <v>successful</v>
      </c>
      <c r="B1827">
        <v>98</v>
      </c>
    </row>
    <row r="1828" spans="1:2" x14ac:dyDescent="0.2">
      <c r="A1828" t="str">
        <v>successful</v>
      </c>
      <c r="B1828">
        <v>46</v>
      </c>
    </row>
    <row r="1829" spans="1:2" x14ac:dyDescent="0.2">
      <c r="A1829" t="str">
        <v>successful</v>
      </c>
      <c r="B1829">
        <v>10</v>
      </c>
    </row>
    <row r="1830" spans="1:2" x14ac:dyDescent="0.2">
      <c r="A1830" t="str">
        <v>successful</v>
      </c>
      <c r="B1830">
        <v>76</v>
      </c>
    </row>
    <row r="1831" spans="1:2" x14ac:dyDescent="0.2">
      <c r="A1831" t="str">
        <v>successful</v>
      </c>
      <c r="B1831">
        <v>104</v>
      </c>
    </row>
    <row r="1832" spans="1:2" x14ac:dyDescent="0.2">
      <c r="A1832" t="str">
        <v>successful</v>
      </c>
      <c r="B1832">
        <v>87</v>
      </c>
    </row>
    <row r="1833" spans="1:2" x14ac:dyDescent="0.2">
      <c r="A1833" t="str">
        <v>successful</v>
      </c>
      <c r="B1833">
        <v>29</v>
      </c>
    </row>
    <row r="1834" spans="1:2" x14ac:dyDescent="0.2">
      <c r="A1834" t="str">
        <v>successful</v>
      </c>
      <c r="B1834">
        <v>51</v>
      </c>
    </row>
    <row r="1835" spans="1:2" x14ac:dyDescent="0.2">
      <c r="A1835" t="str">
        <v>successful</v>
      </c>
      <c r="B1835">
        <v>12</v>
      </c>
    </row>
    <row r="1836" spans="1:2" x14ac:dyDescent="0.2">
      <c r="A1836" t="str">
        <v>successful</v>
      </c>
      <c r="B1836">
        <v>72</v>
      </c>
    </row>
    <row r="1837" spans="1:2" x14ac:dyDescent="0.2">
      <c r="A1837" t="str">
        <v>successful</v>
      </c>
      <c r="B1837">
        <v>21</v>
      </c>
    </row>
    <row r="1838" spans="1:2" x14ac:dyDescent="0.2">
      <c r="A1838" t="str">
        <v>successful</v>
      </c>
      <c r="B1838">
        <v>42</v>
      </c>
    </row>
    <row r="1839" spans="1:2" x14ac:dyDescent="0.2">
      <c r="A1839" t="str">
        <v>successful</v>
      </c>
      <c r="B1839">
        <v>71</v>
      </c>
    </row>
    <row r="1840" spans="1:2" x14ac:dyDescent="0.2">
      <c r="A1840" t="str">
        <v>successful</v>
      </c>
      <c r="B1840">
        <v>168</v>
      </c>
    </row>
    <row r="1841" spans="1:2" x14ac:dyDescent="0.2">
      <c r="A1841" t="str">
        <v>successful</v>
      </c>
      <c r="B1841">
        <v>19</v>
      </c>
    </row>
    <row r="1842" spans="1:2" x14ac:dyDescent="0.2">
      <c r="A1842" t="str">
        <v>successful</v>
      </c>
      <c r="B1842">
        <v>37</v>
      </c>
    </row>
    <row r="1843" spans="1:2" x14ac:dyDescent="0.2">
      <c r="A1843" t="str">
        <v>successful</v>
      </c>
      <c r="B1843">
        <v>36</v>
      </c>
    </row>
    <row r="1844" spans="1:2" x14ac:dyDescent="0.2">
      <c r="A1844" t="str">
        <v>successful</v>
      </c>
      <c r="B1844">
        <v>14</v>
      </c>
    </row>
    <row r="1845" spans="1:2" x14ac:dyDescent="0.2">
      <c r="A1845" t="str">
        <v>successful</v>
      </c>
      <c r="B1845">
        <v>18</v>
      </c>
    </row>
    <row r="1846" spans="1:2" x14ac:dyDescent="0.2">
      <c r="A1846" t="str">
        <v>successful</v>
      </c>
      <c r="B1846">
        <v>82</v>
      </c>
    </row>
    <row r="1847" spans="1:2" x14ac:dyDescent="0.2">
      <c r="A1847" t="str">
        <v>successful</v>
      </c>
      <c r="B1847">
        <v>43</v>
      </c>
    </row>
    <row r="1848" spans="1:2" x14ac:dyDescent="0.2">
      <c r="A1848" t="str">
        <v>successful</v>
      </c>
      <c r="B1848">
        <v>8</v>
      </c>
    </row>
    <row r="1849" spans="1:2" x14ac:dyDescent="0.2">
      <c r="A1849" t="str">
        <v>successful</v>
      </c>
      <c r="B1849">
        <v>45</v>
      </c>
    </row>
    <row r="1850" spans="1:2" x14ac:dyDescent="0.2">
      <c r="A1850" t="str">
        <v>successful</v>
      </c>
      <c r="B1850">
        <v>20</v>
      </c>
    </row>
    <row r="1851" spans="1:2" x14ac:dyDescent="0.2">
      <c r="A1851" t="str">
        <v>successful</v>
      </c>
      <c r="B1851">
        <v>31</v>
      </c>
    </row>
    <row r="1852" spans="1:2" x14ac:dyDescent="0.2">
      <c r="A1852" t="str">
        <v>successful</v>
      </c>
      <c r="B1852">
        <v>25</v>
      </c>
    </row>
    <row r="1853" spans="1:2" x14ac:dyDescent="0.2">
      <c r="A1853" t="str">
        <v>successful</v>
      </c>
      <c r="B1853">
        <v>14</v>
      </c>
    </row>
    <row r="1854" spans="1:2" x14ac:dyDescent="0.2">
      <c r="A1854" t="str">
        <v>successful</v>
      </c>
      <c r="B1854">
        <v>45</v>
      </c>
    </row>
    <row r="1855" spans="1:2" x14ac:dyDescent="0.2">
      <c r="A1855" t="str">
        <v>successful</v>
      </c>
      <c r="B1855">
        <v>20</v>
      </c>
    </row>
    <row r="1856" spans="1:2" x14ac:dyDescent="0.2">
      <c r="A1856" t="str">
        <v>successful</v>
      </c>
      <c r="B1856">
        <v>39</v>
      </c>
    </row>
    <row r="1857" spans="1:2" x14ac:dyDescent="0.2">
      <c r="A1857" t="str">
        <v>successful</v>
      </c>
      <c r="B1857">
        <v>16</v>
      </c>
    </row>
    <row r="1858" spans="1:2" x14ac:dyDescent="0.2">
      <c r="A1858" t="str">
        <v>successful</v>
      </c>
      <c r="B1858">
        <v>37</v>
      </c>
    </row>
    <row r="1859" spans="1:2" x14ac:dyDescent="0.2">
      <c r="A1859" t="str">
        <v>successful</v>
      </c>
      <c r="B1859">
        <v>14</v>
      </c>
    </row>
    <row r="1860" spans="1:2" x14ac:dyDescent="0.2">
      <c r="A1860" t="str">
        <v>successful</v>
      </c>
      <c r="B1860">
        <v>21</v>
      </c>
    </row>
    <row r="1861" spans="1:2" x14ac:dyDescent="0.2">
      <c r="A1861" t="str">
        <v>successful</v>
      </c>
      <c r="B1861">
        <v>69</v>
      </c>
    </row>
    <row r="1862" spans="1:2" x14ac:dyDescent="0.2">
      <c r="A1862" t="str">
        <v>successful</v>
      </c>
      <c r="B1862">
        <v>16</v>
      </c>
    </row>
    <row r="1863" spans="1:2" x14ac:dyDescent="0.2">
      <c r="A1863" t="str">
        <v>successful</v>
      </c>
      <c r="B1863">
        <v>55</v>
      </c>
    </row>
    <row r="1864" spans="1:2" x14ac:dyDescent="0.2">
      <c r="A1864" t="str">
        <v>successful</v>
      </c>
      <c r="B1864">
        <v>27</v>
      </c>
    </row>
    <row r="1865" spans="1:2" x14ac:dyDescent="0.2">
      <c r="A1865" t="str">
        <v>successful</v>
      </c>
      <c r="B1865">
        <v>36</v>
      </c>
    </row>
    <row r="1866" spans="1:2" x14ac:dyDescent="0.2">
      <c r="A1866" t="str">
        <v>successful</v>
      </c>
      <c r="B1866">
        <v>19</v>
      </c>
    </row>
    <row r="1867" spans="1:2" x14ac:dyDescent="0.2">
      <c r="A1867" t="str">
        <v>successful</v>
      </c>
      <c r="B1867">
        <v>12</v>
      </c>
    </row>
    <row r="1868" spans="1:2" x14ac:dyDescent="0.2">
      <c r="A1868" t="str">
        <v>successful</v>
      </c>
      <c r="B1868">
        <v>17</v>
      </c>
    </row>
    <row r="1869" spans="1:2" x14ac:dyDescent="0.2">
      <c r="A1869" t="str">
        <v>successful</v>
      </c>
      <c r="B1869">
        <v>114</v>
      </c>
    </row>
    <row r="1870" spans="1:2" x14ac:dyDescent="0.2">
      <c r="A1870" t="str">
        <v>successful</v>
      </c>
      <c r="B1870">
        <v>93</v>
      </c>
    </row>
    <row r="1871" spans="1:2" x14ac:dyDescent="0.2">
      <c r="A1871" t="str">
        <v>successful</v>
      </c>
      <c r="B1871">
        <v>36</v>
      </c>
    </row>
    <row r="1872" spans="1:2" x14ac:dyDescent="0.2">
      <c r="A1872" t="str">
        <v>successful</v>
      </c>
      <c r="B1872">
        <v>61</v>
      </c>
    </row>
    <row r="1873" spans="1:2" x14ac:dyDescent="0.2">
      <c r="A1873" t="str">
        <v>successful</v>
      </c>
      <c r="B1873">
        <v>47</v>
      </c>
    </row>
    <row r="1874" spans="1:2" x14ac:dyDescent="0.2">
      <c r="A1874" t="str">
        <v>successful</v>
      </c>
      <c r="B1874">
        <v>17</v>
      </c>
    </row>
    <row r="1875" spans="1:2" x14ac:dyDescent="0.2">
      <c r="A1875" t="str">
        <v>successful</v>
      </c>
      <c r="B1875">
        <v>63</v>
      </c>
    </row>
    <row r="1876" spans="1:2" x14ac:dyDescent="0.2">
      <c r="A1876" t="str">
        <v>successful</v>
      </c>
      <c r="B1876">
        <v>9</v>
      </c>
    </row>
    <row r="1877" spans="1:2" x14ac:dyDescent="0.2">
      <c r="A1877" t="str">
        <v>successful</v>
      </c>
      <c r="B1877">
        <v>30</v>
      </c>
    </row>
    <row r="1878" spans="1:2" x14ac:dyDescent="0.2">
      <c r="A1878" t="str">
        <v>successful</v>
      </c>
      <c r="B1878">
        <v>23</v>
      </c>
    </row>
    <row r="1879" spans="1:2" x14ac:dyDescent="0.2">
      <c r="A1879" t="str">
        <v>successful</v>
      </c>
      <c r="B1879">
        <v>33</v>
      </c>
    </row>
    <row r="1880" spans="1:2" x14ac:dyDescent="0.2">
      <c r="A1880" t="str">
        <v>successful</v>
      </c>
      <c r="B1880">
        <v>39</v>
      </c>
    </row>
    <row r="1881" spans="1:2" x14ac:dyDescent="0.2">
      <c r="A1881" t="str">
        <v>successful</v>
      </c>
      <c r="B1881">
        <v>17</v>
      </c>
    </row>
    <row r="1882" spans="1:2" x14ac:dyDescent="0.2">
      <c r="A1882" t="str">
        <v>successful</v>
      </c>
      <c r="B1882">
        <v>6</v>
      </c>
    </row>
    <row r="1883" spans="1:2" x14ac:dyDescent="0.2">
      <c r="A1883" t="str">
        <v>successful</v>
      </c>
      <c r="B1883">
        <v>39</v>
      </c>
    </row>
    <row r="1884" spans="1:2" x14ac:dyDescent="0.2">
      <c r="A1884" t="str">
        <v>successful</v>
      </c>
      <c r="B1884">
        <v>57</v>
      </c>
    </row>
    <row r="1885" spans="1:2" x14ac:dyDescent="0.2">
      <c r="A1885" t="str">
        <v>successful</v>
      </c>
      <c r="B1885">
        <v>56</v>
      </c>
    </row>
    <row r="1886" spans="1:2" x14ac:dyDescent="0.2">
      <c r="A1886" t="str">
        <v>successful</v>
      </c>
      <c r="B1886">
        <v>13</v>
      </c>
    </row>
    <row r="1887" spans="1:2" x14ac:dyDescent="0.2">
      <c r="A1887" t="str">
        <v>successful</v>
      </c>
      <c r="B1887">
        <v>95</v>
      </c>
    </row>
    <row r="1888" spans="1:2" x14ac:dyDescent="0.2">
      <c r="A1888" t="str">
        <v>successful</v>
      </c>
      <c r="B1888">
        <v>80</v>
      </c>
    </row>
    <row r="1889" spans="1:2" x14ac:dyDescent="0.2">
      <c r="A1889" t="str">
        <v>successful</v>
      </c>
      <c r="B1889">
        <v>133</v>
      </c>
    </row>
    <row r="1890" spans="1:2" x14ac:dyDescent="0.2">
      <c r="A1890" t="str">
        <v>successful</v>
      </c>
      <c r="B1890">
        <v>44</v>
      </c>
    </row>
    <row r="1891" spans="1:2" x14ac:dyDescent="0.2">
      <c r="A1891" t="str">
        <v>successful</v>
      </c>
      <c r="B1891">
        <v>30</v>
      </c>
    </row>
    <row r="1892" spans="1:2" x14ac:dyDescent="0.2">
      <c r="A1892" t="str">
        <v>successful</v>
      </c>
      <c r="B1892">
        <v>56</v>
      </c>
    </row>
    <row r="1893" spans="1:2" x14ac:dyDescent="0.2">
      <c r="A1893" t="str">
        <v>successful</v>
      </c>
      <c r="B1893">
        <v>66</v>
      </c>
    </row>
    <row r="1894" spans="1:2" x14ac:dyDescent="0.2">
      <c r="A1894" t="str">
        <v>successful</v>
      </c>
      <c r="B1894">
        <v>29</v>
      </c>
    </row>
    <row r="1895" spans="1:2" x14ac:dyDescent="0.2">
      <c r="A1895" t="str">
        <v>successful</v>
      </c>
      <c r="B1895">
        <v>72</v>
      </c>
    </row>
    <row r="1896" spans="1:2" x14ac:dyDescent="0.2">
      <c r="A1896" t="str">
        <v>successful</v>
      </c>
      <c r="B1896">
        <v>27</v>
      </c>
    </row>
    <row r="1897" spans="1:2" x14ac:dyDescent="0.2">
      <c r="A1897" t="str">
        <v>successful</v>
      </c>
      <c r="B1897">
        <v>10</v>
      </c>
    </row>
    <row r="1898" spans="1:2" x14ac:dyDescent="0.2">
      <c r="A1898" t="str">
        <v>successful</v>
      </c>
      <c r="B1898">
        <v>35</v>
      </c>
    </row>
    <row r="1899" spans="1:2" x14ac:dyDescent="0.2">
      <c r="A1899" t="str">
        <v>successful</v>
      </c>
      <c r="B1899">
        <v>29</v>
      </c>
    </row>
    <row r="1900" spans="1:2" x14ac:dyDescent="0.2">
      <c r="A1900" t="str">
        <v>successful</v>
      </c>
      <c r="B1900">
        <v>13</v>
      </c>
    </row>
    <row r="1901" spans="1:2" x14ac:dyDescent="0.2">
      <c r="A1901" t="str">
        <v>successful</v>
      </c>
      <c r="B1901">
        <v>72</v>
      </c>
    </row>
    <row r="1902" spans="1:2" x14ac:dyDescent="0.2">
      <c r="A1902" t="str">
        <v>successful</v>
      </c>
      <c r="B1902">
        <v>78</v>
      </c>
    </row>
    <row r="1903" spans="1:2" x14ac:dyDescent="0.2">
      <c r="A1903" t="str">
        <v>successful</v>
      </c>
      <c r="B1903">
        <v>49</v>
      </c>
    </row>
    <row r="1904" spans="1:2" x14ac:dyDescent="0.2">
      <c r="A1904" t="str">
        <v>successful</v>
      </c>
      <c r="B1904">
        <v>42</v>
      </c>
    </row>
    <row r="1905" spans="1:2" x14ac:dyDescent="0.2">
      <c r="A1905" t="str">
        <v>successful</v>
      </c>
      <c r="B1905">
        <v>35</v>
      </c>
    </row>
    <row r="1906" spans="1:2" x14ac:dyDescent="0.2">
      <c r="A1906" t="str">
        <v>successful</v>
      </c>
      <c r="B1906">
        <v>42</v>
      </c>
    </row>
    <row r="1907" spans="1:2" x14ac:dyDescent="0.2">
      <c r="A1907" t="str">
        <v>successful</v>
      </c>
      <c r="B1907">
        <v>42</v>
      </c>
    </row>
    <row r="1908" spans="1:2" x14ac:dyDescent="0.2">
      <c r="A1908" t="str">
        <v>successful</v>
      </c>
      <c r="B1908">
        <v>31</v>
      </c>
    </row>
    <row r="1909" spans="1:2" x14ac:dyDescent="0.2">
      <c r="A1909" t="str">
        <v>successful</v>
      </c>
      <c r="B1909">
        <v>38</v>
      </c>
    </row>
    <row r="1910" spans="1:2" x14ac:dyDescent="0.2">
      <c r="A1910" t="str">
        <v>successful</v>
      </c>
      <c r="B1910">
        <v>8</v>
      </c>
    </row>
    <row r="1911" spans="1:2" x14ac:dyDescent="0.2">
      <c r="A1911" t="str">
        <v>successful</v>
      </c>
      <c r="B1911">
        <v>39</v>
      </c>
    </row>
    <row r="1912" spans="1:2" x14ac:dyDescent="0.2">
      <c r="A1912" t="str">
        <v>successful</v>
      </c>
      <c r="B1912">
        <v>29</v>
      </c>
    </row>
    <row r="1913" spans="1:2" x14ac:dyDescent="0.2">
      <c r="A1913" t="str">
        <v>successful</v>
      </c>
      <c r="B1913">
        <v>72</v>
      </c>
    </row>
    <row r="1914" spans="1:2" x14ac:dyDescent="0.2">
      <c r="A1914" t="str">
        <v>successful</v>
      </c>
      <c r="B1914">
        <v>15</v>
      </c>
    </row>
    <row r="1915" spans="1:2" x14ac:dyDescent="0.2">
      <c r="A1915" t="str">
        <v>successful</v>
      </c>
      <c r="B1915">
        <v>33</v>
      </c>
    </row>
    <row r="1916" spans="1:2" x14ac:dyDescent="0.2">
      <c r="A1916" t="str">
        <v>successful</v>
      </c>
      <c r="B1916">
        <v>15</v>
      </c>
    </row>
    <row r="1917" spans="1:2" x14ac:dyDescent="0.2">
      <c r="A1917" t="str">
        <v>successful</v>
      </c>
      <c r="B1917">
        <v>19</v>
      </c>
    </row>
    <row r="1918" spans="1:2" x14ac:dyDescent="0.2">
      <c r="A1918" t="str">
        <v>successful</v>
      </c>
      <c r="B1918">
        <v>17</v>
      </c>
    </row>
    <row r="1919" spans="1:2" x14ac:dyDescent="0.2">
      <c r="A1919" t="str">
        <v>successful</v>
      </c>
      <c r="B1919">
        <v>44</v>
      </c>
    </row>
    <row r="1920" spans="1:2" x14ac:dyDescent="0.2">
      <c r="A1920" t="str">
        <v>successful</v>
      </c>
      <c r="B1920">
        <v>10</v>
      </c>
    </row>
    <row r="1921" spans="1:2" x14ac:dyDescent="0.2">
      <c r="A1921" t="str">
        <v>successful</v>
      </c>
      <c r="B1921">
        <v>46</v>
      </c>
    </row>
    <row r="1922" spans="1:2" x14ac:dyDescent="0.2">
      <c r="A1922" t="str">
        <v>successful</v>
      </c>
      <c r="B1922">
        <v>11</v>
      </c>
    </row>
    <row r="1923" spans="1:2" x14ac:dyDescent="0.2">
      <c r="A1923" t="str">
        <v>successful</v>
      </c>
      <c r="B1923">
        <v>13</v>
      </c>
    </row>
    <row r="1924" spans="1:2" x14ac:dyDescent="0.2">
      <c r="A1924" t="str">
        <v>successful</v>
      </c>
      <c r="B1924">
        <v>33</v>
      </c>
    </row>
    <row r="1925" spans="1:2" x14ac:dyDescent="0.2">
      <c r="A1925" t="str">
        <v>successful</v>
      </c>
      <c r="B1925">
        <v>28</v>
      </c>
    </row>
    <row r="1926" spans="1:2" x14ac:dyDescent="0.2">
      <c r="A1926" t="str">
        <v>successful</v>
      </c>
      <c r="B1926">
        <v>21</v>
      </c>
    </row>
    <row r="1927" spans="1:2" x14ac:dyDescent="0.2">
      <c r="A1927" t="str">
        <v>successful</v>
      </c>
      <c r="B1927">
        <v>13</v>
      </c>
    </row>
    <row r="1928" spans="1:2" x14ac:dyDescent="0.2">
      <c r="A1928" t="str">
        <v>successful</v>
      </c>
      <c r="B1928">
        <v>34</v>
      </c>
    </row>
    <row r="1929" spans="1:2" x14ac:dyDescent="0.2">
      <c r="A1929" t="str">
        <v>successful</v>
      </c>
      <c r="B1929">
        <v>80</v>
      </c>
    </row>
    <row r="1930" spans="1:2" x14ac:dyDescent="0.2">
      <c r="A1930" t="str">
        <v>successful</v>
      </c>
      <c r="B1930">
        <v>74</v>
      </c>
    </row>
    <row r="1931" spans="1:2" x14ac:dyDescent="0.2">
      <c r="A1931" t="str">
        <v>successful</v>
      </c>
      <c r="B1931">
        <v>7</v>
      </c>
    </row>
    <row r="1932" spans="1:2" x14ac:dyDescent="0.2">
      <c r="A1932" t="str">
        <v>successful</v>
      </c>
      <c r="B1932">
        <v>34</v>
      </c>
    </row>
    <row r="1933" spans="1:2" x14ac:dyDescent="0.2">
      <c r="A1933" t="str">
        <v>successful</v>
      </c>
      <c r="B1933">
        <v>86</v>
      </c>
    </row>
    <row r="1934" spans="1:2" x14ac:dyDescent="0.2">
      <c r="A1934" t="str">
        <v>successful</v>
      </c>
      <c r="B1934">
        <v>37</v>
      </c>
    </row>
    <row r="1935" spans="1:2" x14ac:dyDescent="0.2">
      <c r="A1935" t="str">
        <v>successful</v>
      </c>
      <c r="B1935">
        <v>18</v>
      </c>
    </row>
    <row r="1936" spans="1:2" x14ac:dyDescent="0.2">
      <c r="A1936" t="str">
        <v>successful</v>
      </c>
      <c r="B1936">
        <v>22</v>
      </c>
    </row>
    <row r="1937" spans="1:2" x14ac:dyDescent="0.2">
      <c r="A1937" t="str">
        <v>successful</v>
      </c>
      <c r="B1937">
        <v>26</v>
      </c>
    </row>
    <row r="1938" spans="1:2" x14ac:dyDescent="0.2">
      <c r="A1938" t="str">
        <v>successful</v>
      </c>
      <c r="B1938">
        <v>27</v>
      </c>
    </row>
    <row r="1939" spans="1:2" x14ac:dyDescent="0.2">
      <c r="A1939" t="str">
        <v>successful</v>
      </c>
      <c r="B1939">
        <v>8</v>
      </c>
    </row>
    <row r="1940" spans="1:2" x14ac:dyDescent="0.2">
      <c r="A1940" t="str">
        <v>successful</v>
      </c>
      <c r="B1940">
        <v>204</v>
      </c>
    </row>
    <row r="1941" spans="1:2" x14ac:dyDescent="0.2">
      <c r="A1941" t="str">
        <v>successful</v>
      </c>
      <c r="B1941">
        <v>46</v>
      </c>
    </row>
    <row r="1942" spans="1:2" x14ac:dyDescent="0.2">
      <c r="A1942" t="str">
        <v>successful</v>
      </c>
      <c r="B1942">
        <v>17</v>
      </c>
    </row>
    <row r="1943" spans="1:2" x14ac:dyDescent="0.2">
      <c r="A1943" t="str">
        <v>successful</v>
      </c>
      <c r="B1943">
        <v>28</v>
      </c>
    </row>
    <row r="1944" spans="1:2" x14ac:dyDescent="0.2">
      <c r="A1944" t="str">
        <v>successful</v>
      </c>
      <c r="B1944">
        <v>83</v>
      </c>
    </row>
    <row r="1945" spans="1:2" x14ac:dyDescent="0.2">
      <c r="A1945" t="str">
        <v>successful</v>
      </c>
      <c r="B1945">
        <v>13</v>
      </c>
    </row>
    <row r="1946" spans="1:2" x14ac:dyDescent="0.2">
      <c r="A1946" t="str">
        <v>successful</v>
      </c>
      <c r="B1946">
        <v>8</v>
      </c>
    </row>
    <row r="1947" spans="1:2" x14ac:dyDescent="0.2">
      <c r="A1947" t="str">
        <v>successful</v>
      </c>
      <c r="B1947">
        <v>32</v>
      </c>
    </row>
    <row r="1948" spans="1:2" x14ac:dyDescent="0.2">
      <c r="A1948" t="str">
        <v>successful</v>
      </c>
      <c r="B1948">
        <v>85</v>
      </c>
    </row>
    <row r="1949" spans="1:2" x14ac:dyDescent="0.2">
      <c r="A1949" t="str">
        <v>successful</v>
      </c>
      <c r="B1949">
        <v>29</v>
      </c>
    </row>
    <row r="1950" spans="1:2" x14ac:dyDescent="0.2">
      <c r="A1950" t="str">
        <v>successful</v>
      </c>
      <c r="B1950">
        <v>24</v>
      </c>
    </row>
    <row r="1951" spans="1:2" x14ac:dyDescent="0.2">
      <c r="A1951" t="str">
        <v>successful</v>
      </c>
      <c r="B1951">
        <v>8</v>
      </c>
    </row>
    <row r="1952" spans="1:2" x14ac:dyDescent="0.2">
      <c r="A1952" t="str">
        <v>successful</v>
      </c>
      <c r="B1952">
        <v>19</v>
      </c>
    </row>
    <row r="1953" spans="1:2" x14ac:dyDescent="0.2">
      <c r="A1953" t="str">
        <v>successful</v>
      </c>
      <c r="B1953">
        <v>336</v>
      </c>
    </row>
    <row r="1954" spans="1:2" x14ac:dyDescent="0.2">
      <c r="A1954" t="str">
        <v>successful</v>
      </c>
      <c r="B1954">
        <v>13</v>
      </c>
    </row>
    <row r="1955" spans="1:2" x14ac:dyDescent="0.2">
      <c r="A1955" t="str">
        <v>successful</v>
      </c>
      <c r="B1955">
        <v>42</v>
      </c>
    </row>
    <row r="1956" spans="1:2" x14ac:dyDescent="0.2">
      <c r="A1956" t="str">
        <v>successful</v>
      </c>
      <c r="B1956">
        <v>64</v>
      </c>
    </row>
    <row r="1957" spans="1:2" x14ac:dyDescent="0.2">
      <c r="A1957" t="str">
        <v>successful</v>
      </c>
      <c r="B1957">
        <v>25</v>
      </c>
    </row>
    <row r="1958" spans="1:2" x14ac:dyDescent="0.2">
      <c r="A1958" t="str">
        <v>successful</v>
      </c>
      <c r="B1958">
        <v>20</v>
      </c>
    </row>
    <row r="1959" spans="1:2" x14ac:dyDescent="0.2">
      <c r="A1959" t="str">
        <v>successful</v>
      </c>
      <c r="B1959">
        <v>104</v>
      </c>
    </row>
    <row r="1960" spans="1:2" x14ac:dyDescent="0.2">
      <c r="A1960" t="str">
        <v>successful</v>
      </c>
      <c r="B1960">
        <v>53</v>
      </c>
    </row>
    <row r="1961" spans="1:2" x14ac:dyDescent="0.2">
      <c r="A1961" t="str">
        <v>successful</v>
      </c>
      <c r="B1961">
        <v>14</v>
      </c>
    </row>
    <row r="1962" spans="1:2" x14ac:dyDescent="0.2">
      <c r="A1962" t="str">
        <v>successful</v>
      </c>
      <c r="B1962">
        <v>20</v>
      </c>
    </row>
    <row r="1963" spans="1:2" x14ac:dyDescent="0.2">
      <c r="A1963" t="str">
        <v>successful</v>
      </c>
      <c r="B1963">
        <v>558</v>
      </c>
    </row>
    <row r="1964" spans="1:2" x14ac:dyDescent="0.2">
      <c r="A1964" t="str">
        <v>successful</v>
      </c>
      <c r="B1964">
        <v>22</v>
      </c>
    </row>
    <row r="1965" spans="1:2" x14ac:dyDescent="0.2">
      <c r="A1965" t="str">
        <v>successful</v>
      </c>
      <c r="B1965">
        <v>24</v>
      </c>
    </row>
    <row r="1966" spans="1:2" x14ac:dyDescent="0.2">
      <c r="A1966" t="str">
        <v>successful</v>
      </c>
      <c r="B1966">
        <v>74</v>
      </c>
    </row>
    <row r="1967" spans="1:2" x14ac:dyDescent="0.2">
      <c r="A1967" t="str">
        <v>successful</v>
      </c>
      <c r="B1967">
        <v>54</v>
      </c>
    </row>
    <row r="1968" spans="1:2" x14ac:dyDescent="0.2">
      <c r="A1968" t="str">
        <v>successful</v>
      </c>
      <c r="B1968">
        <v>31</v>
      </c>
    </row>
    <row r="1969" spans="1:2" x14ac:dyDescent="0.2">
      <c r="A1969" t="str">
        <v>successful</v>
      </c>
      <c r="B1969">
        <v>25</v>
      </c>
    </row>
    <row r="1970" spans="1:2" x14ac:dyDescent="0.2">
      <c r="A1970" t="str">
        <v>successful</v>
      </c>
      <c r="B1970">
        <v>17</v>
      </c>
    </row>
    <row r="1971" spans="1:2" x14ac:dyDescent="0.2">
      <c r="A1971" t="str">
        <v>successful</v>
      </c>
      <c r="B1971">
        <v>12</v>
      </c>
    </row>
    <row r="1972" spans="1:2" x14ac:dyDescent="0.2">
      <c r="A1972" t="str">
        <v>successful</v>
      </c>
      <c r="B1972">
        <v>38</v>
      </c>
    </row>
    <row r="1973" spans="1:2" x14ac:dyDescent="0.2">
      <c r="A1973" t="str">
        <v>successful</v>
      </c>
      <c r="B1973">
        <v>41</v>
      </c>
    </row>
    <row r="1974" spans="1:2" x14ac:dyDescent="0.2">
      <c r="A1974" t="str">
        <v>successful</v>
      </c>
      <c r="B1974">
        <v>19</v>
      </c>
    </row>
    <row r="1975" spans="1:2" x14ac:dyDescent="0.2">
      <c r="A1975" t="str">
        <v>successful</v>
      </c>
      <c r="B1975">
        <v>41</v>
      </c>
    </row>
    <row r="1976" spans="1:2" x14ac:dyDescent="0.2">
      <c r="A1976" t="str">
        <v>successful</v>
      </c>
      <c r="B1976">
        <v>26</v>
      </c>
    </row>
    <row r="1977" spans="1:2" x14ac:dyDescent="0.2">
      <c r="A1977" t="str">
        <v>successful</v>
      </c>
      <c r="B1977">
        <v>25</v>
      </c>
    </row>
    <row r="1978" spans="1:2" x14ac:dyDescent="0.2">
      <c r="A1978" t="str">
        <v>successful</v>
      </c>
      <c r="B1978">
        <v>9</v>
      </c>
    </row>
    <row r="1979" spans="1:2" x14ac:dyDescent="0.2">
      <c r="A1979" t="str">
        <v>successful</v>
      </c>
      <c r="B1979">
        <v>78</v>
      </c>
    </row>
    <row r="1980" spans="1:2" x14ac:dyDescent="0.2">
      <c r="A1980" t="str">
        <v>successful</v>
      </c>
      <c r="B1980">
        <v>45</v>
      </c>
    </row>
    <row r="1981" spans="1:2" x14ac:dyDescent="0.2">
      <c r="A1981" t="str">
        <v>successful</v>
      </c>
      <c r="B1981">
        <v>102</v>
      </c>
    </row>
    <row r="1982" spans="1:2" x14ac:dyDescent="0.2">
      <c r="A1982" t="str">
        <v>successful</v>
      </c>
      <c r="B1982">
        <v>5</v>
      </c>
    </row>
    <row r="1983" spans="1:2" x14ac:dyDescent="0.2">
      <c r="A1983" t="str">
        <v>successful</v>
      </c>
      <c r="B1983">
        <v>27</v>
      </c>
    </row>
    <row r="1984" spans="1:2" x14ac:dyDescent="0.2">
      <c r="A1984" t="str">
        <v>successful</v>
      </c>
      <c r="B1984">
        <v>37</v>
      </c>
    </row>
    <row r="1985" spans="1:2" x14ac:dyDescent="0.2">
      <c r="A1985" t="str">
        <v>successful</v>
      </c>
      <c r="B1985">
        <v>14</v>
      </c>
    </row>
    <row r="1986" spans="1:2" x14ac:dyDescent="0.2">
      <c r="A1986" t="str">
        <v>successful</v>
      </c>
      <c r="B1986">
        <v>27</v>
      </c>
    </row>
    <row r="1987" spans="1:2" x14ac:dyDescent="0.2">
      <c r="A1987" t="str">
        <v>successful</v>
      </c>
      <c r="B1987">
        <v>45</v>
      </c>
    </row>
    <row r="1988" spans="1:2" x14ac:dyDescent="0.2">
      <c r="A1988" t="str">
        <v>successful</v>
      </c>
      <c r="B1988">
        <v>49</v>
      </c>
    </row>
    <row r="1989" spans="1:2" x14ac:dyDescent="0.2">
      <c r="A1989" t="str">
        <v>successful</v>
      </c>
      <c r="B1989">
        <v>24</v>
      </c>
    </row>
    <row r="1990" spans="1:2" x14ac:dyDescent="0.2">
      <c r="A1990" t="str">
        <v>successful</v>
      </c>
      <c r="B1990">
        <v>112</v>
      </c>
    </row>
    <row r="1991" spans="1:2" x14ac:dyDescent="0.2">
      <c r="A1991" t="str">
        <v>successful</v>
      </c>
      <c r="B1991">
        <v>23</v>
      </c>
    </row>
    <row r="1992" spans="1:2" x14ac:dyDescent="0.2">
      <c r="A1992" t="str">
        <v>successful</v>
      </c>
      <c r="B1992">
        <v>54</v>
      </c>
    </row>
    <row r="1993" spans="1:2" x14ac:dyDescent="0.2">
      <c r="A1993" t="str">
        <v>successful</v>
      </c>
      <c r="B1993">
        <v>28</v>
      </c>
    </row>
    <row r="1994" spans="1:2" x14ac:dyDescent="0.2">
      <c r="A1994" t="str">
        <v>successful</v>
      </c>
      <c r="B1994">
        <v>11</v>
      </c>
    </row>
    <row r="1995" spans="1:2" x14ac:dyDescent="0.2">
      <c r="A1995" t="str">
        <v>successful</v>
      </c>
      <c r="B1995">
        <v>62</v>
      </c>
    </row>
    <row r="1996" spans="1:2" x14ac:dyDescent="0.2">
      <c r="A1996" t="str">
        <v>successful</v>
      </c>
      <c r="B1996">
        <v>73</v>
      </c>
    </row>
    <row r="1997" spans="1:2" x14ac:dyDescent="0.2">
      <c r="A1997" t="str">
        <v>successful</v>
      </c>
      <c r="B1997">
        <v>18</v>
      </c>
    </row>
    <row r="1998" spans="1:2" x14ac:dyDescent="0.2">
      <c r="A1998" t="str">
        <v>successful</v>
      </c>
      <c r="B1998">
        <v>35</v>
      </c>
    </row>
    <row r="1999" spans="1:2" x14ac:dyDescent="0.2">
      <c r="A1999" t="str">
        <v>successful</v>
      </c>
      <c r="B1999">
        <v>43</v>
      </c>
    </row>
    <row r="2000" spans="1:2" x14ac:dyDescent="0.2">
      <c r="A2000" t="str">
        <v>successful</v>
      </c>
      <c r="B2000">
        <v>36</v>
      </c>
    </row>
    <row r="2001" spans="1:2" x14ac:dyDescent="0.2">
      <c r="A2001" t="str">
        <v>successful</v>
      </c>
      <c r="B2001">
        <v>62</v>
      </c>
    </row>
    <row r="2002" spans="1:2" x14ac:dyDescent="0.2">
      <c r="A2002" t="str">
        <v>successful</v>
      </c>
      <c r="B2002">
        <v>15</v>
      </c>
    </row>
    <row r="2003" spans="1:2" x14ac:dyDescent="0.2">
      <c r="A2003" t="str">
        <v>successful</v>
      </c>
      <c r="B2003">
        <v>33</v>
      </c>
    </row>
    <row r="2004" spans="1:2" x14ac:dyDescent="0.2">
      <c r="A2004" t="str">
        <v>successful</v>
      </c>
      <c r="B2004">
        <v>27</v>
      </c>
    </row>
    <row r="2005" spans="1:2" x14ac:dyDescent="0.2">
      <c r="A2005" t="str">
        <v>successful</v>
      </c>
      <c r="B2005">
        <v>17</v>
      </c>
    </row>
    <row r="2006" spans="1:2" x14ac:dyDescent="0.2">
      <c r="A2006" t="str">
        <v>successful</v>
      </c>
      <c r="B2006">
        <v>4</v>
      </c>
    </row>
    <row r="2007" spans="1:2" x14ac:dyDescent="0.2">
      <c r="A2007" t="str">
        <v>successful</v>
      </c>
      <c r="B2007">
        <v>53</v>
      </c>
    </row>
    <row r="2008" spans="1:2" x14ac:dyDescent="0.2">
      <c r="A2008" t="str">
        <v>successful</v>
      </c>
      <c r="B2008">
        <v>49</v>
      </c>
    </row>
    <row r="2009" spans="1:2" x14ac:dyDescent="0.2">
      <c r="A2009" t="str">
        <v>successful</v>
      </c>
      <c r="B2009">
        <v>57</v>
      </c>
    </row>
    <row r="2010" spans="1:2" x14ac:dyDescent="0.2">
      <c r="A2010" t="str">
        <v>successful</v>
      </c>
      <c r="B2010">
        <v>69</v>
      </c>
    </row>
    <row r="2011" spans="1:2" x14ac:dyDescent="0.2">
      <c r="A2011" t="str">
        <v>successful</v>
      </c>
      <c r="B2011">
        <v>15</v>
      </c>
    </row>
    <row r="2012" spans="1:2" x14ac:dyDescent="0.2">
      <c r="A2012" t="str">
        <v>successful</v>
      </c>
      <c r="B2012">
        <v>64</v>
      </c>
    </row>
    <row r="2013" spans="1:2" x14ac:dyDescent="0.2">
      <c r="A2013" t="str">
        <v>successful</v>
      </c>
      <c r="B2013">
        <v>20</v>
      </c>
    </row>
    <row r="2014" spans="1:2" x14ac:dyDescent="0.2">
      <c r="A2014" t="str">
        <v>successful</v>
      </c>
      <c r="B2014">
        <v>27</v>
      </c>
    </row>
    <row r="2015" spans="1:2" x14ac:dyDescent="0.2">
      <c r="A2015" t="str">
        <v>successful</v>
      </c>
      <c r="B2015">
        <v>21</v>
      </c>
    </row>
    <row r="2016" spans="1:2" x14ac:dyDescent="0.2">
      <c r="A2016" t="str">
        <v>successful</v>
      </c>
      <c r="B2016">
        <v>31</v>
      </c>
    </row>
    <row r="2017" spans="1:2" x14ac:dyDescent="0.2">
      <c r="A2017" t="str">
        <v>successful</v>
      </c>
      <c r="B2017">
        <v>51</v>
      </c>
    </row>
    <row r="2018" spans="1:2" x14ac:dyDescent="0.2">
      <c r="A2018" t="str">
        <v>successful</v>
      </c>
      <c r="B2018">
        <v>57</v>
      </c>
    </row>
    <row r="2019" spans="1:2" x14ac:dyDescent="0.2">
      <c r="A2019" t="str">
        <v>successful</v>
      </c>
      <c r="B2019">
        <v>20</v>
      </c>
    </row>
    <row r="2020" spans="1:2" x14ac:dyDescent="0.2">
      <c r="A2020" t="str">
        <v>successful</v>
      </c>
      <c r="B2020">
        <v>71</v>
      </c>
    </row>
    <row r="2021" spans="1:2" x14ac:dyDescent="0.2">
      <c r="A2021" t="str">
        <v>successful</v>
      </c>
      <c r="B2021">
        <v>72</v>
      </c>
    </row>
    <row r="2022" spans="1:2" x14ac:dyDescent="0.2">
      <c r="A2022" t="str">
        <v>successful</v>
      </c>
      <c r="B2022">
        <v>45</v>
      </c>
    </row>
    <row r="2023" spans="1:2" x14ac:dyDescent="0.2">
      <c r="A2023" t="str">
        <v>successful</v>
      </c>
      <c r="B2023">
        <v>51</v>
      </c>
    </row>
    <row r="2024" spans="1:2" x14ac:dyDescent="0.2">
      <c r="A2024" t="str">
        <v>successful</v>
      </c>
      <c r="B2024">
        <v>56</v>
      </c>
    </row>
    <row r="2025" spans="1:2" x14ac:dyDescent="0.2">
      <c r="A2025" t="str">
        <v>successful</v>
      </c>
      <c r="B2025">
        <v>17</v>
      </c>
    </row>
    <row r="2026" spans="1:2" x14ac:dyDescent="0.2">
      <c r="A2026" t="str">
        <v>successful</v>
      </c>
      <c r="B2026">
        <v>197</v>
      </c>
    </row>
    <row r="2027" spans="1:2" x14ac:dyDescent="0.2">
      <c r="A2027" t="str">
        <v>successful</v>
      </c>
      <c r="B2027">
        <v>70</v>
      </c>
    </row>
    <row r="2028" spans="1:2" x14ac:dyDescent="0.2">
      <c r="A2028" t="str">
        <v>successful</v>
      </c>
      <c r="B2028">
        <v>21</v>
      </c>
    </row>
    <row r="2029" spans="1:2" x14ac:dyDescent="0.2">
      <c r="A2029" t="str">
        <v>successful</v>
      </c>
      <c r="B2029">
        <v>34</v>
      </c>
    </row>
    <row r="2030" spans="1:2" x14ac:dyDescent="0.2">
      <c r="A2030" t="str">
        <v>successful</v>
      </c>
      <c r="B2030">
        <v>39</v>
      </c>
    </row>
    <row r="2031" spans="1:2" x14ac:dyDescent="0.2">
      <c r="A2031" t="str">
        <v>successful</v>
      </c>
      <c r="B2031">
        <v>78</v>
      </c>
    </row>
    <row r="2032" spans="1:2" x14ac:dyDescent="0.2">
      <c r="A2032" t="str">
        <v>successful</v>
      </c>
      <c r="B2032">
        <v>48</v>
      </c>
    </row>
    <row r="2033" spans="1:2" x14ac:dyDescent="0.2">
      <c r="A2033" t="str">
        <v>successful</v>
      </c>
      <c r="B2033">
        <v>29</v>
      </c>
    </row>
    <row r="2034" spans="1:2" x14ac:dyDescent="0.2">
      <c r="A2034" t="str">
        <v>successful</v>
      </c>
      <c r="B2034">
        <v>73</v>
      </c>
    </row>
    <row r="2035" spans="1:2" x14ac:dyDescent="0.2">
      <c r="A2035" t="str">
        <v>successful</v>
      </c>
      <c r="B2035">
        <v>8</v>
      </c>
    </row>
    <row r="2036" spans="1:2" x14ac:dyDescent="0.2">
      <c r="A2036" t="str">
        <v>successful</v>
      </c>
      <c r="B2036">
        <v>17</v>
      </c>
    </row>
    <row r="2037" spans="1:2" x14ac:dyDescent="0.2">
      <c r="A2037" t="str">
        <v>successful</v>
      </c>
      <c r="B2037">
        <v>9</v>
      </c>
    </row>
    <row r="2038" spans="1:2" x14ac:dyDescent="0.2">
      <c r="A2038" t="str">
        <v>successful</v>
      </c>
      <c r="B2038">
        <v>17</v>
      </c>
    </row>
    <row r="2039" spans="1:2" x14ac:dyDescent="0.2">
      <c r="A2039" t="str">
        <v>successful</v>
      </c>
      <c r="B2039">
        <v>33</v>
      </c>
    </row>
    <row r="2040" spans="1:2" x14ac:dyDescent="0.2">
      <c r="A2040" t="str">
        <v>successful</v>
      </c>
      <c r="B2040">
        <v>38</v>
      </c>
    </row>
    <row r="2041" spans="1:2" x14ac:dyDescent="0.2">
      <c r="A2041" t="str">
        <v>successful</v>
      </c>
      <c r="B2041">
        <v>79</v>
      </c>
    </row>
    <row r="2042" spans="1:2" x14ac:dyDescent="0.2">
      <c r="A2042" t="str">
        <v>successful</v>
      </c>
      <c r="B2042">
        <v>46</v>
      </c>
    </row>
    <row r="2043" spans="1:2" x14ac:dyDescent="0.2">
      <c r="A2043" t="str">
        <v>successful</v>
      </c>
      <c r="B2043">
        <v>20</v>
      </c>
    </row>
    <row r="2044" spans="1:2" x14ac:dyDescent="0.2">
      <c r="A2044" t="str">
        <v>successful</v>
      </c>
      <c r="B2044">
        <v>20</v>
      </c>
    </row>
    <row r="2045" spans="1:2" x14ac:dyDescent="0.2">
      <c r="A2045" t="str">
        <v>successful</v>
      </c>
      <c r="B2045">
        <v>13</v>
      </c>
    </row>
    <row r="2046" spans="1:2" x14ac:dyDescent="0.2">
      <c r="A2046" t="str">
        <v>successful</v>
      </c>
      <c r="B2046">
        <v>22</v>
      </c>
    </row>
    <row r="2047" spans="1:2" x14ac:dyDescent="0.2">
      <c r="A2047" t="str">
        <v>successful</v>
      </c>
      <c r="B2047">
        <v>36</v>
      </c>
    </row>
    <row r="2048" spans="1:2" x14ac:dyDescent="0.2">
      <c r="A2048" t="str">
        <v>successful</v>
      </c>
      <c r="B2048">
        <v>40</v>
      </c>
    </row>
    <row r="2049" spans="1:2" x14ac:dyDescent="0.2">
      <c r="A2049" t="str">
        <v>successful</v>
      </c>
      <c r="B2049">
        <v>9</v>
      </c>
    </row>
    <row r="2050" spans="1:2" x14ac:dyDescent="0.2">
      <c r="A2050" t="str">
        <v>successful</v>
      </c>
      <c r="B2050">
        <v>19</v>
      </c>
    </row>
    <row r="2051" spans="1:2" x14ac:dyDescent="0.2">
      <c r="A2051" t="str">
        <v>successful</v>
      </c>
      <c r="B2051">
        <v>14</v>
      </c>
    </row>
    <row r="2052" spans="1:2" x14ac:dyDescent="0.2">
      <c r="A2052" t="str">
        <v>successful</v>
      </c>
      <c r="B2052">
        <v>38</v>
      </c>
    </row>
    <row r="2053" spans="1:2" x14ac:dyDescent="0.2">
      <c r="A2053" t="str">
        <v>successful</v>
      </c>
      <c r="B2053">
        <v>58</v>
      </c>
    </row>
    <row r="2054" spans="1:2" x14ac:dyDescent="0.2">
      <c r="A2054" t="str">
        <v>successful</v>
      </c>
      <c r="B2054">
        <v>28</v>
      </c>
    </row>
    <row r="2055" spans="1:2" x14ac:dyDescent="0.2">
      <c r="A2055" t="str">
        <v>successful</v>
      </c>
      <c r="B2055">
        <v>17</v>
      </c>
    </row>
    <row r="2056" spans="1:2" x14ac:dyDescent="0.2">
      <c r="A2056" t="str">
        <v>successful</v>
      </c>
      <c r="B2056">
        <v>12</v>
      </c>
    </row>
    <row r="2057" spans="1:2" x14ac:dyDescent="0.2">
      <c r="A2057" t="str">
        <v>successful</v>
      </c>
      <c r="B2057">
        <v>40</v>
      </c>
    </row>
    <row r="2058" spans="1:2" x14ac:dyDescent="0.2">
      <c r="A2058" t="str">
        <v>successful</v>
      </c>
      <c r="B2058">
        <v>57</v>
      </c>
    </row>
    <row r="2059" spans="1:2" x14ac:dyDescent="0.2">
      <c r="A2059" t="str">
        <v>successful</v>
      </c>
      <c r="B2059">
        <v>114</v>
      </c>
    </row>
    <row r="2060" spans="1:2" x14ac:dyDescent="0.2">
      <c r="A2060" t="str">
        <v>successful</v>
      </c>
      <c r="B2060">
        <v>31</v>
      </c>
    </row>
    <row r="2061" spans="1:2" x14ac:dyDescent="0.2">
      <c r="A2061" t="str">
        <v>successful</v>
      </c>
      <c r="B2061">
        <v>3</v>
      </c>
    </row>
    <row r="2062" spans="1:2" x14ac:dyDescent="0.2">
      <c r="A2062" t="str">
        <v>successful</v>
      </c>
      <c r="B2062">
        <v>16</v>
      </c>
    </row>
    <row r="2063" spans="1:2" x14ac:dyDescent="0.2">
      <c r="A2063" t="str">
        <v>successful</v>
      </c>
      <c r="B2063">
        <v>199</v>
      </c>
    </row>
    <row r="2064" spans="1:2" x14ac:dyDescent="0.2">
      <c r="A2064" t="str">
        <v>successful</v>
      </c>
      <c r="B2064">
        <v>31</v>
      </c>
    </row>
    <row r="2065" spans="1:2" x14ac:dyDescent="0.2">
      <c r="A2065" t="str">
        <v>successful</v>
      </c>
      <c r="B2065">
        <v>30</v>
      </c>
    </row>
    <row r="2066" spans="1:2" x14ac:dyDescent="0.2">
      <c r="A2066" t="str">
        <v>successful</v>
      </c>
      <c r="B2066">
        <v>34</v>
      </c>
    </row>
    <row r="2067" spans="1:2" x14ac:dyDescent="0.2">
      <c r="A2067" t="str">
        <v>successful</v>
      </c>
      <c r="B2067">
        <v>18</v>
      </c>
    </row>
    <row r="2068" spans="1:2" x14ac:dyDescent="0.2">
      <c r="A2068" t="str">
        <v>successful</v>
      </c>
      <c r="B2068">
        <v>67</v>
      </c>
    </row>
    <row r="2069" spans="1:2" x14ac:dyDescent="0.2">
      <c r="A2069" t="str">
        <v>successful</v>
      </c>
      <c r="B2069">
        <v>66</v>
      </c>
    </row>
    <row r="2070" spans="1:2" x14ac:dyDescent="0.2">
      <c r="A2070" t="str">
        <v>successful</v>
      </c>
      <c r="B2070">
        <v>23</v>
      </c>
    </row>
    <row r="2071" spans="1:2" x14ac:dyDescent="0.2">
      <c r="A2071" t="str">
        <v>successful</v>
      </c>
      <c r="B2071">
        <v>126</v>
      </c>
    </row>
    <row r="2072" spans="1:2" x14ac:dyDescent="0.2">
      <c r="A2072" t="str">
        <v>successful</v>
      </c>
      <c r="B2072">
        <v>6</v>
      </c>
    </row>
    <row r="2073" spans="1:2" x14ac:dyDescent="0.2">
      <c r="A2073" t="str">
        <v>successful</v>
      </c>
      <c r="B2073">
        <v>25</v>
      </c>
    </row>
    <row r="2074" spans="1:2" x14ac:dyDescent="0.2">
      <c r="A2074" t="str">
        <v>successful</v>
      </c>
      <c r="B2074">
        <v>39</v>
      </c>
    </row>
    <row r="2075" spans="1:2" x14ac:dyDescent="0.2">
      <c r="A2075" t="str">
        <v>successful</v>
      </c>
      <c r="B2075">
        <v>62</v>
      </c>
    </row>
    <row r="2076" spans="1:2" x14ac:dyDescent="0.2">
      <c r="A2076" t="str">
        <v>successful</v>
      </c>
      <c r="B2076">
        <v>31</v>
      </c>
    </row>
    <row r="2077" spans="1:2" x14ac:dyDescent="0.2">
      <c r="A2077" t="str">
        <v>successful</v>
      </c>
      <c r="B2077">
        <v>274</v>
      </c>
    </row>
    <row r="2078" spans="1:2" x14ac:dyDescent="0.2">
      <c r="A2078" t="str">
        <v>successful</v>
      </c>
      <c r="B2078">
        <v>17</v>
      </c>
    </row>
    <row r="2079" spans="1:2" x14ac:dyDescent="0.2">
      <c r="A2079" t="str">
        <v>successful</v>
      </c>
      <c r="B2079">
        <v>14</v>
      </c>
    </row>
    <row r="2080" spans="1:2" x14ac:dyDescent="0.2">
      <c r="A2080" t="str">
        <v>successful</v>
      </c>
      <c r="B2080">
        <v>60</v>
      </c>
    </row>
    <row r="2081" spans="1:2" x14ac:dyDescent="0.2">
      <c r="A2081" t="str">
        <v>successful</v>
      </c>
      <c r="B2081">
        <v>33</v>
      </c>
    </row>
    <row r="2082" spans="1:2" x14ac:dyDescent="0.2">
      <c r="A2082" t="str">
        <v>successful</v>
      </c>
      <c r="B2082">
        <v>78</v>
      </c>
    </row>
    <row r="2083" spans="1:2" x14ac:dyDescent="0.2">
      <c r="A2083" t="str">
        <v>successful</v>
      </c>
      <c r="B2083">
        <v>30</v>
      </c>
    </row>
    <row r="2084" spans="1:2" x14ac:dyDescent="0.2">
      <c r="A2084" t="str">
        <v>successful</v>
      </c>
      <c r="B2084">
        <v>136</v>
      </c>
    </row>
    <row r="2085" spans="1:2" x14ac:dyDescent="0.2">
      <c r="A2085" t="str">
        <v>successful</v>
      </c>
      <c r="B2085">
        <v>40</v>
      </c>
    </row>
    <row r="2086" spans="1:2" x14ac:dyDescent="0.2">
      <c r="A2086" t="str">
        <v>successful</v>
      </c>
      <c r="B2086">
        <v>18</v>
      </c>
    </row>
    <row r="2087" spans="1:2" x14ac:dyDescent="0.2">
      <c r="A2087" t="str">
        <v>successful</v>
      </c>
      <c r="B2087">
        <v>39</v>
      </c>
    </row>
    <row r="2088" spans="1:2" x14ac:dyDescent="0.2">
      <c r="A2088" t="str">
        <v>successful</v>
      </c>
      <c r="B2088">
        <v>21</v>
      </c>
    </row>
    <row r="2089" spans="1:2" x14ac:dyDescent="0.2">
      <c r="A2089" t="str">
        <v>successful</v>
      </c>
      <c r="B2089">
        <v>30</v>
      </c>
    </row>
    <row r="2090" spans="1:2" x14ac:dyDescent="0.2">
      <c r="A2090" t="str">
        <v>successful</v>
      </c>
      <c r="B2090">
        <v>27</v>
      </c>
    </row>
    <row r="2091" spans="1:2" x14ac:dyDescent="0.2">
      <c r="A2091" t="str">
        <v>successful</v>
      </c>
      <c r="B2091">
        <v>35</v>
      </c>
    </row>
    <row r="2092" spans="1:2" x14ac:dyDescent="0.2">
      <c r="A2092" t="str">
        <v>successful</v>
      </c>
      <c r="B2092">
        <v>13</v>
      </c>
    </row>
    <row r="2093" spans="1:2" x14ac:dyDescent="0.2">
      <c r="A2093" t="str">
        <v>successful</v>
      </c>
      <c r="B2093">
        <v>23</v>
      </c>
    </row>
    <row r="2094" spans="1:2" x14ac:dyDescent="0.2">
      <c r="A2094" t="str">
        <v>successful</v>
      </c>
      <c r="B2094">
        <v>39</v>
      </c>
    </row>
    <row r="2095" spans="1:2" x14ac:dyDescent="0.2">
      <c r="A2095" t="str">
        <v>successful</v>
      </c>
      <c r="B2095">
        <v>35</v>
      </c>
    </row>
    <row r="2096" spans="1:2" x14ac:dyDescent="0.2">
      <c r="A2096" t="str">
        <v>successful</v>
      </c>
      <c r="B2096">
        <v>27</v>
      </c>
    </row>
    <row r="2097" spans="1:2" x14ac:dyDescent="0.2">
      <c r="A2097" t="str">
        <v>successful</v>
      </c>
      <c r="B2097">
        <v>21</v>
      </c>
    </row>
    <row r="2098" spans="1:2" x14ac:dyDescent="0.2">
      <c r="A2098" t="str">
        <v>successful</v>
      </c>
      <c r="B2098">
        <v>104</v>
      </c>
    </row>
    <row r="2099" spans="1:2" x14ac:dyDescent="0.2">
      <c r="A2099" t="str">
        <v>successful</v>
      </c>
      <c r="B2099">
        <v>19</v>
      </c>
    </row>
    <row r="2100" spans="1:2" x14ac:dyDescent="0.2">
      <c r="A2100" t="str">
        <v>successful</v>
      </c>
      <c r="B2100">
        <v>97</v>
      </c>
    </row>
    <row r="2101" spans="1:2" x14ac:dyDescent="0.2">
      <c r="A2101" t="str">
        <v>successful</v>
      </c>
      <c r="B2101">
        <v>27</v>
      </c>
    </row>
    <row r="2102" spans="1:2" x14ac:dyDescent="0.2">
      <c r="A2102" t="str">
        <v>successful</v>
      </c>
      <c r="B2102">
        <v>24</v>
      </c>
    </row>
    <row r="2103" spans="1:2" x14ac:dyDescent="0.2">
      <c r="A2103" t="str">
        <v>successful</v>
      </c>
      <c r="B2103">
        <v>13</v>
      </c>
    </row>
    <row r="2104" spans="1:2" x14ac:dyDescent="0.2">
      <c r="A2104" t="str">
        <v>successful</v>
      </c>
      <c r="B2104">
        <v>46</v>
      </c>
    </row>
    <row r="2105" spans="1:2" x14ac:dyDescent="0.2">
      <c r="A2105" t="str">
        <v>successful</v>
      </c>
      <c r="B2105">
        <v>4</v>
      </c>
    </row>
    <row r="2106" spans="1:2" x14ac:dyDescent="0.2">
      <c r="A2106" t="str">
        <v>successful</v>
      </c>
      <c r="B2106">
        <v>40</v>
      </c>
    </row>
    <row r="2107" spans="1:2" x14ac:dyDescent="0.2">
      <c r="A2107" t="str">
        <v>successful</v>
      </c>
      <c r="B2107">
        <v>44</v>
      </c>
    </row>
    <row r="2108" spans="1:2" x14ac:dyDescent="0.2">
      <c r="A2108" t="str">
        <v>successful</v>
      </c>
      <c r="B2108">
        <v>35</v>
      </c>
    </row>
    <row r="2109" spans="1:2" x14ac:dyDescent="0.2">
      <c r="A2109" t="str">
        <v>successful</v>
      </c>
      <c r="B2109">
        <v>63</v>
      </c>
    </row>
    <row r="2110" spans="1:2" x14ac:dyDescent="0.2">
      <c r="A2110" t="str">
        <v>successful</v>
      </c>
      <c r="B2110">
        <v>89</v>
      </c>
    </row>
    <row r="2111" spans="1:2" x14ac:dyDescent="0.2">
      <c r="A2111" t="str">
        <v>successful</v>
      </c>
      <c r="B2111">
        <v>15</v>
      </c>
    </row>
    <row r="2112" spans="1:2" x14ac:dyDescent="0.2">
      <c r="A2112" t="str">
        <v>successful</v>
      </c>
      <c r="B2112">
        <v>46</v>
      </c>
    </row>
    <row r="2113" spans="1:2" x14ac:dyDescent="0.2">
      <c r="A2113" t="str">
        <v>successful</v>
      </c>
      <c r="B2113">
        <v>33</v>
      </c>
    </row>
    <row r="2114" spans="1:2" x14ac:dyDescent="0.2">
      <c r="A2114" t="str">
        <v>successful</v>
      </c>
      <c r="B2114">
        <v>52</v>
      </c>
    </row>
    <row r="2115" spans="1:2" x14ac:dyDescent="0.2">
      <c r="A2115" t="str">
        <v>successful</v>
      </c>
      <c r="B2115">
        <v>7</v>
      </c>
    </row>
    <row r="2116" spans="1:2" x14ac:dyDescent="0.2">
      <c r="A2116" t="str">
        <v>successful</v>
      </c>
      <c r="B2116">
        <v>28</v>
      </c>
    </row>
    <row r="2117" spans="1:2" x14ac:dyDescent="0.2">
      <c r="A2117" t="str">
        <v>successful</v>
      </c>
      <c r="B2117">
        <v>11</v>
      </c>
    </row>
    <row r="2118" spans="1:2" x14ac:dyDescent="0.2">
      <c r="A2118" t="str">
        <v>successful</v>
      </c>
      <c r="B2118">
        <v>15</v>
      </c>
    </row>
    <row r="2119" spans="1:2" x14ac:dyDescent="0.2">
      <c r="A2119" t="str">
        <v>successful</v>
      </c>
      <c r="B2119">
        <v>30</v>
      </c>
    </row>
    <row r="2120" spans="1:2" x14ac:dyDescent="0.2">
      <c r="A2120" t="str">
        <v>successful</v>
      </c>
      <c r="B2120">
        <v>27</v>
      </c>
    </row>
    <row r="2121" spans="1:2" x14ac:dyDescent="0.2">
      <c r="A2121" t="str">
        <v>successful</v>
      </c>
      <c r="B2121">
        <v>28</v>
      </c>
    </row>
    <row r="2122" spans="1:2" x14ac:dyDescent="0.2">
      <c r="A2122" t="str">
        <v>successful</v>
      </c>
      <c r="B2122">
        <v>17</v>
      </c>
    </row>
    <row r="2123" spans="1:2" x14ac:dyDescent="0.2">
      <c r="A2123" t="str">
        <v>successful</v>
      </c>
      <c r="B2123">
        <v>50</v>
      </c>
    </row>
    <row r="2124" spans="1:2" x14ac:dyDescent="0.2">
      <c r="A2124" t="str">
        <v>successful</v>
      </c>
      <c r="B2124">
        <v>26</v>
      </c>
    </row>
    <row r="2125" spans="1:2" x14ac:dyDescent="0.2">
      <c r="A2125" t="str">
        <v>successful</v>
      </c>
      <c r="B2125">
        <v>88</v>
      </c>
    </row>
    <row r="2126" spans="1:2" x14ac:dyDescent="0.2">
      <c r="A2126" t="str">
        <v>successful</v>
      </c>
      <c r="B2126">
        <v>91</v>
      </c>
    </row>
    <row r="2127" spans="1:2" x14ac:dyDescent="0.2">
      <c r="A2127" t="str">
        <v>successful</v>
      </c>
      <c r="B2127">
        <v>3</v>
      </c>
    </row>
    <row r="2128" spans="1:2" x14ac:dyDescent="0.2">
      <c r="A2128" t="str">
        <v>successful</v>
      </c>
      <c r="B2128">
        <v>28</v>
      </c>
    </row>
    <row r="2129" spans="1:2" x14ac:dyDescent="0.2">
      <c r="A2129" t="str">
        <v>successful</v>
      </c>
      <c r="B2129">
        <v>77</v>
      </c>
    </row>
    <row r="2130" spans="1:2" x14ac:dyDescent="0.2">
      <c r="A2130" t="str">
        <v>successful</v>
      </c>
      <c r="B2130">
        <v>27</v>
      </c>
    </row>
    <row r="2131" spans="1:2" x14ac:dyDescent="0.2">
      <c r="A2131" t="str">
        <v>successful</v>
      </c>
      <c r="B2131">
        <v>107</v>
      </c>
    </row>
    <row r="2132" spans="1:2" x14ac:dyDescent="0.2">
      <c r="A2132" t="str">
        <v>successful</v>
      </c>
      <c r="B2132">
        <v>96</v>
      </c>
    </row>
    <row r="2133" spans="1:2" x14ac:dyDescent="0.2">
      <c r="A2133" t="str">
        <v>successful</v>
      </c>
      <c r="B2133">
        <v>56</v>
      </c>
    </row>
    <row r="2134" spans="1:2" x14ac:dyDescent="0.2">
      <c r="A2134" t="str">
        <v>successful</v>
      </c>
      <c r="B2134">
        <v>58</v>
      </c>
    </row>
    <row r="2135" spans="1:2" x14ac:dyDescent="0.2">
      <c r="A2135" t="str">
        <v>successful</v>
      </c>
      <c r="B2135">
        <v>15</v>
      </c>
    </row>
    <row r="2136" spans="1:2" x14ac:dyDescent="0.2">
      <c r="A2136" t="str">
        <v>successful</v>
      </c>
      <c r="B2136">
        <v>20</v>
      </c>
    </row>
    <row r="2137" spans="1:2" x14ac:dyDescent="0.2">
      <c r="A2137" t="str">
        <v>successful</v>
      </c>
      <c r="B2137">
        <v>38</v>
      </c>
    </row>
    <row r="2138" spans="1:2" x14ac:dyDescent="0.2">
      <c r="A2138" t="str">
        <v>successful</v>
      </c>
      <c r="B2138">
        <v>33</v>
      </c>
    </row>
    <row r="2139" spans="1:2" x14ac:dyDescent="0.2">
      <c r="A2139" t="str">
        <v>successful</v>
      </c>
      <c r="B2139">
        <v>57</v>
      </c>
    </row>
    <row r="2140" spans="1:2" x14ac:dyDescent="0.2">
      <c r="A2140" t="str">
        <v>successful</v>
      </c>
      <c r="B2140">
        <v>25</v>
      </c>
    </row>
    <row r="2141" spans="1:2" x14ac:dyDescent="0.2">
      <c r="A2141" t="str">
        <v>successful</v>
      </c>
      <c r="B2141">
        <v>14</v>
      </c>
    </row>
    <row r="2142" spans="1:2" x14ac:dyDescent="0.2">
      <c r="A2142" t="str">
        <v>successful</v>
      </c>
      <c r="B2142">
        <v>94</v>
      </c>
    </row>
    <row r="2143" spans="1:2" x14ac:dyDescent="0.2">
      <c r="A2143" t="str">
        <v>successful</v>
      </c>
      <c r="B2143">
        <v>59</v>
      </c>
    </row>
    <row r="2144" spans="1:2" x14ac:dyDescent="0.2">
      <c r="A2144" t="str">
        <v>successful</v>
      </c>
      <c r="B2144">
        <v>36</v>
      </c>
    </row>
    <row r="2145" spans="1:2" x14ac:dyDescent="0.2">
      <c r="A2145" t="str">
        <v>successful</v>
      </c>
      <c r="B2145">
        <v>115</v>
      </c>
    </row>
    <row r="2146" spans="1:2" x14ac:dyDescent="0.2">
      <c r="A2146" t="str">
        <v>successful</v>
      </c>
      <c r="B2146">
        <v>30</v>
      </c>
    </row>
    <row r="2147" spans="1:2" x14ac:dyDescent="0.2">
      <c r="A2147" t="str">
        <v>successful</v>
      </c>
      <c r="B2147">
        <v>52</v>
      </c>
    </row>
    <row r="2148" spans="1:2" x14ac:dyDescent="0.2">
      <c r="A2148" t="str">
        <v>successful</v>
      </c>
      <c r="B2148">
        <v>27</v>
      </c>
    </row>
    <row r="2149" spans="1:2" x14ac:dyDescent="0.2">
      <c r="A2149" t="str">
        <v>successful</v>
      </c>
      <c r="B2149">
        <v>24</v>
      </c>
    </row>
    <row r="2150" spans="1:2" x14ac:dyDescent="0.2">
      <c r="A2150" t="str">
        <v>successful</v>
      </c>
      <c r="B2150">
        <v>10</v>
      </c>
    </row>
    <row r="2151" spans="1:2" x14ac:dyDescent="0.2">
      <c r="A2151" t="str">
        <v>successful</v>
      </c>
      <c r="B2151">
        <v>30</v>
      </c>
    </row>
    <row r="2152" spans="1:2" x14ac:dyDescent="0.2">
      <c r="A2152" t="str">
        <v>successful</v>
      </c>
      <c r="B2152">
        <v>71</v>
      </c>
    </row>
    <row r="2153" spans="1:2" x14ac:dyDescent="0.2">
      <c r="A2153" t="str">
        <v>successful</v>
      </c>
      <c r="B2153">
        <v>10</v>
      </c>
    </row>
    <row r="2154" spans="1:2" x14ac:dyDescent="0.2">
      <c r="A2154" t="str">
        <v>successful</v>
      </c>
      <c r="B2154">
        <v>24</v>
      </c>
    </row>
    <row r="2155" spans="1:2" x14ac:dyDescent="0.2">
      <c r="A2155" t="str">
        <v>successful</v>
      </c>
      <c r="B2155">
        <v>38</v>
      </c>
    </row>
    <row r="2156" spans="1:2" x14ac:dyDescent="0.2">
      <c r="A2156" t="str">
        <v>successful</v>
      </c>
      <c r="B2156">
        <v>26</v>
      </c>
    </row>
    <row r="2157" spans="1:2" x14ac:dyDescent="0.2">
      <c r="A2157" t="str">
        <v>successful</v>
      </c>
      <c r="B2157">
        <v>19</v>
      </c>
    </row>
    <row r="2158" spans="1:2" x14ac:dyDescent="0.2">
      <c r="A2158" t="str">
        <v>successful</v>
      </c>
      <c r="B2158">
        <v>11</v>
      </c>
    </row>
    <row r="2159" spans="1:2" x14ac:dyDescent="0.2">
      <c r="A2159" t="str">
        <v>successful</v>
      </c>
      <c r="B2159">
        <v>27</v>
      </c>
    </row>
    <row r="2160" spans="1:2" x14ac:dyDescent="0.2">
      <c r="A2160" t="str">
        <v>successful</v>
      </c>
      <c r="B2160">
        <v>34</v>
      </c>
    </row>
    <row r="2161" spans="1:2" x14ac:dyDescent="0.2">
      <c r="A2161" t="str">
        <v>successful</v>
      </c>
      <c r="B2161">
        <v>20</v>
      </c>
    </row>
    <row r="2162" spans="1:2" x14ac:dyDescent="0.2">
      <c r="A2162" t="str">
        <v>successful</v>
      </c>
      <c r="B2162">
        <v>37</v>
      </c>
    </row>
    <row r="2163" spans="1:2" x14ac:dyDescent="0.2">
      <c r="A2163" t="str">
        <v>successful</v>
      </c>
      <c r="B2163">
        <v>20</v>
      </c>
    </row>
    <row r="2164" spans="1:2" x14ac:dyDescent="0.2">
      <c r="A2164" t="str">
        <v>successful</v>
      </c>
      <c r="B2164">
        <v>10</v>
      </c>
    </row>
    <row r="2165" spans="1:2" x14ac:dyDescent="0.2">
      <c r="A2165" t="str">
        <v>successful</v>
      </c>
      <c r="B2165">
        <v>26</v>
      </c>
    </row>
    <row r="2166" spans="1:2" x14ac:dyDescent="0.2">
      <c r="A2166" t="str">
        <v>successful</v>
      </c>
      <c r="B2166">
        <v>20</v>
      </c>
    </row>
    <row r="2167" spans="1:2" x14ac:dyDescent="0.2">
      <c r="A2167" t="str">
        <v>successful</v>
      </c>
      <c r="B2167">
        <v>46</v>
      </c>
    </row>
    <row r="2168" spans="1:2" x14ac:dyDescent="0.2">
      <c r="A2168" t="str">
        <v>successful</v>
      </c>
      <c r="B2168">
        <v>76</v>
      </c>
    </row>
    <row r="2169" spans="1:2" x14ac:dyDescent="0.2">
      <c r="A2169" t="str">
        <v>successful</v>
      </c>
      <c r="B2169">
        <v>41</v>
      </c>
    </row>
    <row r="2170" spans="1:2" x14ac:dyDescent="0.2">
      <c r="A2170" t="str">
        <v>successful</v>
      </c>
      <c r="B2170">
        <v>7</v>
      </c>
    </row>
    <row r="2171" spans="1:2" x14ac:dyDescent="0.2">
      <c r="A2171" t="str">
        <v>successful</v>
      </c>
      <c r="B2171">
        <v>49</v>
      </c>
    </row>
    <row r="2172" spans="1:2" x14ac:dyDescent="0.2">
      <c r="A2172" t="str">
        <v>successful</v>
      </c>
      <c r="B2172">
        <v>26</v>
      </c>
    </row>
    <row r="2173" spans="1:2" x14ac:dyDescent="0.2">
      <c r="A2173" t="str">
        <v>successful</v>
      </c>
      <c r="B2173">
        <v>65</v>
      </c>
    </row>
    <row r="2174" spans="1:2" x14ac:dyDescent="0.2">
      <c r="A2174" t="str">
        <v>successful</v>
      </c>
      <c r="B2174">
        <v>28</v>
      </c>
    </row>
    <row r="2175" spans="1:2" x14ac:dyDescent="0.2">
      <c r="A2175" t="str">
        <v>successful</v>
      </c>
      <c r="B2175">
        <v>8</v>
      </c>
    </row>
    <row r="2176" spans="1:2" x14ac:dyDescent="0.2">
      <c r="A2176" t="str">
        <v>successful</v>
      </c>
      <c r="B2176">
        <v>3</v>
      </c>
    </row>
    <row r="2177" spans="1:2" x14ac:dyDescent="0.2">
      <c r="A2177" t="str">
        <v>successful</v>
      </c>
      <c r="B2177">
        <v>9</v>
      </c>
    </row>
    <row r="2178" spans="1:2" x14ac:dyDescent="0.2">
      <c r="A2178" t="str">
        <v>successful</v>
      </c>
      <c r="B2178">
        <v>9</v>
      </c>
    </row>
    <row r="2179" spans="1:2" x14ac:dyDescent="0.2">
      <c r="A2179" t="str">
        <v>successful</v>
      </c>
      <c r="B2179">
        <v>20</v>
      </c>
    </row>
    <row r="2180" spans="1:2" x14ac:dyDescent="0.2">
      <c r="A2180" t="str">
        <v>successful</v>
      </c>
      <c r="B2180">
        <v>57</v>
      </c>
    </row>
    <row r="2181" spans="1:2" x14ac:dyDescent="0.2">
      <c r="A2181" t="str">
        <v>successful</v>
      </c>
      <c r="B2181">
        <v>8</v>
      </c>
    </row>
    <row r="2182" spans="1:2" x14ac:dyDescent="0.2">
      <c r="A2182" t="str">
        <v>successful</v>
      </c>
      <c r="B2182">
        <v>14</v>
      </c>
    </row>
    <row r="2183" spans="1:2" x14ac:dyDescent="0.2">
      <c r="A2183" t="str">
        <v>successful</v>
      </c>
      <c r="B2183">
        <v>17</v>
      </c>
    </row>
    <row r="2184" spans="1:2" x14ac:dyDescent="0.2">
      <c r="A2184" t="str">
        <v>successful</v>
      </c>
      <c r="B2184">
        <v>100</v>
      </c>
    </row>
    <row r="2185" spans="1:2" x14ac:dyDescent="0.2">
      <c r="A2185" t="str">
        <v>successful</v>
      </c>
      <c r="B2185">
        <v>32</v>
      </c>
    </row>
    <row r="2186" spans="1:2" x14ac:dyDescent="0.2">
      <c r="A2186" t="str">
        <v>successful</v>
      </c>
      <c r="B2186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Outcome by Category</vt:lpstr>
      <vt:lpstr>Outcome by Subcategory</vt:lpstr>
      <vt:lpstr>Outcome by Created Date</vt:lpstr>
      <vt:lpstr>Outcome Vs Goal (Bonus)</vt:lpstr>
      <vt:lpstr>Summary Statistics (Bonus)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Jagjeet Khalsa</cp:lastModifiedBy>
  <dcterms:created xsi:type="dcterms:W3CDTF">2017-04-20T15:17:24Z</dcterms:created>
  <dcterms:modified xsi:type="dcterms:W3CDTF">2021-06-26T05:16:22Z</dcterms:modified>
</cp:coreProperties>
</file>