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F:\MSCITRISK\"/>
    </mc:Choice>
  </mc:AlternateContent>
  <xr:revisionPtr revIDLastSave="0" documentId="13_ncr:1_{BE2376DA-9707-4FC9-BF38-AFC0CF9EE422}" xr6:coauthVersionLast="36" xr6:coauthVersionMax="36" xr10:uidLastSave="{00000000-0000-0000-0000-000000000000}"/>
  <bookViews>
    <workbookView xWindow="-105" yWindow="-105" windowWidth="23265" windowHeight="12465" xr2:uid="{00000000-000D-0000-FFFF-FFFF00000000}"/>
  </bookViews>
  <sheets>
    <sheet name="ict services operational " sheetId="3" r:id="rId1"/>
  </sheets>
  <externalReferences>
    <externalReference r:id="rId2"/>
  </externalReferences>
  <definedNames>
    <definedName name="_xlnm._FilterDatabase" localSheetId="0" hidden="1">'ict services operational '!$A$1:$AA$14</definedName>
    <definedName name="ImpactMeasure">[1]Calcs!$A$2:$A$6</definedName>
    <definedName name="Likelihood">[1]Calcs!$A$9:$A$13</definedName>
  </definedNames>
  <calcPr calcId="191029"/>
</workbook>
</file>

<file path=xl/calcChain.xml><?xml version="1.0" encoding="utf-8"?>
<calcChain xmlns="http://schemas.openxmlformats.org/spreadsheetml/2006/main">
  <c r="A3" i="3" l="1"/>
  <c r="A4" i="3" s="1"/>
  <c r="A5" i="3" s="1"/>
  <c r="A6" i="3" s="1"/>
  <c r="A7" i="3" s="1"/>
  <c r="A8" i="3" s="1"/>
  <c r="A9" i="3" s="1"/>
  <c r="A10" i="3" s="1"/>
  <c r="A11" i="3" s="1"/>
  <c r="A12" i="3" s="1"/>
  <c r="A13" i="3" s="1"/>
  <c r="A14" i="3" s="1"/>
  <c r="M5" i="3"/>
  <c r="M7" i="3"/>
  <c r="M2" i="3"/>
  <c r="M3" i="3"/>
  <c r="M14" i="3"/>
  <c r="M13" i="3"/>
  <c r="M12" i="3"/>
  <c r="M11" i="3"/>
  <c r="M10" i="3"/>
  <c r="M9" i="3"/>
  <c r="M8" i="3"/>
  <c r="M6" i="3"/>
  <c r="M4" i="3"/>
  <c r="N6" i="3" l="1"/>
  <c r="P6" i="3" s="1"/>
  <c r="N13" i="3"/>
  <c r="P13" i="3" s="1"/>
  <c r="N4" i="3"/>
  <c r="P4" i="3" s="1"/>
  <c r="N2" i="3"/>
  <c r="N5" i="3"/>
  <c r="P5" i="3" s="1"/>
  <c r="N12" i="3"/>
  <c r="P12" i="3" s="1"/>
  <c r="N14" i="3"/>
  <c r="P14" i="3" s="1"/>
  <c r="N3" i="3"/>
  <c r="P3" i="3" s="1"/>
  <c r="N8" i="3"/>
  <c r="P8" i="3" s="1"/>
  <c r="N9" i="3"/>
  <c r="P9" i="3" s="1"/>
  <c r="N7" i="3"/>
  <c r="P7" i="3" s="1"/>
  <c r="N10" i="3"/>
  <c r="P10" i="3" s="1"/>
  <c r="N11" i="3"/>
  <c r="P11" i="3" s="1"/>
</calcChain>
</file>

<file path=xl/sharedStrings.xml><?xml version="1.0" encoding="utf-8"?>
<sst xmlns="http://schemas.openxmlformats.org/spreadsheetml/2006/main" count="262" uniqueCount="182">
  <si>
    <t>Goal</t>
  </si>
  <si>
    <t>Due Date</t>
  </si>
  <si>
    <t>Status</t>
  </si>
  <si>
    <t>Root Cause</t>
  </si>
  <si>
    <t>Consequences</t>
  </si>
  <si>
    <t>Residual Exposure (New)</t>
  </si>
  <si>
    <t>Key Risk Indicator (KRI)</t>
  </si>
  <si>
    <t>Action Owner</t>
  </si>
  <si>
    <t>Unresolved</t>
  </si>
  <si>
    <t>Weak</t>
  </si>
  <si>
    <t>Sundaram Chatty</t>
  </si>
  <si>
    <t>Investigating Awareness programs that will form part of cybersecurity tender requirements</t>
  </si>
  <si>
    <t>Mafika Nkambule</t>
  </si>
  <si>
    <t>Establish a comprehensive IT governance and risk management framework to proactively identify, assess, and mitigate IT risks.</t>
  </si>
  <si>
    <t xml:space="preserve">Strengthen network security by implementing advanced protection measures, enhancing incident response, and enforcing compliance with security policies. </t>
  </si>
  <si>
    <t>Staff and students not adequately trained in identifying and responding to cyber threats
Exposure to malware, phishing and unauthorised access to data and systems</t>
  </si>
  <si>
    <t>Insufficient cybersecurity knowledge and awareness among employees and students
Inadequate Email Filtering, Web Security, Remote Access Management and system hardening</t>
  </si>
  <si>
    <t>Webmail and Non-compulsory training
Malware will be delivered to users that will compromise systems.</t>
  </si>
  <si>
    <t>Increased data breaches, financial losses, and system disruptions due to susceptibility to phishing attacks and ransomware infections.
Data breaches, malware infections, and unauthorized access. Productivity loss, compliance violations, and financial losses.
Reputational damage, legal repercussions, and overall security risks.</t>
  </si>
  <si>
    <t>Implement a compulsory cybersecurity awareness program for all staff and students
Deploy advance EDR and XDR tools
Expand MFA coverage Implement password management tools
Use AI technology to detect anomalous behaviour Implement encryption
Conduct offensive and defensive attack simulations Improve SOC and SIEM capability</t>
  </si>
  <si>
    <t>Enhance IT Operational Efficiency and Governance</t>
  </si>
  <si>
    <t>Oversee the IT landscape, guiding the strategic direction, architectural decisions, and governance processes</t>
  </si>
  <si>
    <t>In Progress</t>
  </si>
  <si>
    <t>Insufficient oversight and governance frameworks in place</t>
  </si>
  <si>
    <t>Strategic misalignment, reduced operational efficiency, and increased risk of regulatory non-compliance</t>
  </si>
  <si>
    <t>Establish regular governance review meetings and introduce more rigorous architectural decision-making processes.</t>
  </si>
  <si>
    <t>Risk acknowledged, governance meetings in place</t>
  </si>
  <si>
    <t>Action plan drafted, awaiting review</t>
  </si>
  <si>
    <t>Scheduled for October updates</t>
  </si>
  <si>
    <t>On Track</t>
  </si>
  <si>
    <t>Operational inefficiencies leading to project delays, resource wastage, and non-compliance risks</t>
  </si>
  <si>
    <t>Outdated processes, inadequate metrics, and lack of clear roles</t>
  </si>
  <si>
    <t>Project delays, increased operational costs, missed targets, and regulatory non-compliance</t>
  </si>
  <si>
    <t>Process reviews and implementation of performance metrics, training of staff on operational governance policies</t>
  </si>
  <si>
    <t>Percentage of operational processes optimized</t>
  </si>
  <si>
    <t>Automate key processes, improve resource allocation tracking, and implement updated operational metrics and KPIs</t>
  </si>
  <si>
    <t>On track for completion, processes reviewed</t>
  </si>
  <si>
    <t>Processes being optimized; further action required</t>
  </si>
  <si>
    <t>Governance and Architectural Misalignment</t>
  </si>
  <si>
    <t>Operational Inefficiency</t>
  </si>
  <si>
    <t xml:space="preserve">Lack of governance and inconsistent architectural decisions </t>
  </si>
  <si>
    <t>Regular governance (ITIC) meetings, IT strategy review, enterprise architecture programme</t>
  </si>
  <si>
    <t>Number of governance (ITIC + EAB) meetings held</t>
  </si>
  <si>
    <t>Risk being managed, 10% of processes reviewed</t>
  </si>
  <si>
    <t xml:space="preserve">Extended downtime </t>
  </si>
  <si>
    <t>Unreliable and ailing infrastructure could results in service outages</t>
  </si>
  <si>
    <t>Data loss compromised business continuity.</t>
  </si>
  <si>
    <t>Satisfactory</t>
  </si>
  <si>
    <t>Backup Strategy &amp; Management (Secure, encrypted &amp; tested backups).Updates, Patch &amp; Vulnerability Management (Status and Schedule)Logging</t>
  </si>
  <si>
    <t>Masilo Rakgoale</t>
  </si>
  <si>
    <t xml:space="preserve"> Cloud  backup Project at completion stage and to be approved and signed by the project steering committee.  The new system Microsoft Intune is being planned to be implemented with the Vendors.</t>
  </si>
  <si>
    <t>Ongoing disruptions can increase the data corruption, data access and unstable service availability</t>
  </si>
  <si>
    <t>Inadequate Infrastructure Design,  Monitoring of IT infrastructure without rapid response. and Vendor or Third-Party SLAs</t>
  </si>
  <si>
    <t>Data loss, system instability and Failed audit and Institutional reputation and trust by stakeholders</t>
  </si>
  <si>
    <t>Monitoring of the infrastructure, change control and vendor management SLA</t>
  </si>
  <si>
    <t>Inadequate IT Security controls</t>
  </si>
  <si>
    <t>Cybersecurity exposure</t>
  </si>
  <si>
    <t>User and System access does not adopt a zero-trust methodology</t>
  </si>
  <si>
    <t>Identity and Access Management does not ensure secure access and auditing</t>
  </si>
  <si>
    <t xml:space="preserve"> </t>
  </si>
  <si>
    <t>Develop and maintain a reliable, scalable IT Infrastructure that effectively supports university operations.</t>
  </si>
  <si>
    <t>Obakeng Senokwane</t>
  </si>
  <si>
    <t>Deliver high-quality IT services that meet the university community's needs. Focus on continuous improvement through feedback, process optimisation, and adoption of best practices in service management.</t>
  </si>
  <si>
    <t>limited insights into areas that need improvement.</t>
  </si>
  <si>
    <t>Joel Mampa</t>
  </si>
  <si>
    <t>Automation of the Feedback form developed.</t>
  </si>
  <si>
    <t>Misaligned with User Expectations</t>
  </si>
  <si>
    <t>The services delivered may not align with the actual needs or expectations</t>
  </si>
  <si>
    <t>Review our IT Structure</t>
  </si>
  <si>
    <t xml:space="preserve">Two (2) help desk positions filled. </t>
  </si>
  <si>
    <t>The Service Desk staff is capacitated with all posts filled. Service Desk Reports using Power BI in development stage.</t>
  </si>
  <si>
    <t xml:space="preserve">Third-party providers not meeting their SLAs (Service Level Agreements) </t>
  </si>
  <si>
    <t>Low service quality</t>
  </si>
  <si>
    <t xml:space="preserve">Improved Monthly review meetings </t>
  </si>
  <si>
    <t>Action out items and review SLA</t>
  </si>
  <si>
    <t>Unforeseen technical issues or limitations with chosen technology</t>
  </si>
  <si>
    <t>Review organisational structure</t>
  </si>
  <si>
    <t>Lydia Ramothibe</t>
  </si>
  <si>
    <t>Good</t>
  </si>
  <si>
    <t>Obtaining report on Testing environment for quality assurance by Deputy director infrastructure Ensure project business continuity management</t>
  </si>
  <si>
    <t xml:space="preserve">Lack of Proper Feedback Channels
</t>
  </si>
  <si>
    <t xml:space="preserve">Inadequate systems for gathering user feedback. 
</t>
  </si>
  <si>
    <t xml:space="preserve">Regularly review and adjust staffing levels based on demand </t>
  </si>
  <si>
    <t xml:space="preserve">Provide continuous training and professional development opportunities
</t>
  </si>
  <si>
    <t xml:space="preserve">Escalate and Review Breached incidents.  </t>
  </si>
  <si>
    <t>Promote efficient and innovative system development and integration that aligns with the university's strategic goals.</t>
  </si>
  <si>
    <t xml:space="preserve"> Ensure that IT systems are scalable, interoperable, and can evolve with changing academic and administrative needs.</t>
  </si>
  <si>
    <t xml:space="preserve"> Continuous improvement </t>
  </si>
  <si>
    <t xml:space="preserve">User Satisfaction
</t>
  </si>
  <si>
    <t xml:space="preserve">Service Quality </t>
  </si>
  <si>
    <t>Incomplete requirements from stakeholders can lead to development of systems that do not meet user needs</t>
  </si>
  <si>
    <t>Incomplete stakeholder engagement and communication during the requirements-gathering process.</t>
  </si>
  <si>
    <t>Incomplete requirements can result in systems that fail to meet user needs, leading to costly rework, project delays, and reduced user satisfaction.</t>
  </si>
  <si>
    <t>Ensure early and continuous engagement with all relevant stakeholders throughout the requirements-gathering process.</t>
  </si>
  <si>
    <t>Implement a clear, documented process for gathering, reviewing, and validating requirements.</t>
  </si>
  <si>
    <t>Established a stakeholder engagement plan</t>
  </si>
  <si>
    <t>Implemented a formalized requirements-gathering process with clear documentation templates</t>
  </si>
  <si>
    <t>Developed and reviewed use case documentation to ensure comprehensive coverage of all system needs</t>
  </si>
  <si>
    <t>Systems that are designed with inflexible architecture may not be able to adapt to future academic and administrative changes</t>
  </si>
  <si>
    <t>Lack of modular design and flexibility in system architecture</t>
  </si>
  <si>
    <t>Inflexible architecture can lead to difficulties in adapting to new academic or administrative requirements</t>
  </si>
  <si>
    <t>Design systems with extensibility in mind, and use modern development frameworks and APIs that support future integrations</t>
  </si>
  <si>
    <t>Conduct periodic reviews of the system architecture to identify potential limitations and areas for improvement</t>
  </si>
  <si>
    <t>Established a cross-functional architecture review team and defined the scope and schedule for periodic system reviews.</t>
  </si>
  <si>
    <t>Conducted an initial assessment of existing system architecture to identify components suitable for migration to a microservices architecture.</t>
  </si>
  <si>
    <t>Completed the first comprehensive review of the existing architecture, identifying key areas that limit flexibility and scalability.</t>
  </si>
  <si>
    <t xml:space="preserve">Manage IT projects effectively from conception through completion, using industry-standard project management and business analysis techniques. </t>
  </si>
  <si>
    <t xml:space="preserve">Addressing technical limitations and risks in technology implementation </t>
  </si>
  <si>
    <t>inadequate project risk assessment</t>
  </si>
  <si>
    <t xml:space="preserve">insufficient understanding of project requirements, insufficient testing, lack of vendor support, inexperienced/unskilled project team  with technology, resource constraints </t>
  </si>
  <si>
    <t xml:space="preserve">Poor project quality output , Increased workload, </t>
  </si>
  <si>
    <t xml:space="preserve">Draft organisational structure, Signoffs and milestones to manage project funds </t>
  </si>
  <si>
    <t>Ensure projects are delivered on time, within budget, and with the desired outcomes to support strategic goals</t>
  </si>
  <si>
    <t xml:space="preserve"> Delivery of projects  on time, within the budget </t>
  </si>
  <si>
    <t xml:space="preserve">Risk of the unknown, Inefficient business continuity/ contingency management or plan. Ineffective project risk management </t>
  </si>
  <si>
    <t>Rigid System Architecture</t>
  </si>
  <si>
    <t>Incomplete Business requirements</t>
  </si>
  <si>
    <t>Cloud  backup Project at completion stage and to be approved and signed by the project steering committee.  The new system Microsoft Intune is being planned to be implemented with the Vendors.</t>
  </si>
  <si>
    <t xml:space="preserve">For monitoring tools the infrastructure is in progress implemented by the monitoring supplier. </t>
  </si>
  <si>
    <t>ICT Draft structure was presented by Ms Lungi.</t>
  </si>
  <si>
    <t>Draft was presented among ICT Exco</t>
  </si>
  <si>
    <t>Monthly review meetings are being held.</t>
  </si>
  <si>
    <t>Status Update Term1</t>
  </si>
  <si>
    <t>Status Update Term2</t>
  </si>
  <si>
    <t>Status Update Term3</t>
  </si>
  <si>
    <t>Status Update Term4</t>
  </si>
  <si>
    <t>ISP Pillar</t>
  </si>
  <si>
    <t>Risk Name</t>
  </si>
  <si>
    <t>Resolved</t>
  </si>
  <si>
    <t>Risk Category (As per the approved RAT)</t>
  </si>
  <si>
    <t>Impact</t>
  </si>
  <si>
    <t>Likelihood</t>
  </si>
  <si>
    <t>Inherent Exposure</t>
  </si>
  <si>
    <t>Learning</t>
  </si>
  <si>
    <t>Infrastructure</t>
  </si>
  <si>
    <t>Planning</t>
  </si>
  <si>
    <t xml:space="preserve">Planning.
Human Resource.
</t>
  </si>
  <si>
    <t>Human Resource</t>
  </si>
  <si>
    <t>Human Resource, Technology</t>
  </si>
  <si>
    <t>Technology</t>
  </si>
  <si>
    <t>Research</t>
  </si>
  <si>
    <t>Risk Number</t>
  </si>
  <si>
    <t>Unsatisfactory</t>
  </si>
  <si>
    <t>Type of Control (Preventative/Detective)</t>
  </si>
  <si>
    <t>Future-ready graduates who make a positive societal impact</t>
  </si>
  <si>
    <t>Impactful research, innovation, engagement and technology transfer to foster growth, development and sustainability</t>
  </si>
  <si>
    <t>Service and operational excellence through resource optimization</t>
  </si>
  <si>
    <t>Digitally-Advanced University</t>
  </si>
  <si>
    <t>Inherent Rating</t>
  </si>
  <si>
    <t>Risk Owner</t>
  </si>
  <si>
    <t>Detective</t>
  </si>
  <si>
    <t>Preventative</t>
  </si>
  <si>
    <t>Yearly</t>
  </si>
  <si>
    <t>Quarterly</t>
  </si>
  <si>
    <t>Control Frequency</t>
  </si>
  <si>
    <t xml:space="preserve">Current Controls (What mechanism do we have in place to ensure </t>
  </si>
  <si>
    <t>Action plan to further improve the Controls and Mitigate the Ri</t>
  </si>
  <si>
    <t>Control Effectiveness: How effective is the control in addressi</t>
  </si>
  <si>
    <t>Priority 3</t>
  </si>
  <si>
    <t>Risk Description</t>
  </si>
  <si>
    <t xml:space="preserve">Continuous service disruption </t>
  </si>
  <si>
    <t xml:space="preserve">Failure to  provide preventative maintenance of backup power in the data centres, proper patch management solution and Inadequate backup frequencies. </t>
  </si>
  <si>
    <t>Daily backup on Prem and on cloud. Offsite backups</t>
  </si>
  <si>
    <t>Triennial</t>
  </si>
  <si>
    <t xml:space="preserve"> Implement robust operational practices to ensure high availability, performance, and disaster recovery capabilities</t>
  </si>
  <si>
    <t xml:space="preserve"> Alerting &amp;amp; Monitoring. Engage in Vendor Management and SLA Improvements. Review the current infrastructure architectures.</t>
  </si>
  <si>
    <t>Unauthorised access Cybercrime / Cybersecurity risk and Ransomware Loss and data Ineffective Cyber Threat Response System services Unavailability CT Services and data will be compromised Unsecure systems</t>
  </si>
  <si>
    <t>Complex passwords and Manual penetration</t>
  </si>
  <si>
    <t>Expand MFA coverage Implement password management tools Use AI technology to detect anomalous behaviour Implement encryption Conduct offensive and defensive attack simulations Improve SOC and SIEM capability</t>
  </si>
  <si>
    <t>Penetration Scheduled of October
MFA improved with country access restriction
Other services are tender dependent</t>
  </si>
  <si>
    <t>Biannual</t>
  </si>
  <si>
    <t xml:space="preserve">Use data analytics to identify areas for improvement Continuously monitor and review processes for efficiency </t>
  </si>
  <si>
    <t>104 responses on user satisfaction and working on analysing the report.</t>
  </si>
  <si>
    <t xml:space="preserve">Expectations of the university community not delivered due to insufficient stakeholder engagement. </t>
  </si>
  <si>
    <t xml:space="preserve">
Poor Vendor Performance
</t>
  </si>
  <si>
    <t xml:space="preserve">Draft was presented to HR for reviewal. </t>
  </si>
  <si>
    <t>Stakeholder dissatisfaction, Unrealistic Timelines</t>
  </si>
  <si>
    <t>Project Coordinator, Generic project Risk register, IT Project management framework</t>
  </si>
  <si>
    <t>Monthly review meetings are being held to obtain review reports on testing environment .</t>
  </si>
  <si>
    <t>Directorate ICT SERVICES</t>
  </si>
  <si>
    <t>Secondary Risk Owner</t>
  </si>
  <si>
    <t>DVC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</si>
</sst>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2"/>
      <color theme="1"/>
      <name val="Arial"/>
      <family val="2"/>
    </font>
    <font>
      <b/>
      <sz val="12"/>
      <color theme="1"/>
      <name val="Arial"/>
      <family val="2"/>
    </font>
    <font>
      <b/>
      <sz val="12"/>
      <color rgb="FFFF0000"/>
      <name val="Arial"/>
      <family val="2"/>
    </font>
    <font>
      <b/>
      <sz val="10"/>
      <color theme="1"/>
      <name val="Arial Black"/>
      <family val="2"/>
    </font>
    <font>
      <b/>
      <i/>
      <sz val="12"/>
      <color theme="1"/>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16" fillId="0" borderId="0" xfId="0" applyFont="1" applyAlignment="1">
      <alignment horizontal="left" vertical="top" wrapText="1"/>
    </xf>
    <xf numFmtId="0" fontId="0" fillId="34" borderId="0" xfId="0" applyFill="1" applyAlignment="1">
      <alignment horizontal="left" vertical="top" wrapText="1"/>
    </xf>
    <xf numFmtId="0" fontId="0" fillId="0" borderId="10" xfId="0" applyFont="1" applyBorder="1" applyAlignment="1">
      <alignment horizontal="left" vertical="top" wrapText="1"/>
    </xf>
    <xf numFmtId="0" fontId="0" fillId="0" borderId="0" xfId="0" applyAlignment="1">
      <alignment horizontal="left" vertical="top" wrapText="1"/>
    </xf>
    <xf numFmtId="0" fontId="0" fillId="34" borderId="10" xfId="0" applyFont="1" applyFill="1" applyBorder="1" applyAlignment="1">
      <alignment horizontal="left" vertical="top" wrapText="1"/>
    </xf>
    <xf numFmtId="0" fontId="18" fillId="34" borderId="10" xfId="0" applyFont="1" applyFill="1"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34" borderId="0" xfId="0" applyFont="1" applyFill="1" applyAlignment="1">
      <alignment horizontal="left" vertical="top" wrapText="1"/>
    </xf>
    <xf numFmtId="0" fontId="0" fillId="0" borderId="10" xfId="0" applyFont="1" applyBorder="1" applyAlignment="1">
      <alignment wrapText="1"/>
    </xf>
    <xf numFmtId="0" fontId="0" fillId="34" borderId="10" xfId="0" applyFont="1" applyFill="1" applyBorder="1" applyAlignment="1">
      <alignment wrapText="1"/>
    </xf>
    <xf numFmtId="0" fontId="0" fillId="0" borderId="10" xfId="0" applyFont="1" applyBorder="1" applyAlignment="1">
      <alignment horizontal="left" vertical="top" wrapText="1"/>
    </xf>
    <xf numFmtId="0" fontId="0" fillId="33" borderId="10" xfId="0" applyFont="1" applyFill="1" applyBorder="1" applyAlignment="1">
      <alignment horizontal="left" vertical="top" wrapText="1"/>
    </xf>
    <xf numFmtId="0" fontId="16" fillId="33" borderId="0" xfId="0" applyFont="1" applyFill="1" applyAlignment="1">
      <alignment horizontal="left" vertical="top" wrapText="1"/>
    </xf>
    <xf numFmtId="0" fontId="0" fillId="0" borderId="10" xfId="0" applyFont="1" applyBorder="1" applyAlignment="1">
      <alignment vertical="top" wrapText="1"/>
    </xf>
    <xf numFmtId="0" fontId="19" fillId="0" borderId="10" xfId="0" applyFont="1" applyBorder="1" applyAlignment="1">
      <alignment horizontal="left" vertical="top" wrapText="1"/>
    </xf>
    <xf numFmtId="0" fontId="19" fillId="0" borderId="10" xfId="0" applyFont="1" applyBorder="1" applyAlignment="1">
      <alignment horizontal="center" vertical="center"/>
    </xf>
    <xf numFmtId="0" fontId="20" fillId="0" borderId="10" xfId="0" applyFont="1" applyBorder="1" applyAlignment="1">
      <alignment horizontal="center" vertical="center"/>
    </xf>
    <xf numFmtId="0" fontId="19" fillId="0" borderId="12" xfId="0" applyFont="1" applyBorder="1" applyAlignment="1">
      <alignment horizontal="left" vertical="top" wrapText="1"/>
    </xf>
    <xf numFmtId="0" fontId="19" fillId="0" borderId="12" xfId="0" applyFont="1" applyBorder="1" applyAlignment="1">
      <alignment horizontal="center" vertical="center"/>
    </xf>
    <xf numFmtId="0" fontId="20" fillId="0" borderId="12" xfId="0" applyFont="1" applyBorder="1" applyAlignment="1">
      <alignment horizontal="center" vertical="center"/>
    </xf>
    <xf numFmtId="14" fontId="0" fillId="0" borderId="10" xfId="0" applyNumberFormat="1" applyFont="1" applyBorder="1" applyAlignment="1">
      <alignment vertical="top" wrapText="1"/>
    </xf>
    <xf numFmtId="14" fontId="0" fillId="0" borderId="0" xfId="0" applyNumberFormat="1" applyAlignment="1">
      <alignment horizontal="left" vertical="top" wrapText="1"/>
    </xf>
    <xf numFmtId="0" fontId="21" fillId="0" borderId="10" xfId="0" applyFont="1" applyBorder="1" applyAlignment="1">
      <alignment horizontal="left" vertical="top" wrapText="1"/>
    </xf>
    <xf numFmtId="0" fontId="22" fillId="35" borderId="10" xfId="0" applyFont="1" applyFill="1" applyBorder="1" applyAlignment="1">
      <alignment horizontal="left" vertical="top" wrapText="1"/>
    </xf>
    <xf numFmtId="14" fontId="22" fillId="35" borderId="10" xfId="0" applyNumberFormat="1" applyFont="1" applyFill="1" applyBorder="1" applyAlignment="1">
      <alignment horizontal="left" vertical="top" wrapText="1"/>
    </xf>
    <xf numFmtId="0" fontId="22" fillId="35" borderId="0" xfId="0" applyFont="1" applyFill="1" applyAlignment="1">
      <alignment horizontal="left" vertical="top" wrapText="1"/>
    </xf>
    <xf numFmtId="0" fontId="16" fillId="35" borderId="10" xfId="0" applyFont="1" applyFill="1" applyBorder="1" applyAlignment="1">
      <alignment horizontal="left" vertical="top" wrapText="1"/>
    </xf>
    <xf numFmtId="0" fontId="22" fillId="35" borderId="13" xfId="0" applyFont="1" applyFill="1" applyBorder="1" applyAlignment="1">
      <alignment vertical="top" wrapText="1"/>
    </xf>
    <xf numFmtId="0" fontId="23" fillId="0" borderId="11" xfId="0" applyFont="1" applyBorder="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font>
        <color rgb="FF006100"/>
      </font>
      <fill>
        <patternFill>
          <bgColor rgb="FFC6EFCE"/>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ont>
        <color auto="1"/>
      </font>
      <fill>
        <patternFill>
          <bgColor rgb="FF92D050"/>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ont>
        <color rgb="FF006100"/>
      </font>
      <fill>
        <patternFill>
          <bgColor rgb="FFC6EFCE"/>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92D050"/>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ont>
        <color rgb="FF006100"/>
      </font>
      <fill>
        <patternFill>
          <bgColor rgb="FFC6EFCE"/>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92D050"/>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ont>
        <color rgb="FF006100"/>
      </font>
      <fill>
        <patternFill>
          <bgColor rgb="FFC6EFCE"/>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92D050"/>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ont>
        <color rgb="FF006100"/>
      </font>
      <fill>
        <patternFill>
          <bgColor rgb="FFC6EFCE"/>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92D050"/>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ont>
        <color rgb="FF006100"/>
      </font>
      <fill>
        <patternFill>
          <bgColor rgb="FFC6EFCE"/>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92D050"/>
        </patternFill>
      </fill>
    </dxf>
    <dxf>
      <font>
        <color rgb="FF9C0006"/>
      </font>
      <fill>
        <patternFill>
          <bgColor rgb="FF00B050"/>
        </patternFill>
      </fill>
    </dxf>
    <dxf>
      <fill>
        <patternFill>
          <bgColor rgb="FFFFFF00"/>
        </patternFill>
      </fill>
    </dxf>
    <dxf>
      <fill>
        <patternFill>
          <bgColor rgb="FFFFC000"/>
        </patternFill>
      </fill>
    </dxf>
    <dxf>
      <fill>
        <patternFill>
          <bgColor rgb="FFFF0000"/>
        </patternFill>
      </fill>
    </dxf>
    <dxf>
      <font>
        <color rgb="FF006100"/>
      </font>
      <fill>
        <patternFill>
          <bgColor rgb="FFC6EFCE"/>
        </patternFill>
      </fill>
    </dxf>
    <dxf>
      <font>
        <color rgb="FF9C0006"/>
      </font>
      <fill>
        <patternFill>
          <bgColor rgb="FF00B050"/>
        </patternFill>
      </fill>
    </dxf>
    <dxf>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DS%20Risk%20Register%20Template%2007%2005%20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Contexts"/>
      <sheetName val="Risk Identification"/>
      <sheetName val="Risk Analysis"/>
      <sheetName val="Risk Treatment"/>
      <sheetName val="Monitoring and Review"/>
      <sheetName val="Register "/>
      <sheetName val="Reporting"/>
      <sheetName val="Risk Assessment Categories"/>
      <sheetName val="Risk Evaluation Criterias "/>
      <sheetName val="Calcs"/>
      <sheetName val="Sheet1"/>
    </sheetNames>
    <sheetDataSet>
      <sheetData sheetId="0"/>
      <sheetData sheetId="1"/>
      <sheetData sheetId="2"/>
      <sheetData sheetId="3"/>
      <sheetData sheetId="4"/>
      <sheetData sheetId="5"/>
      <sheetData sheetId="6"/>
      <sheetData sheetId="7"/>
      <sheetData sheetId="8">
        <row r="20">
          <cell r="A20" t="str">
            <v>Very Good</v>
          </cell>
        </row>
      </sheetData>
      <sheetData sheetId="9"/>
      <sheetData sheetId="10">
        <row r="2">
          <cell r="A2">
            <v>1</v>
          </cell>
        </row>
        <row r="3">
          <cell r="A3">
            <v>2</v>
          </cell>
        </row>
        <row r="4">
          <cell r="A4">
            <v>3</v>
          </cell>
        </row>
        <row r="5">
          <cell r="A5">
            <v>4</v>
          </cell>
        </row>
        <row r="6">
          <cell r="A6">
            <v>5</v>
          </cell>
        </row>
        <row r="9">
          <cell r="A9">
            <v>1</v>
          </cell>
        </row>
        <row r="10">
          <cell r="A10">
            <v>2</v>
          </cell>
        </row>
        <row r="11">
          <cell r="A11">
            <v>3</v>
          </cell>
        </row>
        <row r="12">
          <cell r="A12">
            <v>4</v>
          </cell>
        </row>
        <row r="13">
          <cell r="A13">
            <v>5</v>
          </cell>
        </row>
      </sheetData>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7FFFA-6AFC-419D-9DE2-4D8A4D3DE0F3}">
  <dimension ref="A1:AB14"/>
  <sheetViews>
    <sheetView tabSelected="1" topLeftCell="U1" zoomScale="80" zoomScaleNormal="80" workbookViewId="0">
      <selection activeCell="AB2" sqref="AB2"/>
    </sheetView>
  </sheetViews>
  <sheetFormatPr defaultColWidth="36.85546875" defaultRowHeight="15" x14ac:dyDescent="0.25"/>
  <cols>
    <col min="1" max="1" width="10" style="7" customWidth="1"/>
    <col min="2" max="2" width="27" style="7" customWidth="1"/>
    <col min="3" max="3" width="36.85546875" style="1"/>
    <col min="4" max="4" width="19.7109375" style="1" customWidth="1"/>
    <col min="5" max="5" width="11.5703125" style="23" bestFit="1" customWidth="1"/>
    <col min="6" max="6" width="15.140625" style="4" customWidth="1"/>
    <col min="7" max="9" width="36.85546875" style="4"/>
    <col min="10" max="10" width="17.85546875" bestFit="1" customWidth="1"/>
    <col min="11" max="11" width="8.28515625" customWidth="1"/>
    <col min="12" max="12" width="12.5703125" customWidth="1"/>
    <col min="13" max="13" width="11.5703125" customWidth="1"/>
    <col min="14" max="14" width="15" bestFit="1" customWidth="1"/>
    <col min="15" max="15" width="24.7109375" style="4" customWidth="1"/>
    <col min="16" max="16" width="23.85546875" style="4" bestFit="1" customWidth="1"/>
    <col min="17" max="17" width="29.140625" bestFit="1" customWidth="1"/>
    <col min="18" max="18" width="28.140625" style="4" customWidth="1"/>
    <col min="19" max="19" width="16.28515625" style="7" customWidth="1"/>
    <col min="20" max="20" width="19.7109375" style="7" customWidth="1"/>
    <col min="21" max="21" width="19.140625" style="4" customWidth="1"/>
    <col min="22" max="22" width="34.85546875" style="4" customWidth="1"/>
    <col min="23" max="23" width="19.5703125" style="4" customWidth="1"/>
    <col min="24" max="24" width="32.42578125" style="4" customWidth="1"/>
    <col min="25" max="25" width="33.5703125" style="4" customWidth="1"/>
    <col min="26" max="26" width="29" style="4" customWidth="1"/>
    <col min="27" max="28" width="24.42578125" style="7" bestFit="1" customWidth="1"/>
    <col min="29" max="16384" width="36.85546875" style="4"/>
  </cols>
  <sheetData>
    <row r="1" spans="1:28" s="27" customFormat="1" ht="60" x14ac:dyDescent="0.25">
      <c r="A1" s="25" t="s">
        <v>141</v>
      </c>
      <c r="B1" s="25" t="s">
        <v>126</v>
      </c>
      <c r="C1" s="25" t="s">
        <v>0</v>
      </c>
      <c r="D1" s="25" t="s">
        <v>127</v>
      </c>
      <c r="E1" s="26" t="s">
        <v>1</v>
      </c>
      <c r="F1" s="25" t="s">
        <v>2</v>
      </c>
      <c r="G1" s="25" t="s">
        <v>159</v>
      </c>
      <c r="H1" s="25" t="s">
        <v>3</v>
      </c>
      <c r="I1" s="25" t="s">
        <v>4</v>
      </c>
      <c r="J1" s="25" t="s">
        <v>129</v>
      </c>
      <c r="K1" s="25" t="s">
        <v>130</v>
      </c>
      <c r="L1" s="25" t="s">
        <v>131</v>
      </c>
      <c r="M1" s="29" t="s">
        <v>132</v>
      </c>
      <c r="N1" s="29" t="s">
        <v>148</v>
      </c>
      <c r="O1" s="25" t="s">
        <v>157</v>
      </c>
      <c r="P1" s="25" t="s">
        <v>5</v>
      </c>
      <c r="Q1" s="25" t="s">
        <v>149</v>
      </c>
      <c r="R1" s="25" t="s">
        <v>155</v>
      </c>
      <c r="S1" s="25" t="s">
        <v>143</v>
      </c>
      <c r="T1" s="25" t="s">
        <v>154</v>
      </c>
      <c r="U1" s="25" t="s">
        <v>6</v>
      </c>
      <c r="V1" s="25" t="s">
        <v>156</v>
      </c>
      <c r="W1" s="25" t="s">
        <v>7</v>
      </c>
      <c r="X1" s="25" t="s">
        <v>122</v>
      </c>
      <c r="Y1" s="25" t="s">
        <v>123</v>
      </c>
      <c r="Z1" s="25" t="s">
        <v>124</v>
      </c>
      <c r="AA1" s="25" t="s">
        <v>125</v>
      </c>
      <c r="AB1" s="25" t="s">
        <v>180</v>
      </c>
    </row>
    <row r="2" spans="1:28" s="1" customFormat="1" ht="135" x14ac:dyDescent="0.25">
      <c r="A2" s="28">
        <v>1</v>
      </c>
      <c r="B2" s="7" t="s">
        <v>144</v>
      </c>
      <c r="C2" s="5" t="s">
        <v>60</v>
      </c>
      <c r="D2" s="5" t="s">
        <v>44</v>
      </c>
      <c r="E2" s="22">
        <v>46017</v>
      </c>
      <c r="F2" s="5" t="s">
        <v>8</v>
      </c>
      <c r="G2" s="5" t="s">
        <v>45</v>
      </c>
      <c r="H2" s="5" t="s">
        <v>161</v>
      </c>
      <c r="I2" s="5" t="s">
        <v>46</v>
      </c>
      <c r="J2" s="16" t="s">
        <v>133</v>
      </c>
      <c r="K2" s="17">
        <v>2</v>
      </c>
      <c r="L2" s="17">
        <v>3</v>
      </c>
      <c r="M2" s="18">
        <f t="shared" ref="M2:M3" si="0">K2*L2</f>
        <v>6</v>
      </c>
      <c r="N2" s="17" t="str">
        <f t="shared" ref="N2:N3" si="1">IF(AND((M2&gt;=16),(M2&lt;=25)),"Extreme",IF(AND((M2&gt;=10),(M2&lt;=15)),"High",IF(AND((M2&gt;=5),(M2&lt;=9)),"Medium",IF(AND((M2&gt;=3),(M2&lt;=4)),"Low",IF(AND((M2&gt;=1),(M2&lt;=2)),"Housekeeping")))))</f>
        <v>Medium</v>
      </c>
      <c r="O2" s="5" t="s">
        <v>47</v>
      </c>
      <c r="P2" s="17" t="s">
        <v>158</v>
      </c>
      <c r="Q2" s="30" t="s">
        <v>179</v>
      </c>
      <c r="R2" s="5" t="s">
        <v>162</v>
      </c>
      <c r="S2" s="24" t="s">
        <v>150</v>
      </c>
      <c r="T2" s="24" t="s">
        <v>163</v>
      </c>
      <c r="U2" s="5"/>
      <c r="V2" s="5" t="s">
        <v>48</v>
      </c>
      <c r="W2" s="5" t="s">
        <v>49</v>
      </c>
      <c r="X2" s="5" t="s">
        <v>50</v>
      </c>
      <c r="Y2" s="5" t="s">
        <v>117</v>
      </c>
      <c r="Z2" s="5" t="s">
        <v>117</v>
      </c>
      <c r="AA2" s="5" t="s">
        <v>117</v>
      </c>
      <c r="AB2" s="30" t="s">
        <v>181</v>
      </c>
    </row>
    <row r="3" spans="1:28" s="1" customFormat="1" ht="75" x14ac:dyDescent="0.25">
      <c r="A3" s="28">
        <f>A2+1</f>
        <v>2</v>
      </c>
      <c r="B3" s="7" t="s">
        <v>145</v>
      </c>
      <c r="C3" s="5" t="s">
        <v>164</v>
      </c>
      <c r="D3" s="5" t="s">
        <v>160</v>
      </c>
      <c r="E3" s="22">
        <v>46018</v>
      </c>
      <c r="F3" s="5" t="s">
        <v>128</v>
      </c>
      <c r="G3" s="5" t="s">
        <v>51</v>
      </c>
      <c r="H3" s="5" t="s">
        <v>52</v>
      </c>
      <c r="I3" s="5" t="s">
        <v>53</v>
      </c>
      <c r="J3" s="16" t="s">
        <v>133</v>
      </c>
      <c r="K3" s="17">
        <v>1</v>
      </c>
      <c r="L3" s="17">
        <v>3</v>
      </c>
      <c r="M3" s="18">
        <f t="shared" si="0"/>
        <v>3</v>
      </c>
      <c r="N3" s="17" t="str">
        <f t="shared" si="1"/>
        <v>Low</v>
      </c>
      <c r="O3" s="5" t="s">
        <v>47</v>
      </c>
      <c r="P3" s="17" t="str">
        <f>IF(AND((N3="Housekeeping"),(O3="Unsatisfactory")),"Priority 3",IF(AND((N3="Housekeeping"),(O3="Weak")),"Priority 3",IF(AND((N3="Housekeeping"),(O3="Satisfactory")),"Priority 4",IF(AND((N3="Housekeeping"),(O3="Good")),"Priority 5",IF(AND((N3="Housekeeping"),(O3="Very Good")),"Priority 5",IF(AND((N3="Low"),(O3="Unsatisfactory")),"Priority 2",IF(AND((N3="Low"),(O3="Weak")),"Priority 3",IF(AND((N3="Low"),(O3="Satisfactory")),"Priority 3",IF(AND((N3="Low"),(O3="Good")),"Priority 4",IF(AND((N3="Low"),(O3="Very Good")),"Priority 5",IF(AND((N3="Medium"),(O3="Unsatisfactory")),"Priority 1",IF(AND((N3="Medium"),(O3="Weak")),"Priority 2",IF(AND((N3="Medium"),(O3="Satisfactory")),"Priority 3",IF(AND((N3="Medium"),(O3="Good")),"Priority 3",IF(AND((N3="Medium"),(O3="Very Good")),"Priority 4",IF(AND((N3="Medium"),(O3="Very Good")),"Priority 5",IF(AND((N3="High"),(O3="Unsatisfactory")),"Priority 1",IF(AND((N3="High"),(O3="Weak")),"Priority 1",IF(AND((N3="High"),(O3="Satisfactory")),"Priority 2",IF(AND((N3="High"),(O3="Good")),"Priority 2",IF(AND((N3="High"),(O3="Very Good")),"Priority 3",IF(AND((N3="Extreme"),(O3="Unsatisfactory")),"Priority 1",IF(AND((N3="Extreme"),(O3="Weak")),"Priority 1",IF(AND((N3="Extreme"),(O3="Satisfactory")),"Priority 1",IF(AND((N3="Extreme"),(O3="Good")),"Priority 2",IF(AND((N3="Extreme"),(O3="Very Good")),"Priority 2"))))))))))))))))))))))))))</f>
        <v>Priority 3</v>
      </c>
      <c r="Q3" s="30" t="s">
        <v>179</v>
      </c>
      <c r="R3" s="5" t="s">
        <v>54</v>
      </c>
      <c r="S3" s="24" t="s">
        <v>151</v>
      </c>
      <c r="T3" s="24" t="s">
        <v>163</v>
      </c>
      <c r="U3" s="5"/>
      <c r="V3" s="5" t="s">
        <v>165</v>
      </c>
      <c r="W3" s="5" t="s">
        <v>49</v>
      </c>
      <c r="X3" s="5" t="s">
        <v>118</v>
      </c>
      <c r="Y3" s="5" t="s">
        <v>118</v>
      </c>
      <c r="Z3" s="5" t="s">
        <v>118</v>
      </c>
      <c r="AA3" s="5" t="s">
        <v>118</v>
      </c>
      <c r="AB3" s="5"/>
    </row>
    <row r="4" spans="1:28" s="1" customFormat="1" ht="195" x14ac:dyDescent="0.25">
      <c r="A4" s="28">
        <f t="shared" ref="A4:A14" si="2">A3+1</f>
        <v>3</v>
      </c>
      <c r="B4" s="7" t="s">
        <v>146</v>
      </c>
      <c r="C4" s="5" t="s">
        <v>14</v>
      </c>
      <c r="D4" s="5" t="s">
        <v>55</v>
      </c>
      <c r="E4" s="22">
        <v>46019</v>
      </c>
      <c r="F4" s="5" t="s">
        <v>22</v>
      </c>
      <c r="G4" s="5" t="s">
        <v>15</v>
      </c>
      <c r="H4" s="5" t="s">
        <v>16</v>
      </c>
      <c r="I4" s="5" t="s">
        <v>18</v>
      </c>
      <c r="J4" s="16" t="s">
        <v>133</v>
      </c>
      <c r="K4" s="17">
        <v>4</v>
      </c>
      <c r="L4" s="17">
        <v>3</v>
      </c>
      <c r="M4" s="18">
        <f>K4*L4</f>
        <v>12</v>
      </c>
      <c r="N4" s="17" t="str">
        <f t="shared" ref="N4:N6" si="3">IF(AND((M4&gt;=16),(M4&lt;=25)),"Extreme",IF(AND((M4&gt;=10),(M4&lt;=15)),"High",IF(AND((M4&gt;=5),(M4&lt;=9)),"Medium",IF(AND((M4&gt;=3),(M4&lt;=4)),"Low",IF(AND((M4&gt;=1),(M4&lt;=2)),"Housekeeping")))))</f>
        <v>High</v>
      </c>
      <c r="O4" s="5" t="s">
        <v>9</v>
      </c>
      <c r="P4" s="17" t="str">
        <f t="shared" ref="P4:P14" si="4">IF(AND((N4="Housekeeping"),(O4="Unsatisfactory")),"Priority 3",IF(AND((N4="Housekeeping"),(O4="Weak")),"Priority 3",IF(AND((N4="Housekeeping"),(O4="Satisfactory")),"Priority 4",IF(AND((N4="Housekeeping"),(O4="Good")),"Priority 5",IF(AND((N4="Housekeeping"),(O4="Very Good")),"Priority 5",IF(AND((N4="Low"),(O4="Unsatisfactory")),"Priority 2",IF(AND((N4="Low"),(O4="Weak")),"Priority 3",IF(AND((N4="Low"),(O4="Satisfactory")),"Priority 3",IF(AND((N4="Low"),(O4="Good")),"Priority 4",IF(AND((N4="Low"),(O4="Very Good")),"Priority 5",IF(AND((N4="Medium"),(O4="Unsatisfactory")),"Priority 1",IF(AND((N4="Medium"),(O4="Weak")),"Priority 2",IF(AND((N4="Medium"),(O4="Satisfactory")),"Priority 3",IF(AND((N4="Medium"),(O4="Good")),"Priority 3",IF(AND((N4="Medium"),(O4="Very Good")),"Priority 4",IF(AND((N4="Medium"),(O4="Very Good")),"Priority 5",IF(AND((N4="High"),(O4="Unsatisfactory")),"Priority 1",IF(AND((N4="High"),(O4="Weak")),"Priority 1",IF(AND((N4="High"),(O4="Satisfactory")),"Priority 2",IF(AND((N4="High"),(O4="Good")),"Priority 2",IF(AND((N4="High"),(O4="Very Good")),"Priority 3",IF(AND((N4="Extreme"),(O4="Unsatisfactory")),"Priority 1",IF(AND((N4="Extreme"),(O4="Weak")),"Priority 1",IF(AND((N4="Extreme"),(O4="Satisfactory")),"Priority 1",IF(AND((N4="Extreme"),(O4="Good")),"Priority 2",IF(AND((N4="Extreme"),(O4="Very Good")),"Priority 2"))))))))))))))))))))))))))</f>
        <v>Priority 1</v>
      </c>
      <c r="Q4" s="30" t="s">
        <v>179</v>
      </c>
      <c r="R4" s="5" t="s">
        <v>17</v>
      </c>
      <c r="S4" s="24" t="s">
        <v>150</v>
      </c>
      <c r="T4" s="24" t="s">
        <v>163</v>
      </c>
      <c r="U4" s="5"/>
      <c r="V4" s="5" t="s">
        <v>19</v>
      </c>
      <c r="W4" s="5" t="s">
        <v>10</v>
      </c>
      <c r="X4" s="5" t="s">
        <v>11</v>
      </c>
      <c r="Y4" s="5" t="s">
        <v>11</v>
      </c>
      <c r="Z4" s="5" t="s">
        <v>11</v>
      </c>
      <c r="AA4" s="5" t="s">
        <v>11</v>
      </c>
      <c r="AB4" s="5"/>
    </row>
    <row r="5" spans="1:28" s="14" customFormat="1" ht="105" x14ac:dyDescent="0.25">
      <c r="A5" s="28">
        <f t="shared" si="2"/>
        <v>4</v>
      </c>
      <c r="B5" s="7" t="s">
        <v>147</v>
      </c>
      <c r="C5" s="13" t="s">
        <v>13</v>
      </c>
      <c r="D5" s="13" t="s">
        <v>56</v>
      </c>
      <c r="E5" s="22">
        <v>46020</v>
      </c>
      <c r="F5" s="13" t="s">
        <v>8</v>
      </c>
      <c r="G5" s="13" t="s">
        <v>57</v>
      </c>
      <c r="H5" s="13" t="s">
        <v>58</v>
      </c>
      <c r="I5" s="13" t="s">
        <v>166</v>
      </c>
      <c r="J5" s="16" t="s">
        <v>139</v>
      </c>
      <c r="K5" s="17">
        <v>3</v>
      </c>
      <c r="L5" s="17">
        <v>4</v>
      </c>
      <c r="M5" s="17">
        <f t="shared" ref="M5" si="5">K5*L5</f>
        <v>12</v>
      </c>
      <c r="N5" s="17" t="str">
        <f t="shared" si="3"/>
        <v>High</v>
      </c>
      <c r="O5" s="13" t="s">
        <v>9</v>
      </c>
      <c r="P5" s="17" t="str">
        <f t="shared" si="4"/>
        <v>Priority 1</v>
      </c>
      <c r="Q5" s="30" t="s">
        <v>179</v>
      </c>
      <c r="R5" s="13" t="s">
        <v>167</v>
      </c>
      <c r="S5" s="24" t="s">
        <v>150</v>
      </c>
      <c r="T5" s="24" t="s">
        <v>163</v>
      </c>
      <c r="U5" s="13" t="s">
        <v>59</v>
      </c>
      <c r="V5" s="13" t="s">
        <v>168</v>
      </c>
      <c r="W5" s="13" t="s">
        <v>10</v>
      </c>
      <c r="X5" s="13"/>
      <c r="Y5" s="13"/>
      <c r="Z5" s="13"/>
      <c r="AA5" s="13" t="s">
        <v>169</v>
      </c>
      <c r="AB5" s="13"/>
    </row>
    <row r="6" spans="1:28" s="7" customFormat="1" ht="60" x14ac:dyDescent="0.25">
      <c r="A6" s="28">
        <f t="shared" si="2"/>
        <v>5</v>
      </c>
      <c r="B6" s="7" t="s">
        <v>144</v>
      </c>
      <c r="C6" s="15" t="s">
        <v>21</v>
      </c>
      <c r="D6" s="15" t="s">
        <v>38</v>
      </c>
      <c r="E6" s="22">
        <v>46021</v>
      </c>
      <c r="F6" s="15" t="s">
        <v>22</v>
      </c>
      <c r="G6" s="15" t="s">
        <v>40</v>
      </c>
      <c r="H6" s="15" t="s">
        <v>23</v>
      </c>
      <c r="I6" s="15" t="s">
        <v>24</v>
      </c>
      <c r="J6" s="19" t="s">
        <v>133</v>
      </c>
      <c r="K6" s="20">
        <v>4</v>
      </c>
      <c r="L6" s="20">
        <v>5</v>
      </c>
      <c r="M6" s="21">
        <f>K6*L6</f>
        <v>20</v>
      </c>
      <c r="N6" s="20" t="str">
        <f t="shared" si="3"/>
        <v>Extreme</v>
      </c>
      <c r="O6" s="12" t="s">
        <v>47</v>
      </c>
      <c r="P6" s="17" t="str">
        <f t="shared" si="4"/>
        <v>Priority 1</v>
      </c>
      <c r="Q6" s="30" t="s">
        <v>179</v>
      </c>
      <c r="R6" s="15" t="s">
        <v>41</v>
      </c>
      <c r="S6" s="24" t="s">
        <v>150</v>
      </c>
      <c r="T6" s="24" t="s">
        <v>163</v>
      </c>
      <c r="U6" s="12" t="s">
        <v>42</v>
      </c>
      <c r="V6" s="15" t="s">
        <v>25</v>
      </c>
      <c r="W6" s="15" t="s">
        <v>12</v>
      </c>
      <c r="X6" s="15" t="s">
        <v>26</v>
      </c>
      <c r="Y6" s="15" t="s">
        <v>27</v>
      </c>
      <c r="Z6" s="15" t="s">
        <v>28</v>
      </c>
      <c r="AA6" s="15"/>
      <c r="AB6" s="15"/>
    </row>
    <row r="7" spans="1:28" s="7" customFormat="1" ht="75" x14ac:dyDescent="0.25">
      <c r="A7" s="28">
        <f t="shared" si="2"/>
        <v>6</v>
      </c>
      <c r="B7" s="7" t="s">
        <v>145</v>
      </c>
      <c r="C7" s="15" t="s">
        <v>20</v>
      </c>
      <c r="D7" s="15" t="s">
        <v>39</v>
      </c>
      <c r="E7" s="22">
        <v>46022</v>
      </c>
      <c r="F7" s="15" t="s">
        <v>29</v>
      </c>
      <c r="G7" s="15" t="s">
        <v>30</v>
      </c>
      <c r="H7" s="15" t="s">
        <v>31</v>
      </c>
      <c r="I7" s="15" t="s">
        <v>32</v>
      </c>
      <c r="J7" s="16" t="s">
        <v>135</v>
      </c>
      <c r="K7" s="20">
        <v>4</v>
      </c>
      <c r="L7" s="20">
        <v>5</v>
      </c>
      <c r="M7" s="21">
        <f>K7*L7</f>
        <v>20</v>
      </c>
      <c r="N7" s="20" t="str">
        <f t="shared" ref="N7" si="6">IF(AND((M7&gt;=16),(M7&lt;=25)),"Extreme",IF(AND((M7&gt;=10),(M7&lt;=15)),"High",IF(AND((M7&gt;=5),(M7&lt;=9)),"Medium",IF(AND((M7&gt;=3),(M7&lt;=4)),"Low",IF(AND((M7&gt;=1),(M7&lt;=2)),"Housekeeping")))))</f>
        <v>Extreme</v>
      </c>
      <c r="O7" s="12" t="s">
        <v>47</v>
      </c>
      <c r="P7" s="17" t="str">
        <f t="shared" si="4"/>
        <v>Priority 1</v>
      </c>
      <c r="Q7" s="30" t="s">
        <v>179</v>
      </c>
      <c r="R7" s="15" t="s">
        <v>33</v>
      </c>
      <c r="S7" s="24" t="s">
        <v>150</v>
      </c>
      <c r="T7" s="24" t="s">
        <v>163</v>
      </c>
      <c r="U7" s="12" t="s">
        <v>34</v>
      </c>
      <c r="V7" s="15" t="s">
        <v>35</v>
      </c>
      <c r="W7" s="15" t="s">
        <v>12</v>
      </c>
      <c r="X7" s="15" t="s">
        <v>43</v>
      </c>
      <c r="Y7" s="15" t="s">
        <v>36</v>
      </c>
      <c r="Z7" s="15" t="s">
        <v>37</v>
      </c>
      <c r="AA7" s="15"/>
      <c r="AB7" s="15"/>
    </row>
    <row r="8" spans="1:28" s="7" customFormat="1" ht="75" x14ac:dyDescent="0.25">
      <c r="A8" s="28">
        <f t="shared" si="2"/>
        <v>7</v>
      </c>
      <c r="B8" s="7" t="s">
        <v>146</v>
      </c>
      <c r="C8" s="3" t="s">
        <v>85</v>
      </c>
      <c r="D8" s="12" t="s">
        <v>116</v>
      </c>
      <c r="E8" s="22">
        <v>46023</v>
      </c>
      <c r="F8" s="3"/>
      <c r="G8" s="10" t="s">
        <v>90</v>
      </c>
      <c r="H8" s="10" t="s">
        <v>91</v>
      </c>
      <c r="I8" s="10" t="s">
        <v>92</v>
      </c>
      <c r="J8" s="16" t="s">
        <v>136</v>
      </c>
      <c r="K8" s="17">
        <v>3</v>
      </c>
      <c r="L8" s="17">
        <v>2</v>
      </c>
      <c r="M8" s="17">
        <f t="shared" ref="M8:M9" si="7">K8*L8</f>
        <v>6</v>
      </c>
      <c r="N8" s="17" t="str">
        <f t="shared" ref="N8:N9" si="8">IF(AND((M8&gt;=16),(M8&lt;=25)),"Extreme",IF(AND((M8&gt;=10),(M8&lt;=15)),"High",IF(AND((M8&gt;=5),(M8&lt;=9)),"Medium",IF(AND((M8&gt;=3),(M8&lt;=4)),"Low",IF(AND((M8&gt;=1),(M8&lt;=2)),"Housekeeping")))))</f>
        <v>Medium</v>
      </c>
      <c r="O8" s="12" t="s">
        <v>47</v>
      </c>
      <c r="P8" s="17" t="str">
        <f t="shared" si="4"/>
        <v>Priority 3</v>
      </c>
      <c r="Q8" s="30" t="s">
        <v>179</v>
      </c>
      <c r="R8" s="10" t="s">
        <v>93</v>
      </c>
      <c r="S8" s="24" t="s">
        <v>150</v>
      </c>
      <c r="T8" s="24" t="s">
        <v>163</v>
      </c>
      <c r="U8" s="3"/>
      <c r="V8" s="10" t="s">
        <v>94</v>
      </c>
      <c r="W8" s="3" t="s">
        <v>61</v>
      </c>
      <c r="X8" s="3" t="s">
        <v>95</v>
      </c>
      <c r="Y8" s="3" t="s">
        <v>96</v>
      </c>
      <c r="Z8" s="10" t="s">
        <v>97</v>
      </c>
      <c r="AA8" s="10"/>
      <c r="AB8" s="10"/>
    </row>
    <row r="9" spans="1:28" s="7" customFormat="1" ht="116.45" customHeight="1" x14ac:dyDescent="0.25">
      <c r="A9" s="28">
        <f t="shared" si="2"/>
        <v>8</v>
      </c>
      <c r="B9" s="7" t="s">
        <v>147</v>
      </c>
      <c r="C9" s="3" t="s">
        <v>86</v>
      </c>
      <c r="D9" s="12" t="s">
        <v>115</v>
      </c>
      <c r="E9" s="22">
        <v>46024</v>
      </c>
      <c r="F9" s="3" t="s">
        <v>8</v>
      </c>
      <c r="G9" s="10" t="s">
        <v>98</v>
      </c>
      <c r="H9" s="10" t="s">
        <v>99</v>
      </c>
      <c r="I9" s="10" t="s">
        <v>100</v>
      </c>
      <c r="J9" s="16" t="s">
        <v>134</v>
      </c>
      <c r="K9" s="17">
        <v>4</v>
      </c>
      <c r="L9" s="17">
        <v>4</v>
      </c>
      <c r="M9" s="17">
        <f t="shared" si="7"/>
        <v>16</v>
      </c>
      <c r="N9" s="17" t="str">
        <f t="shared" si="8"/>
        <v>Extreme</v>
      </c>
      <c r="O9" s="3" t="s">
        <v>142</v>
      </c>
      <c r="P9" s="17" t="str">
        <f t="shared" si="4"/>
        <v>Priority 1</v>
      </c>
      <c r="Q9" s="30" t="s">
        <v>179</v>
      </c>
      <c r="R9" s="11" t="s">
        <v>101</v>
      </c>
      <c r="S9" s="24" t="s">
        <v>150</v>
      </c>
      <c r="T9" s="24" t="s">
        <v>170</v>
      </c>
      <c r="U9" s="3"/>
      <c r="V9" s="10" t="s">
        <v>102</v>
      </c>
      <c r="W9" s="3" t="s">
        <v>61</v>
      </c>
      <c r="X9" s="10" t="s">
        <v>103</v>
      </c>
      <c r="Y9" s="10" t="s">
        <v>104</v>
      </c>
      <c r="Z9" s="10" t="s">
        <v>105</v>
      </c>
      <c r="AA9" s="10"/>
      <c r="AB9" s="10"/>
    </row>
    <row r="10" spans="1:28" s="9" customFormat="1" ht="90" x14ac:dyDescent="0.25">
      <c r="A10" s="28">
        <f t="shared" si="2"/>
        <v>9</v>
      </c>
      <c r="B10" s="7" t="s">
        <v>144</v>
      </c>
      <c r="C10" s="6" t="s">
        <v>62</v>
      </c>
      <c r="D10" s="6" t="s">
        <v>87</v>
      </c>
      <c r="E10" s="22">
        <v>46025</v>
      </c>
      <c r="F10" s="6" t="s">
        <v>8</v>
      </c>
      <c r="G10" s="6" t="s">
        <v>80</v>
      </c>
      <c r="H10" s="6" t="s">
        <v>81</v>
      </c>
      <c r="I10" s="6" t="s">
        <v>63</v>
      </c>
      <c r="J10" s="16" t="s">
        <v>134</v>
      </c>
      <c r="K10" s="17">
        <v>4</v>
      </c>
      <c r="L10" s="17">
        <v>4</v>
      </c>
      <c r="M10" s="17">
        <f>K10*L10</f>
        <v>16</v>
      </c>
      <c r="N10" s="17" t="str">
        <f>IF(AND((M10&gt;=16),(M10&lt;=25)),"Extreme",IF(AND((M10&gt;=10),(M10&lt;=15)),"High",IF(AND((M10&gt;=5),(M10&lt;=9)),"Medium",IF(AND((M10&gt;=3),(M10&lt;=4)),"Low",IF(AND((M10&gt;=1),(M10&lt;=2)),"Housekeeping")))))</f>
        <v>Extreme</v>
      </c>
      <c r="O10" s="6" t="s">
        <v>9</v>
      </c>
      <c r="P10" s="17" t="str">
        <f t="shared" si="4"/>
        <v>Priority 1</v>
      </c>
      <c r="Q10" s="30" t="s">
        <v>179</v>
      </c>
      <c r="R10" s="6" t="s">
        <v>82</v>
      </c>
      <c r="S10" s="24" t="s">
        <v>150</v>
      </c>
      <c r="T10" s="24" t="s">
        <v>163</v>
      </c>
      <c r="U10" s="6"/>
      <c r="V10" s="6" t="s">
        <v>171</v>
      </c>
      <c r="W10" s="6" t="s">
        <v>64</v>
      </c>
      <c r="X10" s="6" t="s">
        <v>65</v>
      </c>
      <c r="Y10" s="6" t="s">
        <v>172</v>
      </c>
      <c r="Z10" s="6"/>
      <c r="AA10" s="6"/>
      <c r="AB10" s="6"/>
    </row>
    <row r="11" spans="1:28" s="2" customFormat="1" ht="75" x14ac:dyDescent="0.25">
      <c r="A11" s="28">
        <f t="shared" si="2"/>
        <v>10</v>
      </c>
      <c r="B11" s="7" t="s">
        <v>145</v>
      </c>
      <c r="C11" s="6"/>
      <c r="D11" s="6" t="s">
        <v>88</v>
      </c>
      <c r="E11" s="22">
        <v>46026</v>
      </c>
      <c r="F11" s="6" t="s">
        <v>8</v>
      </c>
      <c r="G11" s="6" t="s">
        <v>66</v>
      </c>
      <c r="H11" s="6" t="s">
        <v>67</v>
      </c>
      <c r="I11" s="6" t="s">
        <v>173</v>
      </c>
      <c r="J11" s="16" t="s">
        <v>137</v>
      </c>
      <c r="K11" s="17">
        <v>4</v>
      </c>
      <c r="L11" s="17">
        <v>3</v>
      </c>
      <c r="M11" s="17">
        <f t="shared" ref="M11:M14" si="9">K11*L11</f>
        <v>12</v>
      </c>
      <c r="N11" s="17" t="str">
        <f t="shared" ref="N11:N14" si="10">IF(AND((M11&gt;=16),(M11&lt;=25)),"Extreme",IF(AND((M11&gt;=10),(M11&lt;=15)),"High",IF(AND((M11&gt;=5),(M11&lt;=9)),"Medium",IF(AND((M11&gt;=3),(M11&lt;=4)),"Low",IF(AND((M11&gt;=1),(M11&lt;=2)),"Housekeeping")))))</f>
        <v>High</v>
      </c>
      <c r="O11" s="6" t="s">
        <v>9</v>
      </c>
      <c r="P11" s="17" t="str">
        <f t="shared" si="4"/>
        <v>Priority 1</v>
      </c>
      <c r="Q11" s="30" t="s">
        <v>179</v>
      </c>
      <c r="R11" s="6" t="s">
        <v>83</v>
      </c>
      <c r="S11" s="24" t="s">
        <v>150</v>
      </c>
      <c r="T11" s="24" t="s">
        <v>163</v>
      </c>
      <c r="U11" s="6"/>
      <c r="V11" s="6" t="s">
        <v>68</v>
      </c>
      <c r="W11" s="6" t="s">
        <v>64</v>
      </c>
      <c r="X11" s="6" t="s">
        <v>69</v>
      </c>
      <c r="Y11" s="6" t="s">
        <v>70</v>
      </c>
      <c r="Z11" s="6"/>
      <c r="AA11" s="6"/>
      <c r="AB11" s="6"/>
    </row>
    <row r="12" spans="1:28" s="2" customFormat="1" ht="45" x14ac:dyDescent="0.25">
      <c r="A12" s="28">
        <f t="shared" si="2"/>
        <v>11</v>
      </c>
      <c r="B12" s="7" t="s">
        <v>146</v>
      </c>
      <c r="C12" s="6"/>
      <c r="D12" s="6" t="s">
        <v>89</v>
      </c>
      <c r="E12" s="22">
        <v>46027</v>
      </c>
      <c r="F12" s="6" t="s">
        <v>8</v>
      </c>
      <c r="G12" s="6" t="s">
        <v>174</v>
      </c>
      <c r="H12" s="6" t="s">
        <v>71</v>
      </c>
      <c r="I12" s="6" t="s">
        <v>72</v>
      </c>
      <c r="J12" s="16" t="s">
        <v>138</v>
      </c>
      <c r="K12" s="17">
        <v>3</v>
      </c>
      <c r="L12" s="17">
        <v>3</v>
      </c>
      <c r="M12" s="17">
        <f t="shared" si="9"/>
        <v>9</v>
      </c>
      <c r="N12" s="17" t="str">
        <f t="shared" si="10"/>
        <v>Medium</v>
      </c>
      <c r="O12" s="6" t="s">
        <v>47</v>
      </c>
      <c r="P12" s="17" t="str">
        <f t="shared" si="4"/>
        <v>Priority 3</v>
      </c>
      <c r="Q12" s="30" t="s">
        <v>179</v>
      </c>
      <c r="R12" s="6" t="s">
        <v>84</v>
      </c>
      <c r="S12" s="24" t="s">
        <v>150</v>
      </c>
      <c r="T12" s="24" t="s">
        <v>152</v>
      </c>
      <c r="U12" s="6"/>
      <c r="V12" s="6" t="s">
        <v>73</v>
      </c>
      <c r="W12" s="6" t="s">
        <v>64</v>
      </c>
      <c r="X12" s="6" t="s">
        <v>74</v>
      </c>
      <c r="Y12" s="6" t="s">
        <v>74</v>
      </c>
      <c r="Z12" s="6"/>
      <c r="AA12" s="6"/>
      <c r="AB12" s="6"/>
    </row>
    <row r="13" spans="1:28" s="7" customFormat="1" ht="75" x14ac:dyDescent="0.25">
      <c r="A13" s="28">
        <f t="shared" si="2"/>
        <v>12</v>
      </c>
      <c r="B13" s="7" t="s">
        <v>147</v>
      </c>
      <c r="C13" s="8" t="s">
        <v>106</v>
      </c>
      <c r="D13" s="8" t="s">
        <v>107</v>
      </c>
      <c r="E13" s="22">
        <v>46028</v>
      </c>
      <c r="F13" s="8" t="s">
        <v>8</v>
      </c>
      <c r="G13" s="8" t="s">
        <v>108</v>
      </c>
      <c r="H13" s="8" t="s">
        <v>109</v>
      </c>
      <c r="I13" s="8" t="s">
        <v>110</v>
      </c>
      <c r="J13" s="16" t="s">
        <v>139</v>
      </c>
      <c r="K13" s="17">
        <v>3</v>
      </c>
      <c r="L13" s="17">
        <v>2</v>
      </c>
      <c r="M13" s="17">
        <f t="shared" si="9"/>
        <v>6</v>
      </c>
      <c r="N13" s="17" t="str">
        <f t="shared" si="10"/>
        <v>Medium</v>
      </c>
      <c r="O13" s="8" t="s">
        <v>47</v>
      </c>
      <c r="P13" s="17" t="str">
        <f t="shared" si="4"/>
        <v>Priority 3</v>
      </c>
      <c r="Q13" s="30" t="s">
        <v>179</v>
      </c>
      <c r="R13" s="8" t="s">
        <v>111</v>
      </c>
      <c r="S13" s="24" t="s">
        <v>150</v>
      </c>
      <c r="T13" s="24" t="s">
        <v>153</v>
      </c>
      <c r="U13" s="8"/>
      <c r="V13" s="8" t="s">
        <v>76</v>
      </c>
      <c r="W13" s="8" t="s">
        <v>77</v>
      </c>
      <c r="X13" s="8" t="s">
        <v>119</v>
      </c>
      <c r="Y13" s="8" t="s">
        <v>120</v>
      </c>
      <c r="Z13" s="8" t="s">
        <v>175</v>
      </c>
      <c r="AA13" s="8"/>
      <c r="AB13" s="8"/>
    </row>
    <row r="14" spans="1:28" s="7" customFormat="1" ht="75" x14ac:dyDescent="0.25">
      <c r="A14" s="28">
        <f t="shared" si="2"/>
        <v>13</v>
      </c>
      <c r="B14" s="7" t="s">
        <v>144</v>
      </c>
      <c r="C14" s="8" t="s">
        <v>112</v>
      </c>
      <c r="D14" s="8" t="s">
        <v>113</v>
      </c>
      <c r="E14" s="22">
        <v>46029</v>
      </c>
      <c r="F14" s="8" t="s">
        <v>8</v>
      </c>
      <c r="G14" s="8" t="s">
        <v>75</v>
      </c>
      <c r="H14" s="8" t="s">
        <v>114</v>
      </c>
      <c r="I14" s="8" t="s">
        <v>176</v>
      </c>
      <c r="J14" s="16" t="s">
        <v>140</v>
      </c>
      <c r="K14" s="17">
        <v>1</v>
      </c>
      <c r="L14" s="17">
        <v>2</v>
      </c>
      <c r="M14" s="17">
        <f t="shared" si="9"/>
        <v>2</v>
      </c>
      <c r="N14" s="17" t="str">
        <f t="shared" si="10"/>
        <v>Housekeeping</v>
      </c>
      <c r="O14" s="8" t="s">
        <v>78</v>
      </c>
      <c r="P14" s="17" t="str">
        <f t="shared" si="4"/>
        <v>Priority 5</v>
      </c>
      <c r="Q14" s="30" t="s">
        <v>179</v>
      </c>
      <c r="R14" s="8" t="s">
        <v>177</v>
      </c>
      <c r="S14" s="24" t="s">
        <v>150</v>
      </c>
      <c r="T14" s="24" t="s">
        <v>152</v>
      </c>
      <c r="U14" s="8"/>
      <c r="V14" s="8" t="s">
        <v>79</v>
      </c>
      <c r="W14" s="8" t="s">
        <v>77</v>
      </c>
      <c r="X14" s="8" t="s">
        <v>178</v>
      </c>
      <c r="Y14" s="8" t="s">
        <v>121</v>
      </c>
      <c r="Z14" s="8" t="s">
        <v>121</v>
      </c>
      <c r="AA14" s="8"/>
      <c r="AB14" s="8"/>
    </row>
  </sheetData>
  <autoFilter ref="A1:AA14" xr:uid="{5C21F69E-E381-4E2F-B664-AA3BF220E234}"/>
  <conditionalFormatting sqref="N10:O10 N13:O14 N6:N7 N2:O4 Q2:Q14">
    <cfRule type="cellIs" dxfId="68" priority="289" operator="between">
      <formula>10</formula>
      <formula>15</formula>
    </cfRule>
    <cfRule type="cellIs" dxfId="67" priority="290" operator="between">
      <formula>5</formula>
      <formula>9</formula>
    </cfRule>
    <cfRule type="cellIs" dxfId="66" priority="291" operator="between">
      <formula>1</formula>
      <formula>2</formula>
    </cfRule>
    <cfRule type="cellIs" dxfId="65" priority="292" operator="between">
      <formula>3</formula>
      <formula>4</formula>
    </cfRule>
  </conditionalFormatting>
  <conditionalFormatting sqref="M10 M2:M4 M13:M14 M6:M7">
    <cfRule type="cellIs" dxfId="64" priority="283" operator="between">
      <formula>16</formula>
      <formula>25</formula>
    </cfRule>
    <cfRule type="cellIs" dxfId="63" priority="284" operator="between">
      <formula>10</formula>
      <formula>15</formula>
    </cfRule>
    <cfRule type="cellIs" dxfId="62" priority="285" operator="between">
      <formula>5</formula>
      <formula>9</formula>
    </cfRule>
    <cfRule type="cellIs" dxfId="61" priority="286" operator="between">
      <formula>1</formula>
      <formula>2</formula>
    </cfRule>
    <cfRule type="cellIs" dxfId="60" priority="287" operator="between">
      <formula>3</formula>
      <formula>4</formula>
    </cfRule>
  </conditionalFormatting>
  <conditionalFormatting sqref="M10 M2:M4 M13:M14 M6:M7">
    <cfRule type="cellIs" dxfId="59" priority="288" operator="between">
      <formula>16</formula>
      <formula>25</formula>
    </cfRule>
  </conditionalFormatting>
  <conditionalFormatting sqref="N9:O9 O6:O8">
    <cfRule type="cellIs" dxfId="58" priority="269" operator="between">
      <formula>10</formula>
      <formula>15</formula>
    </cfRule>
    <cfRule type="cellIs" dxfId="57" priority="270" operator="between">
      <formula>5</formula>
      <formula>9</formula>
    </cfRule>
    <cfRule type="cellIs" dxfId="56" priority="271" operator="between">
      <formula>1</formula>
      <formula>2</formula>
    </cfRule>
    <cfRule type="cellIs" dxfId="55" priority="272" operator="between">
      <formula>3</formula>
      <formula>4</formula>
    </cfRule>
  </conditionalFormatting>
  <conditionalFormatting sqref="M9">
    <cfRule type="cellIs" dxfId="54" priority="263" operator="between">
      <formula>16</formula>
      <formula>25</formula>
    </cfRule>
    <cfRule type="cellIs" dxfId="53" priority="264" operator="between">
      <formula>10</formula>
      <formula>15</formula>
    </cfRule>
    <cfRule type="cellIs" dxfId="52" priority="265" operator="between">
      <formula>5</formula>
      <formula>9</formula>
    </cfRule>
    <cfRule type="cellIs" dxfId="51" priority="266" operator="between">
      <formula>1</formula>
      <formula>2</formula>
    </cfRule>
    <cfRule type="cellIs" dxfId="50" priority="267" operator="between">
      <formula>3</formula>
      <formula>4</formula>
    </cfRule>
  </conditionalFormatting>
  <conditionalFormatting sqref="M9">
    <cfRule type="cellIs" dxfId="49" priority="268" operator="between">
      <formula>16</formula>
      <formula>25</formula>
    </cfRule>
  </conditionalFormatting>
  <conditionalFormatting sqref="N11:O11">
    <cfRule type="cellIs" dxfId="48" priority="259" operator="between">
      <formula>10</formula>
      <formula>15</formula>
    </cfRule>
    <cfRule type="cellIs" dxfId="47" priority="260" operator="between">
      <formula>5</formula>
      <formula>9</formula>
    </cfRule>
    <cfRule type="cellIs" dxfId="46" priority="261" operator="between">
      <formula>1</formula>
      <formula>2</formula>
    </cfRule>
    <cfRule type="cellIs" dxfId="45" priority="262" operator="between">
      <formula>3</formula>
      <formula>4</formula>
    </cfRule>
  </conditionalFormatting>
  <conditionalFormatting sqref="M11">
    <cfRule type="cellIs" dxfId="44" priority="253" operator="between">
      <formula>16</formula>
      <formula>25</formula>
    </cfRule>
    <cfRule type="cellIs" dxfId="43" priority="254" operator="between">
      <formula>10</formula>
      <formula>15</formula>
    </cfRule>
    <cfRule type="cellIs" dxfId="42" priority="255" operator="between">
      <formula>5</formula>
      <formula>9</formula>
    </cfRule>
    <cfRule type="cellIs" dxfId="41" priority="256" operator="between">
      <formula>1</formula>
      <formula>2</formula>
    </cfRule>
    <cfRule type="cellIs" dxfId="40" priority="257" operator="between">
      <formula>3</formula>
      <formula>4</formula>
    </cfRule>
  </conditionalFormatting>
  <conditionalFormatting sqref="M11">
    <cfRule type="cellIs" dxfId="39" priority="258" operator="between">
      <formula>16</formula>
      <formula>25</formula>
    </cfRule>
  </conditionalFormatting>
  <conditionalFormatting sqref="N8">
    <cfRule type="cellIs" dxfId="38" priority="135" operator="between">
      <formula>10</formula>
      <formula>15</formula>
    </cfRule>
    <cfRule type="cellIs" dxfId="37" priority="136" operator="between">
      <formula>5</formula>
      <formula>9</formula>
    </cfRule>
    <cfRule type="cellIs" dxfId="36" priority="137" operator="between">
      <formula>1</formula>
      <formula>2</formula>
    </cfRule>
    <cfRule type="cellIs" dxfId="35" priority="138" operator="between">
      <formula>3</formula>
      <formula>4</formula>
    </cfRule>
  </conditionalFormatting>
  <conditionalFormatting sqref="M8">
    <cfRule type="cellIs" dxfId="34" priority="129" operator="between">
      <formula>16</formula>
      <formula>25</formula>
    </cfRule>
    <cfRule type="cellIs" dxfId="33" priority="130" operator="between">
      <formula>10</formula>
      <formula>15</formula>
    </cfRule>
    <cfRule type="cellIs" dxfId="32" priority="131" operator="between">
      <formula>5</formula>
      <formula>9</formula>
    </cfRule>
    <cfRule type="cellIs" dxfId="31" priority="132" operator="between">
      <formula>1</formula>
      <formula>2</formula>
    </cfRule>
    <cfRule type="cellIs" dxfId="30" priority="133" operator="between">
      <formula>3</formula>
      <formula>4</formula>
    </cfRule>
  </conditionalFormatting>
  <conditionalFormatting sqref="M8">
    <cfRule type="cellIs" dxfId="29" priority="134" operator="between">
      <formula>16</formula>
      <formula>25</formula>
    </cfRule>
  </conditionalFormatting>
  <conditionalFormatting sqref="N12:O12">
    <cfRule type="cellIs" dxfId="28" priority="115" operator="between">
      <formula>10</formula>
      <formula>15</formula>
    </cfRule>
    <cfRule type="cellIs" dxfId="27" priority="116" operator="between">
      <formula>5</formula>
      <formula>9</formula>
    </cfRule>
    <cfRule type="cellIs" dxfId="26" priority="117" operator="between">
      <formula>1</formula>
      <formula>2</formula>
    </cfRule>
    <cfRule type="cellIs" dxfId="25" priority="118" operator="between">
      <formula>3</formula>
      <formula>4</formula>
    </cfRule>
  </conditionalFormatting>
  <conditionalFormatting sqref="M12">
    <cfRule type="cellIs" dxfId="24" priority="109" operator="between">
      <formula>16</formula>
      <formula>25</formula>
    </cfRule>
    <cfRule type="cellIs" dxfId="23" priority="110" operator="between">
      <formula>10</formula>
      <formula>15</formula>
    </cfRule>
    <cfRule type="cellIs" dxfId="22" priority="111" operator="between">
      <formula>5</formula>
      <formula>9</formula>
    </cfRule>
    <cfRule type="cellIs" dxfId="21" priority="112" operator="between">
      <formula>1</formula>
      <formula>2</formula>
    </cfRule>
    <cfRule type="cellIs" dxfId="20" priority="113" operator="between">
      <formula>3</formula>
      <formula>4</formula>
    </cfRule>
  </conditionalFormatting>
  <conditionalFormatting sqref="M12">
    <cfRule type="cellIs" dxfId="19" priority="114" operator="between">
      <formula>16</formula>
      <formula>25</formula>
    </cfRule>
  </conditionalFormatting>
  <conditionalFormatting sqref="N5:O5">
    <cfRule type="cellIs" dxfId="18" priority="21" operator="between">
      <formula>10</formula>
      <formula>15</formula>
    </cfRule>
    <cfRule type="cellIs" dxfId="17" priority="22" operator="between">
      <formula>5</formula>
      <formula>9</formula>
    </cfRule>
    <cfRule type="cellIs" dxfId="16" priority="23" operator="between">
      <formula>1</formula>
      <formula>2</formula>
    </cfRule>
    <cfRule type="cellIs" dxfId="15" priority="24" operator="between">
      <formula>3</formula>
      <formula>4</formula>
    </cfRule>
  </conditionalFormatting>
  <conditionalFormatting sqref="M5">
    <cfRule type="cellIs" dxfId="14" priority="15" operator="between">
      <formula>16</formula>
      <formula>25</formula>
    </cfRule>
    <cfRule type="cellIs" dxfId="13" priority="16" operator="between">
      <formula>10</formula>
      <formula>15</formula>
    </cfRule>
    <cfRule type="cellIs" dxfId="12" priority="17" operator="between">
      <formula>5</formula>
      <formula>9</formula>
    </cfRule>
    <cfRule type="cellIs" dxfId="11" priority="18" operator="between">
      <formula>1</formula>
      <formula>2</formula>
    </cfRule>
    <cfRule type="cellIs" dxfId="10" priority="19" operator="between">
      <formula>3</formula>
      <formula>4</formula>
    </cfRule>
  </conditionalFormatting>
  <conditionalFormatting sqref="M5">
    <cfRule type="cellIs" dxfId="9" priority="20" operator="between">
      <formula>16</formula>
      <formula>25</formula>
    </cfRule>
  </conditionalFormatting>
  <conditionalFormatting sqref="P2:P14">
    <cfRule type="containsText" dxfId="8" priority="5" operator="containsText" text="Priority 5">
      <formula>NOT(ISERROR(SEARCH("Priority 5",P2)))</formula>
    </cfRule>
    <cfRule type="containsText" dxfId="7" priority="6" operator="containsText" text="Priority 4">
      <formula>NOT(ISERROR(SEARCH("Priority 4",P2)))</formula>
    </cfRule>
    <cfRule type="containsText" dxfId="6" priority="7" operator="containsText" text="Priority 3">
      <formula>NOT(ISERROR(SEARCH("Priority 3",P2)))</formula>
    </cfRule>
    <cfRule type="containsText" dxfId="5" priority="8" operator="containsText" text="Priority 2">
      <formula>NOT(ISERROR(SEARCH("Priority 2",P2)))</formula>
    </cfRule>
    <cfRule type="containsText" dxfId="4" priority="9" operator="containsText" text="Priority 1">
      <formula>NOT(ISERROR(SEARCH("Priority 1",P2)))</formula>
    </cfRule>
  </conditionalFormatting>
  <conditionalFormatting sqref="AB2">
    <cfRule type="cellIs" dxfId="3" priority="1" operator="between">
      <formula>10</formula>
      <formula>15</formula>
    </cfRule>
    <cfRule type="cellIs" dxfId="2" priority="2" operator="between">
      <formula>5</formula>
      <formula>9</formula>
    </cfRule>
    <cfRule type="cellIs" dxfId="1" priority="3" operator="between">
      <formula>1</formula>
      <formula>2</formula>
    </cfRule>
    <cfRule type="cellIs" dxfId="0" priority="4" operator="between">
      <formula>3</formula>
      <formula>4</formula>
    </cfRule>
  </conditionalFormatting>
  <dataValidations count="4">
    <dataValidation type="list" allowBlank="1" showInputMessage="1" showErrorMessage="1" sqref="L2:L14" xr:uid="{D6518C65-293E-49F7-94D8-D439D797F3BE}">
      <formula1>Likelihood</formula1>
    </dataValidation>
    <dataValidation type="list" allowBlank="1" showInputMessage="1" showErrorMessage="1" sqref="K2:K14" xr:uid="{3317AD5A-3166-49B2-BE19-1FA61C59D4AD}">
      <formula1>ImpactMeasure</formula1>
    </dataValidation>
    <dataValidation type="list" allowBlank="1" showInputMessage="1" showErrorMessage="1" sqref="S2:S14" xr:uid="{27B1B3D3-AB58-4110-90E1-735337C4DD21}">
      <formula1>"Preventative,Detective"</formula1>
    </dataValidation>
    <dataValidation type="list" allowBlank="1" showInputMessage="1" showErrorMessage="1" sqref="T2:T14" xr:uid="{04BD7F31-0AC0-4575-8A22-EB56515FCF4D}">
      <formula1>"Yearly,TriAnnual,Quarterly,BiAnnual"</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824e1606-7d71-4a48-baac-174017db875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AC1707AD231C1428A603E0F8DF63A99" ma:contentTypeVersion="18" ma:contentTypeDescription="Create a new document." ma:contentTypeScope="" ma:versionID="685e109f9754354b33b9284da9ef624e">
  <xsd:schema xmlns:xsd="http://www.w3.org/2001/XMLSchema" xmlns:xs="http://www.w3.org/2001/XMLSchema" xmlns:p="http://schemas.microsoft.com/office/2006/metadata/properties" xmlns:ns3="ad227285-2da4-4ebb-a07e-77800dbffb3e" xmlns:ns4="824e1606-7d71-4a48-baac-174017db875b" targetNamespace="http://schemas.microsoft.com/office/2006/metadata/properties" ma:root="true" ma:fieldsID="90f4f14f046d063f9bd2ef26a84bbae3" ns3:_="" ns4:_="">
    <xsd:import namespace="ad227285-2da4-4ebb-a07e-77800dbffb3e"/>
    <xsd:import namespace="824e1606-7d71-4a48-baac-174017db875b"/>
    <xsd:element name="properties">
      <xsd:complexType>
        <xsd:sequence>
          <xsd:element name="documentManagement">
            <xsd:complexType>
              <xsd:all>
                <xsd:element ref="ns3:SharedWithUsers" minOccurs="0"/>
                <xsd:element ref="ns3:SharingHintHash" minOccurs="0"/>
                <xsd:element ref="ns3:SharedWithDetails"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element ref="ns4:MediaServiceAutoKeyPoints" minOccurs="0"/>
                <xsd:element ref="ns4:MediaServiceKeyPoints" minOccurs="0"/>
                <xsd:element ref="ns4:MediaServiceLocation" minOccurs="0"/>
                <xsd:element ref="ns4:MediaLengthInSeconds"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227285-2da4-4ebb-a07e-77800dbffb3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4e1606-7d71-4a48-baac-174017db875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C4BCBA-E68B-40CB-AA05-736694884979}">
  <ds:schemaRefs>
    <ds:schemaRef ds:uri="http://schemas.microsoft.com/sharepoint/v3/contenttype/forms"/>
  </ds:schemaRefs>
</ds:datastoreItem>
</file>

<file path=customXml/itemProps2.xml><?xml version="1.0" encoding="utf-8"?>
<ds:datastoreItem xmlns:ds="http://schemas.openxmlformats.org/officeDocument/2006/customXml" ds:itemID="{0E950606-CB8F-4675-BE03-002783C6FC9C}">
  <ds:schemaRefs>
    <ds:schemaRef ds:uri="http://schemas.microsoft.com/office/2006/documentManagement/types"/>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http://purl.org/dc/dcmitype/"/>
    <ds:schemaRef ds:uri="ad227285-2da4-4ebb-a07e-77800dbffb3e"/>
    <ds:schemaRef ds:uri="824e1606-7d71-4a48-baac-174017db875b"/>
    <ds:schemaRef ds:uri="http://www.w3.org/XML/1998/namespace"/>
    <ds:schemaRef ds:uri="http://purl.org/dc/terms/"/>
  </ds:schemaRefs>
</ds:datastoreItem>
</file>

<file path=customXml/itemProps3.xml><?xml version="1.0" encoding="utf-8"?>
<ds:datastoreItem xmlns:ds="http://schemas.openxmlformats.org/officeDocument/2006/customXml" ds:itemID="{9B8E10AB-AF4E-4994-872A-EFA1FAF964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227285-2da4-4ebb-a07e-77800dbffb3e"/>
    <ds:schemaRef ds:uri="824e1606-7d71-4a48-baac-174017db87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ict services operational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2024-10-03T08:24:19Z</dcterms:created>
  <dcterms:modified xsi:type="dcterms:W3CDTF">2025-07-27T11:54:20Z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0x0101002AC1707AD231C1428A603E0F8DF63A99</vt:lpwstr>
  </property>
</Properties>
</file>