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F90E6F26-2DEE-4B64-A234-06B45446E6B4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" i="4" l="1"/>
  <c r="E845" i="4"/>
  <c r="F845" i="4"/>
  <c r="G845" i="4"/>
  <c r="H845" i="4"/>
  <c r="C845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C617" i="4" s="1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C231" i="4" s="1"/>
  <c r="C616" i="4" s="1"/>
  <c r="H228" i="4"/>
  <c r="G228" i="4"/>
  <c r="F228" i="4"/>
  <c r="E228" i="4"/>
  <c r="E566" i="4" s="1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G168" i="4"/>
  <c r="F168" i="4"/>
  <c r="E168" i="4"/>
  <c r="D168" i="4"/>
  <c r="C168" i="4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63" i="4" s="1"/>
  <c r="G124" i="4"/>
  <c r="G63" i="4" s="1"/>
  <c r="F124" i="4"/>
  <c r="F63" i="4" s="1"/>
  <c r="E124" i="4"/>
  <c r="E63" i="4" s="1"/>
  <c r="D124" i="4"/>
  <c r="D63" i="4" s="1"/>
  <c r="C124" i="4"/>
  <c r="C63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H473" i="4" s="1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H33" i="4" s="1"/>
  <c r="H35" i="4" s="1"/>
  <c r="H39" i="4" s="1"/>
  <c r="H293" i="4" s="1"/>
  <c r="G19" i="4"/>
  <c r="G33" i="4" s="1"/>
  <c r="G35" i="4" s="1"/>
  <c r="G39" i="4" s="1"/>
  <c r="G293" i="4" s="1"/>
  <c r="F19" i="4"/>
  <c r="F33" i="4" s="1"/>
  <c r="F35" i="4" s="1"/>
  <c r="F39" i="4" s="1"/>
  <c r="F683" i="4" s="1"/>
  <c r="E19" i="4"/>
  <c r="E33" i="4" s="1"/>
  <c r="E35" i="4" s="1"/>
  <c r="E39" i="4" s="1"/>
  <c r="E293" i="4" s="1"/>
  <c r="D19" i="4"/>
  <c r="D33" i="4" s="1"/>
  <c r="D35" i="4" s="1"/>
  <c r="D39" i="4" s="1"/>
  <c r="C19" i="4"/>
  <c r="C33" i="4" s="1"/>
  <c r="C35" i="4" s="1"/>
  <c r="C39" i="4" s="1"/>
  <c r="C293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F814" i="4" l="1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F682" i="4"/>
  <c r="D683" i="4"/>
  <c r="F681" i="4"/>
  <c r="H682" i="4"/>
  <c r="E681" i="4"/>
  <c r="G682" i="4"/>
  <c r="D681" i="4"/>
  <c r="H683" i="4"/>
  <c r="E682" i="4"/>
  <c r="C681" i="4"/>
  <c r="C690" i="4" s="1"/>
  <c r="G683" i="4"/>
  <c r="D682" i="4"/>
  <c r="C682" i="4"/>
  <c r="C691" i="4" s="1"/>
  <c r="H681" i="4"/>
  <c r="C683" i="4"/>
  <c r="C692" i="4" s="1"/>
  <c r="E683" i="4"/>
  <c r="G681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E347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D341" i="4"/>
  <c r="F347" i="4"/>
  <c r="H307" i="4"/>
  <c r="D295" i="4"/>
  <c r="F287" i="4"/>
  <c r="E280" i="4"/>
  <c r="G272" i="4"/>
  <c r="G264" i="4"/>
  <c r="E321" i="4"/>
  <c r="F355" i="4"/>
  <c r="F323" i="4"/>
  <c r="C310" i="4"/>
  <c r="C285" i="4"/>
  <c r="F307" i="4"/>
  <c r="E300" i="4"/>
  <c r="F293" i="4"/>
  <c r="D287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D293" i="4"/>
  <c r="H289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G289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47" i="4"/>
  <c r="H343" i="4"/>
  <c r="H341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D347" i="4"/>
  <c r="E364" i="4"/>
  <c r="C313" i="4"/>
  <c r="C305" i="4"/>
  <c r="C297" i="4"/>
  <c r="C289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F289" i="4"/>
  <c r="H287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47" i="4"/>
  <c r="G343" i="4"/>
  <c r="G341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E289" i="4"/>
  <c r="G287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43" i="4"/>
  <c r="F341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D289" i="4"/>
  <c r="H285" i="4"/>
  <c r="G282" i="4"/>
  <c r="D281" i="4"/>
  <c r="H277" i="4"/>
  <c r="G274" i="4"/>
  <c r="D273" i="4"/>
  <c r="H269" i="4"/>
  <c r="G266" i="4"/>
  <c r="D343" i="4"/>
  <c r="D327" i="4"/>
  <c r="E355" i="4"/>
  <c r="E343" i="4"/>
  <c r="E341" i="4"/>
  <c r="E327" i="4"/>
  <c r="C303" i="4"/>
  <c r="C287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E287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E48" i="4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C48" i="4"/>
  <c r="G48" i="4"/>
  <c r="D48" i="4"/>
  <c r="H48" i="4"/>
  <c r="F48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H820" i="4" l="1"/>
  <c r="H819" i="4"/>
  <c r="G208" i="4"/>
  <c r="D788" i="4"/>
  <c r="G820" i="4"/>
  <c r="E819" i="4"/>
  <c r="D820" i="4"/>
  <c r="G99" i="4"/>
  <c r="G213" i="4" s="1"/>
  <c r="F819" i="4"/>
  <c r="F820" i="4"/>
  <c r="C820" i="4"/>
  <c r="D789" i="4"/>
  <c r="D819" i="4"/>
  <c r="E820" i="4"/>
  <c r="G819" i="4"/>
  <c r="G690" i="4"/>
  <c r="D690" i="4"/>
  <c r="H689" i="4"/>
  <c r="H787" i="4"/>
  <c r="F789" i="4"/>
  <c r="D787" i="4"/>
  <c r="E788" i="4"/>
  <c r="G787" i="4"/>
  <c r="E787" i="4"/>
  <c r="F788" i="4"/>
  <c r="G789" i="4"/>
  <c r="H789" i="4"/>
  <c r="G476" i="4"/>
  <c r="G782" i="4"/>
  <c r="G788" i="4" s="1"/>
  <c r="E789" i="4"/>
  <c r="E641" i="4"/>
  <c r="E642" i="4" s="1"/>
  <c r="E812" i="4"/>
  <c r="D691" i="4"/>
  <c r="F691" i="4"/>
  <c r="F787" i="4"/>
  <c r="F641" i="4"/>
  <c r="F812" i="4"/>
  <c r="D641" i="4"/>
  <c r="D812" i="4"/>
  <c r="C641" i="4"/>
  <c r="C812" i="4"/>
  <c r="C818" i="4" s="1"/>
  <c r="D692" i="4"/>
  <c r="G692" i="4"/>
  <c r="E692" i="4"/>
  <c r="E691" i="4"/>
  <c r="H691" i="4"/>
  <c r="F692" i="4"/>
  <c r="G691" i="4"/>
  <c r="E689" i="4"/>
  <c r="E690" i="4"/>
  <c r="F689" i="4"/>
  <c r="H692" i="4"/>
  <c r="D689" i="4"/>
  <c r="H690" i="4"/>
  <c r="F690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H812" i="4" s="1"/>
  <c r="F139" i="4"/>
  <c r="F432" i="4" s="1"/>
  <c r="F507" i="4"/>
  <c r="E481" i="4"/>
  <c r="G470" i="4"/>
  <c r="C202" i="4"/>
  <c r="D481" i="4"/>
  <c r="E139" i="4"/>
  <c r="E432" i="4" s="1"/>
  <c r="E507" i="4"/>
  <c r="F470" i="4"/>
  <c r="E470" i="4"/>
  <c r="G139" i="4"/>
  <c r="G507" i="4"/>
  <c r="H470" i="4"/>
  <c r="D139" i="4"/>
  <c r="D432" i="4" s="1"/>
  <c r="D507" i="4"/>
  <c r="D470" i="4"/>
  <c r="F481" i="4"/>
  <c r="H139" i="4"/>
  <c r="H432" i="4" s="1"/>
  <c r="H507" i="4"/>
  <c r="C139" i="4"/>
  <c r="C432" i="4" s="1"/>
  <c r="F58" i="4"/>
  <c r="F60" i="4" s="1"/>
  <c r="F356" i="4"/>
  <c r="F302" i="4"/>
  <c r="H58" i="4"/>
  <c r="H62" i="4" s="1"/>
  <c r="H302" i="4"/>
  <c r="H356" i="4"/>
  <c r="D58" i="4"/>
  <c r="D62" i="4" s="1"/>
  <c r="D356" i="4"/>
  <c r="D302" i="4"/>
  <c r="E58" i="4"/>
  <c r="E62" i="4" s="1"/>
  <c r="E302" i="4"/>
  <c r="E356" i="4"/>
  <c r="G58" i="4"/>
  <c r="G356" i="4"/>
  <c r="G302" i="4"/>
  <c r="C58" i="4"/>
  <c r="C302" i="4"/>
  <c r="E213" i="4"/>
  <c r="E105" i="4"/>
  <c r="C179" i="4"/>
  <c r="G202" i="4"/>
  <c r="G179" i="4"/>
  <c r="D105" i="4"/>
  <c r="F179" i="4"/>
  <c r="D213" i="4"/>
  <c r="F213" i="4"/>
  <c r="F105" i="4"/>
  <c r="E202" i="4"/>
  <c r="D202" i="4"/>
  <c r="H202" i="4"/>
  <c r="H179" i="4"/>
  <c r="C105" i="4"/>
  <c r="D5" i="4"/>
  <c r="C213" i="4"/>
  <c r="F202" i="4"/>
  <c r="E179" i="4"/>
  <c r="D179" i="4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818" i="4" l="1"/>
  <c r="E818" i="4"/>
  <c r="G481" i="4"/>
  <c r="G812" i="4"/>
  <c r="G818" i="4" s="1"/>
  <c r="G641" i="4"/>
  <c r="G642" i="4" s="1"/>
  <c r="G105" i="4"/>
  <c r="G853" i="4" s="1"/>
  <c r="F818" i="4"/>
  <c r="D818" i="4"/>
  <c r="D651" i="4"/>
  <c r="D658" i="4" s="1"/>
  <c r="D851" i="4"/>
  <c r="F685" i="4"/>
  <c r="F854" i="4"/>
  <c r="F852" i="4"/>
  <c r="F853" i="4"/>
  <c r="D642" i="4"/>
  <c r="D646" i="4" s="1"/>
  <c r="E651" i="4"/>
  <c r="E658" i="4" s="1"/>
  <c r="E851" i="4"/>
  <c r="F651" i="4"/>
  <c r="F658" i="4" s="1"/>
  <c r="F851" i="4"/>
  <c r="E854" i="4"/>
  <c r="E852" i="4"/>
  <c r="E853" i="4"/>
  <c r="C854" i="4"/>
  <c r="C852" i="4"/>
  <c r="C853" i="4"/>
  <c r="D854" i="4"/>
  <c r="D852" i="4"/>
  <c r="D853" i="4"/>
  <c r="C651" i="4"/>
  <c r="C658" i="4" s="1"/>
  <c r="C851" i="4"/>
  <c r="C642" i="4"/>
  <c r="C719" i="4" s="1"/>
  <c r="C726" i="4" s="1"/>
  <c r="F642" i="4"/>
  <c r="F646" i="4" s="1"/>
  <c r="F746" i="4"/>
  <c r="F748" i="4"/>
  <c r="E646" i="4"/>
  <c r="E749" i="4"/>
  <c r="E750" i="4"/>
  <c r="E719" i="4"/>
  <c r="D406" i="4"/>
  <c r="D685" i="4"/>
  <c r="D718" i="4"/>
  <c r="H718" i="4"/>
  <c r="E406" i="4"/>
  <c r="E685" i="4"/>
  <c r="G685" i="4"/>
  <c r="C395" i="4"/>
  <c r="C685" i="4"/>
  <c r="C694" i="4" s="1"/>
  <c r="E716" i="4"/>
  <c r="E718" i="4"/>
  <c r="F598" i="4"/>
  <c r="F684" i="4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H385" i="4"/>
  <c r="G256" i="4"/>
  <c r="G382" i="4"/>
  <c r="G487" i="4"/>
  <c r="G387" i="4"/>
  <c r="G411" i="4"/>
  <c r="G376" i="4"/>
  <c r="G384" i="4"/>
  <c r="G408" i="4"/>
  <c r="G381" i="4"/>
  <c r="G397" i="4"/>
  <c r="G393" i="4"/>
  <c r="G378" i="4"/>
  <c r="G383" i="4"/>
  <c r="G399" i="4"/>
  <c r="G385" i="4"/>
  <c r="G409" i="4"/>
  <c r="G380" i="4"/>
  <c r="G404" i="4"/>
  <c r="G412" i="4"/>
  <c r="G379" i="4"/>
  <c r="G401" i="4"/>
  <c r="G405" i="4"/>
  <c r="G394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G60" i="4"/>
  <c r="G312" i="4"/>
  <c r="G366" i="4"/>
  <c r="G62" i="4"/>
  <c r="D60" i="4"/>
  <c r="D366" i="4"/>
  <c r="D312" i="4"/>
  <c r="C60" i="4"/>
  <c r="C312" i="4"/>
  <c r="C62" i="4"/>
  <c r="C718" i="4" s="1"/>
  <c r="H60" i="4"/>
  <c r="H366" i="4"/>
  <c r="H312" i="4"/>
  <c r="F257" i="4"/>
  <c r="F314" i="4"/>
  <c r="E60" i="4"/>
  <c r="E366" i="4"/>
  <c r="E312" i="4"/>
  <c r="G219" i="4"/>
  <c r="F62" i="4"/>
  <c r="F366" i="4"/>
  <c r="F312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G406" i="4" l="1"/>
  <c r="D855" i="4"/>
  <c r="D857" i="4" s="1"/>
  <c r="G395" i="4"/>
  <c r="G854" i="4"/>
  <c r="D652" i="4"/>
  <c r="D659" i="4" s="1"/>
  <c r="C646" i="4"/>
  <c r="D750" i="4"/>
  <c r="D716" i="4"/>
  <c r="C750" i="4"/>
  <c r="C758" i="4" s="1"/>
  <c r="C855" i="4"/>
  <c r="C856" i="4" s="1"/>
  <c r="C749" i="4"/>
  <c r="C757" i="4" s="1"/>
  <c r="G749" i="4"/>
  <c r="G646" i="4"/>
  <c r="G750" i="4"/>
  <c r="G719" i="4"/>
  <c r="G377" i="4"/>
  <c r="G407" i="4"/>
  <c r="G389" i="4"/>
  <c r="G403" i="4"/>
  <c r="G851" i="4"/>
  <c r="G391" i="4"/>
  <c r="G396" i="4"/>
  <c r="G400" i="4"/>
  <c r="G398" i="4"/>
  <c r="G651" i="4"/>
  <c r="G402" i="4"/>
  <c r="G410" i="4"/>
  <c r="G388" i="4"/>
  <c r="G386" i="4"/>
  <c r="G392" i="4"/>
  <c r="G390" i="4"/>
  <c r="C652" i="4"/>
  <c r="C659" i="4" s="1"/>
  <c r="G852" i="4"/>
  <c r="D749" i="4"/>
  <c r="D719" i="4"/>
  <c r="D726" i="4" s="1"/>
  <c r="F652" i="4"/>
  <c r="F659" i="4" s="1"/>
  <c r="H851" i="4"/>
  <c r="E652" i="4"/>
  <c r="E659" i="4" s="1"/>
  <c r="H854" i="4"/>
  <c r="H852" i="4"/>
  <c r="H853" i="4"/>
  <c r="E855" i="4"/>
  <c r="F855" i="4"/>
  <c r="G694" i="4"/>
  <c r="F719" i="4"/>
  <c r="F726" i="4" s="1"/>
  <c r="F749" i="4"/>
  <c r="E694" i="4"/>
  <c r="F750" i="4"/>
  <c r="H748" i="4"/>
  <c r="H746" i="4"/>
  <c r="G746" i="4"/>
  <c r="G748" i="4"/>
  <c r="H725" i="4"/>
  <c r="C716" i="4"/>
  <c r="C723" i="4" s="1"/>
  <c r="G726" i="4"/>
  <c r="D694" i="4"/>
  <c r="D748" i="4"/>
  <c r="D746" i="4"/>
  <c r="E717" i="4"/>
  <c r="E725" i="4"/>
  <c r="E748" i="4"/>
  <c r="E746" i="4"/>
  <c r="F716" i="4"/>
  <c r="F718" i="4"/>
  <c r="G716" i="4"/>
  <c r="G718" i="4"/>
  <c r="E726" i="4"/>
  <c r="C748" i="4"/>
  <c r="C746" i="4"/>
  <c r="C754" i="4" s="1"/>
  <c r="C717" i="4"/>
  <c r="C724" i="4" s="1"/>
  <c r="C725" i="4"/>
  <c r="H395" i="4"/>
  <c r="H685" i="4"/>
  <c r="H694" i="4" s="1"/>
  <c r="D725" i="4"/>
  <c r="F694" i="4"/>
  <c r="E598" i="4"/>
  <c r="E684" i="4"/>
  <c r="C598" i="4"/>
  <c r="C684" i="4"/>
  <c r="C693" i="4" s="1"/>
  <c r="H598" i="4"/>
  <c r="H684" i="4"/>
  <c r="D598" i="4"/>
  <c r="D684" i="4"/>
  <c r="G598" i="4"/>
  <c r="G684" i="4"/>
  <c r="H379" i="4"/>
  <c r="H642" i="4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E257" i="4"/>
  <c r="E314" i="4"/>
  <c r="E368" i="4"/>
  <c r="G257" i="4"/>
  <c r="G368" i="4"/>
  <c r="G314" i="4"/>
  <c r="F368" i="4"/>
  <c r="C257" i="4"/>
  <c r="C314" i="4"/>
  <c r="D257" i="4"/>
  <c r="D314" i="4"/>
  <c r="D368" i="4"/>
  <c r="H257" i="4"/>
  <c r="H368" i="4"/>
  <c r="H314" i="4"/>
  <c r="H4" i="4"/>
  <c r="H5" i="4" s="1"/>
  <c r="G5" i="4"/>
  <c r="G5" i="3"/>
  <c r="H4" i="3"/>
  <c r="D856" i="4" l="1"/>
  <c r="G855" i="4"/>
  <c r="G856" i="4" s="1"/>
  <c r="D758" i="4"/>
  <c r="E757" i="4"/>
  <c r="C857" i="4"/>
  <c r="G757" i="4"/>
  <c r="D757" i="4"/>
  <c r="E758" i="4"/>
  <c r="F747" i="4"/>
  <c r="F758" i="4"/>
  <c r="G758" i="4"/>
  <c r="D717" i="4"/>
  <c r="D724" i="4" s="1"/>
  <c r="G658" i="4"/>
  <c r="G652" i="4"/>
  <c r="G659" i="4" s="1"/>
  <c r="F856" i="4"/>
  <c r="F857" i="4"/>
  <c r="E856" i="4"/>
  <c r="E857" i="4"/>
  <c r="F757" i="4"/>
  <c r="H855" i="4"/>
  <c r="H693" i="4"/>
  <c r="D754" i="4"/>
  <c r="F754" i="4"/>
  <c r="H754" i="4"/>
  <c r="E754" i="4"/>
  <c r="E724" i="4"/>
  <c r="G717" i="4"/>
  <c r="G724" i="4" s="1"/>
  <c r="G725" i="4"/>
  <c r="H646" i="4"/>
  <c r="H750" i="4"/>
  <c r="H758" i="4" s="1"/>
  <c r="H719" i="4"/>
  <c r="H749" i="4"/>
  <c r="H716" i="4"/>
  <c r="H723" i="4" s="1"/>
  <c r="D723" i="4"/>
  <c r="G723" i="4"/>
  <c r="D747" i="4"/>
  <c r="D756" i="4"/>
  <c r="F717" i="4"/>
  <c r="F724" i="4" s="1"/>
  <c r="F725" i="4"/>
  <c r="G747" i="4"/>
  <c r="G756" i="4"/>
  <c r="C747" i="4"/>
  <c r="C755" i="4" s="1"/>
  <c r="C756" i="4"/>
  <c r="E723" i="4"/>
  <c r="F723" i="4"/>
  <c r="G754" i="4"/>
  <c r="F756" i="4"/>
  <c r="D693" i="4"/>
  <c r="E747" i="4"/>
  <c r="E756" i="4"/>
  <c r="H756" i="4"/>
  <c r="F693" i="4"/>
  <c r="G693" i="4"/>
  <c r="E693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G857" i="4" l="1"/>
  <c r="H856" i="4"/>
  <c r="H857" i="4"/>
  <c r="E755" i="4"/>
  <c r="G755" i="4"/>
  <c r="H747" i="4"/>
  <c r="H755" i="4" s="1"/>
  <c r="H757" i="4"/>
  <c r="H726" i="4"/>
  <c r="H717" i="4"/>
  <c r="H724" i="4" s="1"/>
  <c r="F755" i="4"/>
  <c r="D755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E252" i="4" l="1"/>
  <c r="E620" i="4" s="1"/>
  <c r="E561" i="4"/>
  <c r="J5" i="3"/>
  <c r="K4" i="3"/>
  <c r="E528" i="4" l="1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<sst xmlns="http://schemas.openxmlformats.org/spreadsheetml/2006/main" count="1084" uniqueCount="261">
  <si>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</si>
  <si>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</si>
  <si>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</si>
  <si>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</si>
  <si>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</si>
  <si>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</si>
  <si>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</si>
  <si>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</si>
  <si>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</si>
  <si>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</si>
  <si>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</si>
  <si>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</si>
  <si>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</si>
  <si>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</si>
  <si>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</si>
  <si>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</si>
  <si>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</si>
  <si>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</si>
  <si>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</si>
  <si>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</si>
  <si>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</si>
  <si>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</si>
  <si>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</si>
  <si>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</si>
  <si>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</si>
  <si>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</si>
  <si>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</si>
  <si>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</si>
  <si>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</si>
  <si>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</si>
  <si>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</si>
  <si>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</si>
  <si>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</si>
  <si>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</si>
  <si>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</si>
  <si>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</si>
  <si>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</si>
  <si>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</si>
  <si>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</si>
  <si>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</si>
  <si>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</si>
  <si>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</si>
  <si>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</si>
  <si>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</si>
  <si>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</si>
  <si>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</si>
  <si>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</si>
  <si>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</si>
  <si>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</si>
  <si>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</si>
  <si>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</si>
  <si>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</si>
  <si>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</si>
  <si>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</si>
  <si>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</si>
  <si>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</si>
  <si>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</si>
  <si>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</si>
  <si>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</si>
  <si>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</si>
  <si>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</si>
  <si>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</si>
  <si>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</si>
  <si>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</si>
  <si>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</si>
  <si>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</si>
  <si>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</si>
  <si>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</si>
  <si>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</si>
  <si>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</si>
  <si>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</si>
  <si>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</si>
  <si>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</si>
  <si>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</si>
  <si>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</si>
  <si>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</si>
  <si>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</si>
  <si>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</si>
  <si>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</si>
  <si>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</si>
  <si>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</si>
  <si>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</si>
  <si>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</si>
  <si>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</si>
  <si>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</si>
  <si>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</si>
  <si>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</si>
  <si>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</si>
  <si>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</si>
  <si>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</si>
  <si>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</si>
  <si>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</si>
  <si>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</si>
  <si>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</si>
  <si>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</si>
  <si>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</si>
  <si>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</si>
  <si>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</si>
  <si>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</si>
  <si>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</si>
  <si>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</si>
  <si>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</si>
  <si>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</si>
  <si>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</si>
  <si>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</si>
  <si>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</si>
  <si>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</si>
  <si>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</si>
  <si>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</si>
  <si>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</si>
  <si>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</si>
  <si>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</si>
  <si>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</si>
  <si>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</si>
  <si>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</si>
  <si>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</si>
  <si>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</si>
  <si>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</si>
  <si>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</si>
  <si>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</si>
  <si>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</si>
  <si>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</si>
  <si>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</si>
  <si>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</si>
  <si>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</si>
  <si>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</si>
  <si>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</si>
  <si>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</si>
  <si>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</si>
  <si>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</si>
  <si>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</si>
  <si>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</si>
  <si>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</si>
  <si>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</si>
  <si>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</si>
  <si>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</si>
  <si>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</si>
  <si>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</si>
  <si>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</si>
  <si>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</si>
  <si>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</si>
  <si>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</si>
  <si>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</si>
  <si>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</si>
  <si>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</si>
  <si>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</si>
  <si>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</si>
  <si>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</si>
  <si>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</si>
  <si>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</si>
  <si>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</si>
  <si>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</si>
  <si>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</si>
  <si>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</si>
  <si>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</si>
  <si>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</si>
  <si>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</si>
  <si>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</si>
  <si>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</si>
  <si>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</si>
  <si>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</si>
  <si>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</si>
  <si>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</si>
  <si>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</si>
  <si>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</si>
  <si>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</si>
  <si>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</si>
  <si>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</si>
  <si>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</si>
  <si>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</si>
  <si>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</si>
  <si>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</si>
  <si>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</si>
  <si>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</si>
  <si>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</si>
  <si>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</si>
  <si>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</si>
  <si>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</si>
  <si>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</si>
  <si>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</si>
  <si>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</si>
  <si>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</si>
  <si>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</si>
  <si>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</si>
  <si>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</si>
  <si>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</si>
  <si>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</si>
  <si>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</si>
  <si>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</si>
  <si>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</si>
  <si>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</si>
  <si>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</si>
  <si>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</si>
  <si>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</si>
  <si>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</si>
  <si>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</si>
  <si>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</si>
  <si>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</si>
  <si>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</si>
  <si>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</si>
  <si>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</si>
  <si>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</si>
  <si>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</si>
  <si>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</si>
  <si>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</si>
  <si>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</si>
  <si>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</si>
  <si>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</si>
  <si>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</si>
  <si>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</si>
  <si>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</si>
  <si>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</si>
  <si>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</si>
  <si>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</si>
  <si>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</si>
  <si>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</si>
  <si>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</si>
  <si>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</si>
  <si>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</si>
  <si>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</si>
  <si>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</si>
  <si>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</si>
  <si>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</si>
  <si>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</si>
  <si>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</si>
  <si>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</si>
  <si>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</si>
  <si>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</si>
  <si>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</si>
  <si>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</si>
  <si>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</si>
  <si>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</si>
  <si>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</si>
  <si>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</si>
  <si>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</si>
  <si>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</si>
  <si>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</si>
  <si>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</si>
  <si>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</si>
  <si>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</si>
  <si>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</si>
  <si>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</si>
  <si>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</si>
  <si>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</si>
  <si>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</si>
  <si>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</si>
  <si>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</si>
  <si>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</si>
  <si>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</si>
  <si>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</si>
  <si>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</si>
  <si>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</si>
  <si>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</si>
  <si>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</si>
  <si>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</si>
  <si>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</si>
  <si>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</si>
  <si>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</si>
  <si>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</si>
  <si>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</si>
  <si>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Calcul des ratios de rentabilite financiere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</si>
</sst>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" fontId="14" fillId="0" borderId="4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  <c:numCache>
                <c:formatCode>#,###.00\x</c:formatCode>
                <c:ptCount val="6"/>
                <c:pt idx="0">
                  <c:v>1.1531398986088364</c:v>
                </c:pt>
                <c:pt idx="1">
                  <c:v>1.220736712600393</c:v>
                </c:pt>
                <c:pt idx="2">
                  <c:v>1.1788582795715932</c:v>
                </c:pt>
                <c:pt idx="3">
                  <c:v>1.1254883613586362</c:v>
                </c:pt>
                <c:pt idx="4">
                  <c:v>1.1148662897673767</c:v>
                </c:pt>
                <c:pt idx="5">
                  <c:v>1.0925644426664209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  <c:numCache>
                <c:formatCode>#,###.00\x</c:formatCode>
                <c:ptCount val="6"/>
                <c:pt idx="0">
                  <c:v>1.0697338474897862</c:v>
                </c:pt>
                <c:pt idx="1">
                  <c:v>1.1109917763984805</c:v>
                </c:pt>
                <c:pt idx="2">
                  <c:v>1.0708211761241921</c:v>
                </c:pt>
                <c:pt idx="3">
                  <c:v>1.0245664425152976</c:v>
                </c:pt>
                <c:pt idx="4">
                  <c:v>1.0130442247039764</c:v>
                </c:pt>
                <c:pt idx="5">
                  <c:v>1.005684862555543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  <c:numCache>
                <c:formatCode>#,###.00\x</c:formatCode>
                <c:ptCount val="6"/>
                <c:pt idx="0">
                  <c:v>6.3753710296306956E-2</c:v>
                </c:pt>
                <c:pt idx="1">
                  <c:v>0.11088925349494733</c:v>
                </c:pt>
                <c:pt idx="2">
                  <c:v>5.4262052158349547E-2</c:v>
                </c:pt>
                <c:pt idx="3">
                  <c:v>6.4229129432682039E-2</c:v>
                </c:pt>
                <c:pt idx="4">
                  <c:v>4.3746877403999601E-2</c:v>
                </c:pt>
                <c:pt idx="5">
                  <c:v>3.5189490918115136E-2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  <c:numCache>
                <c:formatCode>0.00%</c:formatCode>
                <c:ptCount val="6"/>
                <c:pt idx="0">
                  <c:v>1</c:v>
                </c:pt>
                <c:pt idx="1">
                  <c:v>1.0586197859193895</c:v>
                </c:pt>
                <c:pt idx="2">
                  <c:v>1.0223029148447502</c:v>
                </c:pt>
                <c:pt idx="3">
                  <c:v>0.9760206569180726</c:v>
                </c:pt>
                <c:pt idx="4">
                  <c:v>0.96680922333219632</c:v>
                </c:pt>
                <c:pt idx="5">
                  <c:v>0.94746911800077815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  <c:numCache>
                <c:formatCode>0.00%</c:formatCode>
                <c:ptCount val="6"/>
                <c:pt idx="0">
                  <c:v>1</c:v>
                </c:pt>
                <c:pt idx="1">
                  <c:v>1.0385684055950077</c:v>
                </c:pt>
                <c:pt idx="2">
                  <c:v>1.0010164478173309</c:v>
                </c:pt>
                <c:pt idx="3">
                  <c:v>0.95777696940180268</c:v>
                </c:pt>
                <c:pt idx="4">
                  <c:v>0.94700586232843209</c:v>
                </c:pt>
                <c:pt idx="5">
                  <c:v>0.94012624253730115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  <c:numCache>
                <c:formatCode>0.00%</c:formatCode>
                <c:ptCount val="6"/>
                <c:pt idx="0">
                  <c:v>1</c:v>
                </c:pt>
                <c:pt idx="1">
                  <c:v>1.7393380397716363</c:v>
                </c:pt>
                <c:pt idx="2">
                  <c:v>0.85111990982417807</c:v>
                </c:pt>
                <c:pt idx="3">
                  <c:v>1.0074571210705303</c:v>
                </c:pt>
                <c:pt idx="4">
                  <c:v>0.68618559140602231</c:v>
                </c:pt>
                <c:pt idx="5">
                  <c:v>0.55195988993527723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525780</xdr:colOff>
      <xdr:row>696</xdr:row>
      <xdr:rowOff>144780</xdr:rowOff>
    </xdr:from>
    <xdr:to>
      <xdr:col>6</xdr:col>
      <xdr:colOff>601980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857"/>
  <sheetViews>
    <sheetView showGridLines="0" tabSelected="1" workbookViewId="0">
      <pane xSplit="2" ySplit="4" topLeftCell="C839" activePane="bottomRight" state="frozen"/>
      <selection pane="topRight" activeCell="C1" sqref="C1"/>
      <selection pane="bottomLeft" activeCell="A5" sqref="A5"/>
      <selection pane="bottomRight" activeCell="D840" sqref="D840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80" t="s">
        <v>180</v>
      </c>
      <c r="B1" s="81"/>
      <c r="C1" t="s">
        <v>155</v>
      </c>
      <c r="D1" s="35">
        <v>41640</v>
      </c>
    </row>
    <row r="2" spans="1:8" x14ac:dyDescent="0.3">
      <c r="A2" s="81"/>
      <c r="B2" s="81"/>
      <c r="C2" t="s">
        <v>173</v>
      </c>
      <c r="D2" s="35">
        <f>DATE(YEAR(D1)+D3-1,12,31)</f>
        <v>43830</v>
      </c>
    </row>
    <row r="3" spans="1:8" x14ac:dyDescent="0.3">
      <c r="A3" s="81"/>
      <c r="B3" s="81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hidden="1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hidden="1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hidden="1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hidden="1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hidden="1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5" spans="1:8" collapsed="1" x14ac:dyDescent="0.3"/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hidden="1" outlineLevel="1" x14ac:dyDescent="0.3"/>
    <row r="68" spans="1:8" hidden="1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hidden="1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hidden="1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hidden="1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hidden="1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hidden="1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hidden="1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hidden="1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hidden="1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hidden="1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hidden="1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hidden="1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hidden="1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hidden="1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hidden="1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hidden="1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hidden="1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hidden="1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hidden="1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hidden="1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hidden="1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hidden="1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hidden="1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hidden="1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hidden="1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hidden="1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hidden="1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hidden="1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hidden="1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hidden="1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hidden="1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hidden="1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hidden="1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hidden="1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hidden="1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hidden="1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hidden="1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hidden="1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hidden="1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hidden="1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hidden="1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hidden="1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hidden="1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hidden="1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hidden="1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hidden="1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hidden="1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hidden="1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hidden="1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hidden="1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hidden="1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hidden="1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hidden="1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hidden="1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hidden="1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hidden="1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hidden="1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hidden="1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hidden="1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hidden="1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hidden="1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hidden="1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hidden="1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hidden="1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hidden="1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hidden="1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hidden="1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hidden="1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hidden="1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hidden="1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hidden="1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hidden="1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collapsed="1" x14ac:dyDescent="0.3"/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79">
        <f t="shared" si="95"/>
        <v>-26584733756</v>
      </c>
      <c r="F652" s="79">
        <f t="shared" si="95"/>
        <v>-42778772996</v>
      </c>
      <c r="G652" s="79">
        <f t="shared" si="95"/>
        <v>-42138213035</v>
      </c>
      <c r="H652" s="79">
        <f t="shared" si="95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79">
        <f t="shared" si="99"/>
        <v>-26584733756</v>
      </c>
      <c r="F659" s="79">
        <f t="shared" si="99"/>
        <v>-42778772996</v>
      </c>
      <c r="G659" s="79">
        <f t="shared" si="99"/>
        <v>-42138213035</v>
      </c>
      <c r="H659" s="79">
        <f t="shared" si="99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collapsed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260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outlineLevel="1" x14ac:dyDescent="0.3"/>
    <row r="810" spans="1:8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outlineLevel="1" x14ac:dyDescent="0.3"/>
    <row r="812" spans="1:8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outlineLevel="1" x14ac:dyDescent="0.3"/>
    <row r="816" spans="1:8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outlineLevel="1" x14ac:dyDescent="0.3"/>
    <row r="818" spans="1:8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outlineLevel="1" x14ac:dyDescent="0.3"/>
    <row r="822" spans="1:8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outlineLevel="1" x14ac:dyDescent="0.3"/>
    <row r="824" spans="1:8" outlineLevel="1" x14ac:dyDescent="0.3"/>
    <row r="825" spans="1:8" outlineLevel="1" x14ac:dyDescent="0.3"/>
    <row r="826" spans="1:8" outlineLevel="1" x14ac:dyDescent="0.3"/>
    <row r="827" spans="1:8" outlineLevel="1" x14ac:dyDescent="0.3"/>
    <row r="828" spans="1:8" outlineLevel="1" x14ac:dyDescent="0.3"/>
    <row r="829" spans="1:8" outlineLevel="1" x14ac:dyDescent="0.3"/>
    <row r="830" spans="1:8" outlineLevel="1" x14ac:dyDescent="0.3"/>
    <row r="831" spans="1:8" outlineLevel="1" x14ac:dyDescent="0.3"/>
    <row r="832" spans="1:8" outlineLevel="1" x14ac:dyDescent="0.3"/>
    <row r="833" spans="1:8" outlineLevel="1" x14ac:dyDescent="0.3"/>
    <row r="834" spans="1:8" outlineLevel="1" x14ac:dyDescent="0.3"/>
    <row r="835" spans="1:8" outlineLevel="1" x14ac:dyDescent="0.3"/>
    <row r="836" spans="1:8" outlineLevel="1" x14ac:dyDescent="0.3"/>
    <row r="837" spans="1:8" outlineLevel="1" x14ac:dyDescent="0.3"/>
    <row r="839" spans="1:8" ht="15.6" x14ac:dyDescent="0.3">
      <c r="A839" s="37" t="s">
        <v>245</v>
      </c>
      <c r="B839" s="37"/>
      <c r="C839" s="37"/>
      <c r="D839" s="40"/>
      <c r="E839" s="40"/>
      <c r="F839" s="40"/>
      <c r="G839" s="40"/>
      <c r="H839" s="40"/>
    </row>
    <row r="841" spans="1:8" x14ac:dyDescent="0.3">
      <c r="A841" s="44" t="s">
        <v>244</v>
      </c>
      <c r="B841" s="43"/>
      <c r="C841" s="43"/>
      <c r="D841" s="43"/>
      <c r="E841" s="43"/>
      <c r="F841" s="43"/>
      <c r="G841" s="43"/>
      <c r="H841" s="43"/>
    </row>
    <row r="843" spans="1:8" x14ac:dyDescent="0.3">
      <c r="A843" s="41" t="s">
        <v>246</v>
      </c>
      <c r="C843" s="69">
        <v>900000</v>
      </c>
      <c r="D843" s="69">
        <v>900000</v>
      </c>
      <c r="E843" s="69">
        <v>900000</v>
      </c>
      <c r="F843" s="69">
        <v>9000000</v>
      </c>
      <c r="G843" s="69">
        <v>9000000</v>
      </c>
      <c r="H843" s="69">
        <v>9000000</v>
      </c>
    </row>
    <row r="844" spans="1:8" x14ac:dyDescent="0.3">
      <c r="A844" s="41" t="s">
        <v>248</v>
      </c>
      <c r="C844" s="69">
        <v>91300</v>
      </c>
      <c r="D844" s="69">
        <v>103995</v>
      </c>
      <c r="E844" s="69">
        <v>84500</v>
      </c>
      <c r="F844" s="69">
        <v>5910</v>
      </c>
      <c r="G844" s="69">
        <v>3885</v>
      </c>
      <c r="H844" s="69">
        <v>2800</v>
      </c>
    </row>
    <row r="845" spans="1:8" ht="15" thickBot="1" x14ac:dyDescent="0.35">
      <c r="A845" s="41" t="s">
        <v>247</v>
      </c>
      <c r="C845" s="70">
        <f>C843*C844</f>
        <v>82170000000</v>
      </c>
      <c r="D845" s="70">
        <f t="shared" ref="D845:H845" si="134">D843*D844</f>
        <v>93595500000</v>
      </c>
      <c r="E845" s="70">
        <f t="shared" si="134"/>
        <v>76050000000</v>
      </c>
      <c r="F845" s="70">
        <f t="shared" si="134"/>
        <v>53190000000</v>
      </c>
      <c r="G845" s="70">
        <f t="shared" si="134"/>
        <v>34965000000</v>
      </c>
      <c r="H845" s="70">
        <f t="shared" si="134"/>
        <v>25200000000</v>
      </c>
    </row>
    <row r="846" spans="1:8" ht="15" thickTop="1" x14ac:dyDescent="0.3">
      <c r="C846" s="68"/>
      <c r="D846" s="68"/>
      <c r="E846" s="68"/>
      <c r="F846" s="68"/>
      <c r="G846" s="68"/>
      <c r="H846" s="68"/>
    </row>
    <row r="847" spans="1:8" x14ac:dyDescent="0.3">
      <c r="A847" s="44" t="s">
        <v>249</v>
      </c>
      <c r="B847" s="43"/>
      <c r="C847" s="43"/>
      <c r="D847" s="43"/>
      <c r="E847" s="43"/>
      <c r="F847" s="43"/>
      <c r="G847" s="43"/>
      <c r="H847" s="43"/>
    </row>
    <row r="849" spans="1:8" x14ac:dyDescent="0.3">
      <c r="A849" s="71" t="s">
        <v>250</v>
      </c>
      <c r="B849" s="72" t="s">
        <v>256</v>
      </c>
      <c r="C849" s="73"/>
      <c r="D849" s="73"/>
      <c r="E849" s="73"/>
      <c r="F849" s="73"/>
      <c r="G849" s="73"/>
      <c r="H849" s="73"/>
    </row>
    <row r="850" spans="1:8" x14ac:dyDescent="0.3">
      <c r="A850" s="71" t="s">
        <v>251</v>
      </c>
      <c r="B850" s="74">
        <v>3.25</v>
      </c>
      <c r="C850" s="75">
        <v>1</v>
      </c>
      <c r="D850" s="75">
        <v>1</v>
      </c>
      <c r="E850" s="75">
        <v>1</v>
      </c>
      <c r="F850" s="75">
        <v>1</v>
      </c>
      <c r="G850" s="75">
        <v>1</v>
      </c>
      <c r="H850" s="75">
        <v>1</v>
      </c>
    </row>
    <row r="851" spans="1:8" x14ac:dyDescent="0.3">
      <c r="A851" s="71" t="s">
        <v>252</v>
      </c>
      <c r="B851" s="74">
        <v>6.56</v>
      </c>
      <c r="C851" s="76">
        <f>C641/C105</f>
        <v>9.5944282767245745E-2</v>
      </c>
      <c r="D851" s="76">
        <f t="shared" ref="D851:H851" si="135">D641/D105</f>
        <v>0.14394143718126354</v>
      </c>
      <c r="E851" s="76">
        <f t="shared" si="135"/>
        <v>0.27980164793360729</v>
      </c>
      <c r="F851" s="76">
        <f t="shared" si="135"/>
        <v>0.31235258232754087</v>
      </c>
      <c r="G851" s="76">
        <f t="shared" si="135"/>
        <v>0.28500832860027209</v>
      </c>
      <c r="H851" s="76">
        <f t="shared" si="135"/>
        <v>0.26655673387539991</v>
      </c>
    </row>
    <row r="852" spans="1:8" x14ac:dyDescent="0.3">
      <c r="A852" s="71" t="s">
        <v>253</v>
      </c>
      <c r="B852" s="74">
        <v>3.26</v>
      </c>
      <c r="C852" s="76">
        <f>C114/C105</f>
        <v>4.2287184840585626E-3</v>
      </c>
      <c r="D852" s="76">
        <f t="shared" ref="D852:H852" si="136">D114/D105</f>
        <v>4.3043529276079887E-3</v>
      </c>
      <c r="E852" s="76">
        <f t="shared" si="136"/>
        <v>4.4187649622009148E-3</v>
      </c>
      <c r="F852" s="76">
        <f t="shared" si="136"/>
        <v>3.9176086513445889E-3</v>
      </c>
      <c r="G852" s="76">
        <f t="shared" si="136"/>
        <v>3.7196929399072711E-3</v>
      </c>
      <c r="H852" s="76">
        <f t="shared" si="136"/>
        <v>3.9823196094557209E-3</v>
      </c>
    </row>
    <row r="853" spans="1:8" x14ac:dyDescent="0.3">
      <c r="A853" s="71" t="s">
        <v>254</v>
      </c>
      <c r="B853" s="74">
        <v>6.72</v>
      </c>
      <c r="C853" s="76">
        <f>C39/C105</f>
        <v>3.050741640315946E-2</v>
      </c>
      <c r="D853" s="76">
        <f t="shared" ref="D853:H853" si="137">D39/D105</f>
        <v>2.8525605813364673E-2</v>
      </c>
      <c r="E853" s="76">
        <f t="shared" si="137"/>
        <v>2.0658186483655749E-2</v>
      </c>
      <c r="F853" s="76">
        <f t="shared" si="137"/>
        <v>1.1611897611407266E-2</v>
      </c>
      <c r="G853" s="76">
        <f t="shared" si="137"/>
        <v>1.8101445751368614E-2</v>
      </c>
      <c r="H853" s="76">
        <f t="shared" si="137"/>
        <v>1.4826848074531841E-2</v>
      </c>
    </row>
    <row r="854" spans="1:8" ht="15" thickBot="1" x14ac:dyDescent="0.35">
      <c r="A854" s="71" t="s">
        <v>255</v>
      </c>
      <c r="B854" s="74">
        <v>1.05</v>
      </c>
      <c r="C854" s="76">
        <f>C845/C105</f>
        <v>0.53683450928231069</v>
      </c>
      <c r="D854" s="76">
        <f t="shared" ref="D854:H854" si="138">D845/D105</f>
        <v>0.57129525884759058</v>
      </c>
      <c r="E854" s="76">
        <f t="shared" si="138"/>
        <v>0.44432148840833363</v>
      </c>
      <c r="F854" s="76">
        <f t="shared" si="138"/>
        <v>0.27294318892294617</v>
      </c>
      <c r="G854" s="76">
        <f t="shared" si="138"/>
        <v>0.16545301121306349</v>
      </c>
      <c r="H854" s="76">
        <f t="shared" si="138"/>
        <v>0.10566377704377679</v>
      </c>
    </row>
    <row r="855" spans="1:8" ht="15" thickBot="1" x14ac:dyDescent="0.35">
      <c r="A855" s="71" t="s">
        <v>257</v>
      </c>
      <c r="B855" s="77"/>
      <c r="C855" s="78">
        <f>SUMPRODUCT($B850:$B854,C850:C854)</f>
        <v>4.6618661901868208</v>
      </c>
      <c r="D855" s="78">
        <f t="shared" ref="D855:H855" si="139">SUMPRODUCT($B850:$B854,D850:D854)</f>
        <v>4.9998401113088722</v>
      </c>
      <c r="E855" s="78">
        <f t="shared" si="139"/>
        <v>5.7052645602201562</v>
      </c>
      <c r="F855" s="78">
        <f t="shared" si="139"/>
        <v>5.6764266445898031</v>
      </c>
      <c r="G855" s="78">
        <f t="shared" si="139"/>
        <v>5.4271482118247967</v>
      </c>
      <c r="H855" s="78">
        <f t="shared" si="139"/>
        <v>5.222177921106268</v>
      </c>
    </row>
    <row r="856" spans="1:8" x14ac:dyDescent="0.3">
      <c r="A856" s="71" t="s">
        <v>258</v>
      </c>
      <c r="B856" s="77"/>
      <c r="C856" s="77" t="str">
        <f>IF(C855&gt;5.85, "Zone de securite", IF(C855&gt;4.5, "Zone d'incertitude", "Zone de detresse"))</f>
        <v>Zone d'incertitude</v>
      </c>
      <c r="D856" s="77" t="str">
        <f t="shared" ref="D856:H856" si="140">IF(D855&gt;5.85, "Zone de securite", IF(D855&gt;4.5, "Zone d'incertitude", "Zone de detresse"))</f>
        <v>Zone d'incertitude</v>
      </c>
      <c r="E856" s="77" t="str">
        <f t="shared" si="140"/>
        <v>Zone d'incertitude</v>
      </c>
      <c r="F856" s="77" t="str">
        <f t="shared" si="140"/>
        <v>Zone d'incertitude</v>
      </c>
      <c r="G856" s="77" t="str">
        <f t="shared" si="140"/>
        <v>Zone d'incertitude</v>
      </c>
      <c r="H856" s="77" t="str">
        <f t="shared" si="140"/>
        <v>Zone d'incertitude</v>
      </c>
    </row>
    <row r="857" spans="1:8" x14ac:dyDescent="0.3">
      <c r="A857" s="42" t="s">
        <v>259</v>
      </c>
      <c r="C857" t="str">
        <f>IF(C855&gt;8.15,"AAA",IF(C855&gt;7.6,"AA+",IF(C855&gt;7.3,"AA",IF(C855&gt;7,"AA-",IF(C855&gt;6.85,"A+",IF(C855&gt;6.65,"A",IF(C855&gt;6.4,"A-",IF(C855&gt;6.25, "BBB+",IF(C855&gt;5.85, "BBB", IF(C855&gt;5.65,"BBB-", IF(C855&gt;5.25, "BB+", IF(C855&gt;4.95, "BB", IF(C855&gt;4.75, "BB-", IF(C855&gt;4.5, "B+", IF(C855&gt;4.15, "B", IF(C855&gt;3.75, "B-", IF(C855&gt;3.2, "CCC+", IF(C855&gt;2.5, "CCC", IF(C855&gt;1.75, "CCC-", IF(C855&lt;1.75,"D", ""))))))))))))))))))))</f>
        <v>B+</v>
      </c>
      <c r="D857" t="str">
        <f t="shared" ref="D857:H857" si="141">IF(D855&gt;8.15,"AAA",IF(D855&gt;7.6,"AA+",IF(D855&gt;7.3,"AA",IF(D855&gt;7,"AA-",IF(D855&gt;6.85,"A+",IF(D855&gt;6.65,"A",IF(D855&gt;6.4,"A-",IF(D855&gt;6.25, "BBB+",IF(D855&gt;5.85, "BBB", IF(D855&gt;5.65,"BBB-", IF(D855&gt;5.25, "BB+", IF(D855&gt;4.95, "BB", IF(D855&gt;4.75, "BB-", IF(D855&gt;4.5, "B+", IF(D855&gt;4.15, "B", IF(D855&gt;3.75, "B-", IF(D855&gt;3.2, "CCC+", IF(D855&gt;2.5, "CCC", IF(D855&gt;1.75, "CCC-", IF(D855&lt;1.75,"D", ""))))))))))))))))))))</f>
        <v>BB</v>
      </c>
      <c r="E857" t="str">
        <f t="shared" si="141"/>
        <v>BBB-</v>
      </c>
      <c r="F857" t="str">
        <f t="shared" si="141"/>
        <v>BBB-</v>
      </c>
      <c r="G857" t="str">
        <f t="shared" si="141"/>
        <v>BB+</v>
      </c>
      <c r="H857" t="str">
        <f t="shared" si="141"/>
        <v>BB</v>
      </c>
    </row>
  </sheetData>
  <mergeCells count="1">
    <mergeCell ref="A1:B3"/>
  </mergeCells>
  <phoneticPr fontId="19" type="noConversion"/>
  <conditionalFormatting sqref="C256:H256">
    <cfRule type="containsText" dxfId="51" priority="55" operator="containsText" text="ERREUR">
      <formula>NOT(ISERROR(SEARCH("ERREUR",C256)))</formula>
    </cfRule>
    <cfRule type="containsText" dxfId="50" priority="56" operator="containsText" text="OK">
      <formula>NOT(ISERROR(SEARCH("OK",C256)))</formula>
    </cfRule>
  </conditionalFormatting>
  <conditionalFormatting sqref="C257:H258">
    <cfRule type="containsText" dxfId="49" priority="53" operator="containsText" text="ERREUR">
      <formula>NOT(ISERROR(SEARCH("ERREUR",C257)))</formula>
    </cfRule>
    <cfRule type="containsText" dxfId="48" priority="5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47" priority="52" operator="greaterThan">
      <formula>0.25</formula>
    </cfRule>
  </conditionalFormatting>
  <conditionalFormatting sqref="C279:H286 C288:H288 C290:H292 C298:H300 C265:H266 C306:H309 C311:H311 C313:H313">
    <cfRule type="cellIs" dxfId="46" priority="51" operator="greaterThan">
      <formula>0.15</formula>
    </cfRule>
  </conditionalFormatting>
  <conditionalFormatting sqref="D318:H318 D321:H331 D341:H341 D343:H345 D347:H350 D355:H359 D364:H364 D366:H366 D368:H368">
    <cfRule type="cellIs" dxfId="45" priority="49" operator="lessThan">
      <formula>-0.05</formula>
    </cfRule>
    <cfRule type="cellIs" dxfId="44" priority="50" operator="greaterThan">
      <formula>0.05</formula>
    </cfRule>
  </conditionalFormatting>
  <conditionalFormatting sqref="D332:H340 D319:H320 D342:H342 D346:H346 D351:H354 D360:H363 D365:H365 D367:H367">
    <cfRule type="cellIs" dxfId="43" priority="47" operator="lessThan">
      <formula>-0.05</formula>
    </cfRule>
    <cfRule type="cellIs" dxfId="42" priority="48" operator="greaterThan">
      <formula>0.05</formula>
    </cfRule>
  </conditionalFormatting>
  <conditionalFormatting sqref="D321:H323 D327:H327 D341:H341 D343:H343 D347:H347 D355:H356 D364:H364 D366:H366 D368:H368">
    <cfRule type="iconSet" priority="4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41" priority="45" operator="greaterThan">
      <formula>0.25</formula>
    </cfRule>
  </conditionalFormatting>
  <conditionalFormatting sqref="C452:C520 C451:H451 D452:H521">
    <cfRule type="cellIs" dxfId="40" priority="43" operator="lessThan">
      <formula>-0.15</formula>
    </cfRule>
    <cfRule type="cellIs" dxfId="39" priority="4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4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38" priority="40" operator="lessThan">
      <formula>-0.25</formula>
    </cfRule>
    <cfRule type="cellIs" dxfId="37" priority="41" operator="greaterThan">
      <formula>1</formula>
    </cfRule>
  </conditionalFormatting>
  <conditionalFormatting sqref="D561:H590">
    <cfRule type="cellIs" dxfId="36" priority="38" operator="lessThan">
      <formula>-0.25</formula>
    </cfRule>
    <cfRule type="cellIs" dxfId="35" priority="39" operator="greaterThan">
      <formula>0.25</formula>
    </cfRule>
  </conditionalFormatting>
  <conditionalFormatting sqref="C616:H620">
    <cfRule type="cellIs" dxfId="34" priority="36" operator="lessThan">
      <formula>0</formula>
    </cfRule>
    <cfRule type="cellIs" dxfId="33" priority="37" operator="greaterThan">
      <formula>0</formula>
    </cfRule>
  </conditionalFormatting>
  <conditionalFormatting sqref="C646:H646">
    <cfRule type="containsText" dxfId="32" priority="34" operator="containsText" text="ERREUR">
      <formula>NOT(ISERROR(SEARCH("ERREUR",C646)))</formula>
    </cfRule>
    <cfRule type="containsText" dxfId="31" priority="35" operator="containsText" text="OK">
      <formula>NOT(ISERROR(SEARCH("OK",C646)))</formula>
    </cfRule>
  </conditionalFormatting>
  <conditionalFormatting sqref="C652:H652">
    <cfRule type="cellIs" dxfId="30" priority="32" operator="lessThan">
      <formula>0</formula>
    </cfRule>
    <cfRule type="cellIs" dxfId="29" priority="33" operator="greaterThan">
      <formula>0</formula>
    </cfRule>
  </conditionalFormatting>
  <conditionalFormatting sqref="C659:H659">
    <cfRule type="cellIs" dxfId="28" priority="30" operator="lessThan">
      <formula>0</formula>
    </cfRule>
    <cfRule type="cellIs" dxfId="27" priority="31" operator="greaterThan">
      <formula>0</formula>
    </cfRule>
  </conditionalFormatting>
  <conditionalFormatting sqref="C689:H694">
    <cfRule type="cellIs" dxfId="26" priority="28" operator="lessThan">
      <formula>1</formula>
    </cfRule>
    <cfRule type="cellIs" dxfId="25" priority="29" operator="greaterThan">
      <formula>1</formula>
    </cfRule>
  </conditionalFormatting>
  <conditionalFormatting sqref="C723:H726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754:H758">
    <cfRule type="cellIs" dxfId="22" priority="24" operator="lessThan">
      <formula>1</formula>
    </cfRule>
    <cfRule type="cellIs" dxfId="21" priority="25" operator="greaterThan">
      <formula>1</formula>
    </cfRule>
  </conditionalFormatting>
  <conditionalFormatting sqref="C781:H781">
    <cfRule type="cellIs" dxfId="20" priority="22" operator="lessThan">
      <formula>0.5</formula>
    </cfRule>
    <cfRule type="cellIs" dxfId="19" priority="23" operator="greaterThan">
      <formula>0.5</formula>
    </cfRule>
  </conditionalFormatting>
  <conditionalFormatting sqref="C782:H782">
    <cfRule type="cellIs" dxfId="18" priority="20" operator="lessThan">
      <formula>0.05</formula>
    </cfRule>
    <cfRule type="cellIs" dxfId="17" priority="21" operator="greaterThan">
      <formula>0.05</formula>
    </cfRule>
  </conditionalFormatting>
  <conditionalFormatting sqref="C783:H783">
    <cfRule type="cellIs" dxfId="16" priority="18" operator="lessThan">
      <formula>0.1</formula>
    </cfRule>
    <cfRule type="cellIs" dxfId="15" priority="19" operator="greaterThan">
      <formula>0.1</formula>
    </cfRule>
  </conditionalFormatting>
  <conditionalFormatting sqref="D787:H789"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C812:H813">
    <cfRule type="cellIs" dxfId="12" priority="13" operator="between">
      <formula>1</formula>
      <formula>1.5</formula>
    </cfRule>
    <cfRule type="cellIs" dxfId="11" priority="14" operator="lessThan">
      <formula>1</formula>
    </cfRule>
    <cfRule type="cellIs" dxfId="10" priority="15" operator="greaterThan">
      <formula>1.5</formula>
    </cfRule>
  </conditionalFormatting>
  <conditionalFormatting sqref="C813:H813">
    <cfRule type="cellIs" dxfId="9" priority="11" operator="between">
      <formula>"1.00x"</formula>
      <formula>1.2</formula>
    </cfRule>
    <cfRule type="cellIs" dxfId="8" priority="12" operator="greaterThan">
      <formula>1.2</formula>
    </cfRule>
  </conditionalFormatting>
  <conditionalFormatting sqref="C814:H814">
    <cfRule type="cellIs" dxfId="7" priority="8" operator="between">
      <formula>0.5</formula>
      <formula>1</formula>
    </cfRule>
    <cfRule type="cellIs" dxfId="6" priority="9" operator="lessThan">
      <formula>0.5</formula>
    </cfRule>
    <cfRule type="cellIs" dxfId="5" priority="10" operator="greaterThan">
      <formula>1</formula>
    </cfRule>
  </conditionalFormatting>
  <conditionalFormatting sqref="C818:H820">
    <cfRule type="cellIs" dxfId="4" priority="4" operator="lessThan">
      <formula>1</formula>
    </cfRule>
    <cfRule type="cellIs" dxfId="3" priority="5" operator="greaterThan">
      <formula>1</formula>
    </cfRule>
  </conditionalFormatting>
  <conditionalFormatting sqref="C856:H856">
    <cfRule type="containsText" dxfId="2" priority="3" operator="containsText" text="Zone de detresse">
      <formula>NOT(ISERROR(SEARCH("Zone de detresse",C856)))</formula>
    </cfRule>
    <cfRule type="containsText" dxfId="1" priority="2" operator="containsText" text="Zone de securite">
      <formula>NOT(ISERROR(SEARCH("Zone de securite",C856)))</formula>
    </cfRule>
    <cfRule type="containsText" dxfId="0" priority="1" operator="containsText" text="Zone d'incertitude">
      <formula>NOT(ISERROR(SEARCH("Zone d'incertitude",C856)))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2024-03-16T17:20:02Z</dcterms:modified>
</cp:coreProperties>
</file>