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ohamed.atifi\Desktop\Sujet d'integration\digitalisaion\Base de données\"/>
    </mc:Choice>
  </mc:AlternateContent>
  <xr:revisionPtr revIDLastSave="0" documentId="13_ncr:1_{517E9972-4B26-41B3-99C3-DFE26EADCD2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ark engin" sheetId="6" r:id="rId1"/>
    <sheet name="Cartographie moteur" sheetId="1" r:id="rId2"/>
    <sheet name="Cartographie transmission" sheetId="2" r:id="rId3"/>
    <sheet name="Cartographie Engin" sheetId="3" r:id="rId4"/>
    <sheet name="Performances BG" sheetId="4" r:id="rId5"/>
    <sheet name="Programme 2025 BG" sheetId="5" r:id="rId6"/>
    <sheet name="Performances YSF" sheetId="8" r:id="rId7"/>
    <sheet name="Programme 2025 YSF" sheetId="7" r:id="rId8"/>
  </sheets>
  <definedNames>
    <definedName name="_xlnm._FilterDatabase" localSheetId="4" hidden="1">'Performances BG'!$A$1:$X$1038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1" i="7" l="1"/>
  <c r="I111" i="7"/>
  <c r="K110" i="7"/>
  <c r="I110" i="7"/>
  <c r="K109" i="7"/>
  <c r="I109" i="7"/>
  <c r="K108" i="7"/>
  <c r="I108" i="7"/>
  <c r="K107" i="7"/>
  <c r="I107" i="7"/>
  <c r="K106" i="7"/>
  <c r="I106" i="7"/>
  <c r="K105" i="7"/>
  <c r="I105" i="7"/>
  <c r="K104" i="7"/>
  <c r="I104" i="7"/>
  <c r="K103" i="7"/>
  <c r="I103" i="7"/>
  <c r="K102" i="7"/>
  <c r="I102" i="7"/>
  <c r="K101" i="7"/>
  <c r="I101" i="7"/>
  <c r="K100" i="7"/>
  <c r="I100" i="7"/>
  <c r="K99" i="7"/>
  <c r="I99" i="7"/>
  <c r="K98" i="7"/>
  <c r="I98" i="7"/>
  <c r="K97" i="7"/>
  <c r="I97" i="7"/>
  <c r="K96" i="7"/>
  <c r="I96" i="7"/>
  <c r="K95" i="7"/>
  <c r="I95" i="7"/>
  <c r="K94" i="7"/>
  <c r="I94" i="7"/>
  <c r="K93" i="7"/>
  <c r="I93" i="7"/>
  <c r="K92" i="7"/>
  <c r="I92" i="7"/>
  <c r="K91" i="7"/>
  <c r="I91" i="7"/>
  <c r="K90" i="7"/>
  <c r="I90" i="7"/>
  <c r="K89" i="7"/>
  <c r="I89" i="7"/>
  <c r="K88" i="7"/>
  <c r="I88" i="7"/>
  <c r="K87" i="7"/>
  <c r="I87" i="7"/>
  <c r="K86" i="7"/>
  <c r="I86" i="7"/>
  <c r="K85" i="7"/>
  <c r="I85" i="7"/>
  <c r="K84" i="7"/>
  <c r="I84" i="7"/>
  <c r="K83" i="7"/>
  <c r="I83" i="7"/>
  <c r="K82" i="7"/>
  <c r="I82" i="7"/>
  <c r="K81" i="7"/>
  <c r="I81" i="7"/>
  <c r="K80" i="7"/>
  <c r="I80" i="7"/>
  <c r="K79" i="7"/>
  <c r="I79" i="7"/>
  <c r="K78" i="7"/>
  <c r="I78" i="7"/>
  <c r="K77" i="7"/>
  <c r="I77" i="7"/>
  <c r="K76" i="7"/>
  <c r="I76" i="7"/>
  <c r="K75" i="7"/>
  <c r="I75" i="7"/>
  <c r="K74" i="7"/>
  <c r="I74" i="7"/>
  <c r="K73" i="7"/>
  <c r="I73" i="7"/>
  <c r="K72" i="7"/>
  <c r="I72" i="7"/>
  <c r="K71" i="7"/>
  <c r="I71" i="7"/>
  <c r="K70" i="7"/>
  <c r="I70" i="7"/>
  <c r="K69" i="7"/>
  <c r="I69" i="7"/>
  <c r="K68" i="7"/>
  <c r="I68" i="7"/>
  <c r="K67" i="7"/>
  <c r="I67" i="7"/>
  <c r="K66" i="7"/>
  <c r="I66" i="7"/>
  <c r="K65" i="7"/>
  <c r="I65" i="7"/>
  <c r="K64" i="7"/>
  <c r="I64" i="7"/>
  <c r="K63" i="7"/>
  <c r="I63" i="7"/>
  <c r="K62" i="7"/>
  <c r="I62" i="7"/>
  <c r="K61" i="7"/>
  <c r="I61" i="7"/>
  <c r="K60" i="7"/>
  <c r="I60" i="7"/>
  <c r="K59" i="7"/>
  <c r="I59" i="7"/>
  <c r="K58" i="7"/>
  <c r="K57" i="7"/>
  <c r="I57" i="7"/>
  <c r="K56" i="7"/>
  <c r="I56" i="7"/>
  <c r="K55" i="7"/>
  <c r="I55" i="7"/>
  <c r="K54" i="7"/>
  <c r="I54" i="7"/>
  <c r="K53" i="7"/>
  <c r="I53" i="7"/>
  <c r="K52" i="7"/>
  <c r="I52" i="7"/>
  <c r="K51" i="7"/>
  <c r="I51" i="7"/>
  <c r="K50" i="7"/>
  <c r="I50" i="7"/>
  <c r="K49" i="7"/>
  <c r="I49" i="7"/>
  <c r="K48" i="7"/>
  <c r="I48" i="7"/>
  <c r="K47" i="7"/>
  <c r="I47" i="7"/>
  <c r="K46" i="7"/>
  <c r="K45" i="7"/>
  <c r="I45" i="7"/>
  <c r="K44" i="7"/>
  <c r="I44" i="7"/>
  <c r="K43" i="7"/>
  <c r="I43" i="7"/>
  <c r="K42" i="7"/>
  <c r="I42" i="7"/>
  <c r="K41" i="7"/>
  <c r="I41" i="7"/>
  <c r="K40" i="7"/>
  <c r="I40" i="7"/>
  <c r="K39" i="7"/>
  <c r="I39" i="7"/>
  <c r="K38" i="7"/>
  <c r="I38" i="7"/>
  <c r="K37" i="7"/>
  <c r="I37" i="7"/>
  <c r="K36" i="7"/>
  <c r="K35" i="7"/>
  <c r="K34" i="7"/>
  <c r="I34" i="7"/>
  <c r="K33" i="7"/>
  <c r="I33" i="7"/>
  <c r="K32" i="7"/>
  <c r="I32" i="7"/>
  <c r="K31" i="7"/>
  <c r="I31" i="7"/>
  <c r="K30" i="7"/>
  <c r="I30" i="7"/>
  <c r="K29" i="7"/>
  <c r="I29" i="7"/>
  <c r="K28" i="7"/>
  <c r="K27" i="7"/>
  <c r="K26" i="7"/>
  <c r="I26" i="7"/>
  <c r="K25" i="7"/>
  <c r="I25" i="7"/>
  <c r="K24" i="7"/>
  <c r="I24" i="7"/>
  <c r="K23" i="7"/>
  <c r="I23" i="7"/>
  <c r="K22" i="7"/>
  <c r="I22" i="7"/>
  <c r="K21" i="7"/>
  <c r="I21" i="7"/>
  <c r="K20" i="7"/>
  <c r="I20" i="7"/>
  <c r="K19" i="7"/>
  <c r="I19" i="7"/>
  <c r="K18" i="7"/>
  <c r="I18" i="7"/>
  <c r="K17" i="7"/>
  <c r="I17" i="7"/>
  <c r="K16" i="7"/>
  <c r="I16" i="7"/>
  <c r="K15" i="7"/>
  <c r="I15" i="7"/>
  <c r="K14" i="7"/>
  <c r="I14" i="7"/>
  <c r="K13" i="7"/>
  <c r="I13" i="7"/>
  <c r="K12" i="7"/>
  <c r="I12" i="7"/>
  <c r="K11" i="7"/>
  <c r="I11" i="7"/>
  <c r="K10" i="7"/>
  <c r="I10" i="7"/>
  <c r="K9" i="7"/>
  <c r="I9" i="7"/>
  <c r="K8" i="7"/>
  <c r="K7" i="7"/>
  <c r="K6" i="7"/>
  <c r="I6" i="7"/>
  <c r="K5" i="7"/>
  <c r="I5" i="7"/>
  <c r="M2" i="7" l="1"/>
  <c r="M3" i="7" a="1"/>
  <c r="M3" i="7" s="1"/>
  <c r="I335" i="5" l="1"/>
  <c r="H335" i="5"/>
  <c r="I334" i="5"/>
  <c r="H334" i="5"/>
  <c r="I333" i="5"/>
  <c r="H333" i="5"/>
  <c r="I332" i="5"/>
  <c r="H332" i="5"/>
  <c r="I331" i="5"/>
  <c r="H331" i="5"/>
  <c r="I330" i="5"/>
  <c r="H330" i="5"/>
  <c r="I329" i="5"/>
  <c r="H329" i="5"/>
  <c r="I328" i="5"/>
  <c r="H328" i="5"/>
  <c r="I327" i="5"/>
  <c r="H327" i="5"/>
  <c r="I326" i="5"/>
  <c r="H326" i="5"/>
  <c r="I325" i="5"/>
  <c r="H325" i="5"/>
  <c r="I324" i="5"/>
  <c r="H324" i="5"/>
  <c r="I323" i="5"/>
  <c r="H323" i="5"/>
  <c r="I322" i="5"/>
  <c r="H322" i="5"/>
  <c r="I321" i="5"/>
  <c r="H321" i="5"/>
  <c r="I320" i="5"/>
  <c r="H320" i="5"/>
  <c r="I319" i="5"/>
  <c r="H319" i="5"/>
  <c r="I318" i="5"/>
  <c r="H318" i="5"/>
  <c r="I317" i="5"/>
  <c r="H317" i="5"/>
  <c r="I316" i="5"/>
  <c r="H316" i="5"/>
  <c r="I315" i="5"/>
  <c r="H315" i="5"/>
  <c r="I314" i="5"/>
  <c r="H314" i="5"/>
  <c r="I313" i="5"/>
  <c r="H313" i="5"/>
  <c r="I312" i="5"/>
  <c r="H312" i="5"/>
  <c r="I311" i="5"/>
  <c r="H311" i="5"/>
  <c r="I310" i="5"/>
  <c r="H310" i="5"/>
  <c r="I309" i="5"/>
  <c r="H309" i="5"/>
  <c r="I308" i="5"/>
  <c r="H308" i="5"/>
  <c r="I307" i="5"/>
  <c r="H307" i="5"/>
  <c r="I306" i="5"/>
  <c r="H306" i="5"/>
  <c r="I305" i="5"/>
  <c r="H305" i="5"/>
  <c r="I304" i="5"/>
  <c r="H304" i="5"/>
  <c r="I303" i="5"/>
  <c r="H303" i="5"/>
  <c r="I302" i="5"/>
  <c r="H302" i="5"/>
  <c r="I301" i="5"/>
  <c r="H301" i="5"/>
  <c r="I300" i="5"/>
  <c r="H300" i="5"/>
  <c r="I299" i="5"/>
  <c r="H299" i="5"/>
  <c r="I298" i="5"/>
  <c r="I297" i="5"/>
  <c r="H297" i="5"/>
  <c r="I296" i="5"/>
  <c r="H296" i="5"/>
  <c r="I295" i="5"/>
  <c r="H295" i="5"/>
  <c r="I294" i="5"/>
  <c r="H294" i="5"/>
  <c r="I293" i="5"/>
  <c r="H293" i="5"/>
  <c r="I292" i="5"/>
  <c r="H292" i="5"/>
  <c r="I291" i="5"/>
  <c r="H291" i="5"/>
  <c r="I290" i="5"/>
  <c r="H290" i="5"/>
  <c r="I289" i="5"/>
  <c r="H289" i="5"/>
  <c r="I288" i="5"/>
  <c r="H288" i="5"/>
  <c r="I287" i="5"/>
  <c r="H287" i="5"/>
  <c r="I286" i="5"/>
  <c r="H286" i="5"/>
  <c r="I285" i="5"/>
  <c r="H285" i="5"/>
  <c r="I284" i="5"/>
  <c r="H284" i="5"/>
  <c r="I283" i="5"/>
  <c r="H283" i="5"/>
  <c r="I282" i="5"/>
  <c r="H282" i="5"/>
  <c r="I281" i="5"/>
  <c r="H281" i="5"/>
  <c r="I280" i="5"/>
  <c r="H280" i="5"/>
  <c r="I279" i="5"/>
  <c r="H279" i="5"/>
  <c r="I278" i="5"/>
  <c r="H278" i="5"/>
  <c r="I277" i="5"/>
  <c r="H277" i="5"/>
  <c r="I276" i="5"/>
  <c r="H276" i="5"/>
  <c r="I275" i="5"/>
  <c r="H275" i="5"/>
  <c r="I274" i="5"/>
  <c r="H274" i="5"/>
  <c r="I273" i="5"/>
  <c r="H273" i="5"/>
  <c r="I272" i="5"/>
  <c r="H272" i="5"/>
  <c r="I271" i="5"/>
  <c r="H271" i="5"/>
  <c r="I270" i="5"/>
  <c r="H270" i="5"/>
  <c r="I269" i="5"/>
  <c r="H269" i="5"/>
  <c r="I268" i="5"/>
  <c r="H268" i="5"/>
  <c r="I267" i="5"/>
  <c r="H267" i="5"/>
  <c r="I266" i="5"/>
  <c r="H266" i="5"/>
  <c r="I265" i="5"/>
  <c r="H265" i="5"/>
  <c r="I264" i="5"/>
  <c r="H264" i="5"/>
  <c r="I263" i="5"/>
  <c r="H263" i="5"/>
  <c r="I262" i="5"/>
  <c r="H262" i="5"/>
  <c r="I261" i="5"/>
  <c r="H261" i="5"/>
  <c r="I260" i="5"/>
  <c r="H260" i="5"/>
  <c r="I259" i="5"/>
  <c r="H259" i="5"/>
  <c r="I258" i="5"/>
  <c r="H258" i="5"/>
  <c r="I257" i="5"/>
  <c r="H257" i="5"/>
  <c r="I256" i="5"/>
  <c r="H256" i="5"/>
  <c r="I255" i="5"/>
  <c r="H255" i="5"/>
  <c r="I254" i="5"/>
  <c r="H254" i="5"/>
  <c r="I253" i="5"/>
  <c r="H253" i="5"/>
  <c r="I252" i="5"/>
  <c r="H252" i="5"/>
  <c r="I251" i="5"/>
  <c r="H251" i="5"/>
  <c r="I250" i="5"/>
  <c r="H250" i="5"/>
  <c r="I249" i="5"/>
  <c r="H249" i="5"/>
  <c r="I248" i="5"/>
  <c r="H248" i="5"/>
  <c r="I247" i="5"/>
  <c r="H247" i="5"/>
  <c r="I246" i="5"/>
  <c r="H246" i="5"/>
  <c r="I245" i="5"/>
  <c r="H245" i="5"/>
  <c r="I244" i="5"/>
  <c r="H244" i="5"/>
  <c r="I243" i="5"/>
  <c r="H243" i="5"/>
  <c r="I242" i="5"/>
  <c r="H242" i="5"/>
  <c r="I241" i="5"/>
  <c r="H241" i="5"/>
  <c r="I240" i="5"/>
  <c r="H240" i="5"/>
  <c r="I239" i="5"/>
  <c r="H239" i="5"/>
  <c r="I238" i="5"/>
  <c r="H238" i="5"/>
  <c r="I237" i="5"/>
  <c r="H237" i="5"/>
  <c r="I236" i="5"/>
  <c r="H236" i="5"/>
  <c r="I235" i="5"/>
  <c r="H235" i="5"/>
  <c r="I234" i="5"/>
  <c r="H234" i="5"/>
  <c r="I233" i="5"/>
  <c r="H233" i="5"/>
  <c r="I232" i="5"/>
  <c r="H232" i="5"/>
  <c r="I231" i="5"/>
  <c r="H231" i="5"/>
  <c r="I230" i="5"/>
  <c r="H230" i="5"/>
  <c r="I229" i="5"/>
  <c r="H229" i="5"/>
  <c r="I228" i="5"/>
  <c r="H228" i="5"/>
  <c r="I227" i="5"/>
  <c r="H227" i="5"/>
  <c r="I226" i="5"/>
  <c r="H226" i="5"/>
  <c r="I225" i="5"/>
  <c r="H225" i="5"/>
  <c r="I224" i="5"/>
  <c r="H224" i="5"/>
  <c r="I223" i="5"/>
  <c r="H223" i="5"/>
  <c r="I222" i="5"/>
  <c r="H222" i="5"/>
  <c r="I221" i="5"/>
  <c r="H221" i="5"/>
  <c r="I220" i="5"/>
  <c r="H220" i="5"/>
  <c r="I219" i="5"/>
  <c r="H219" i="5"/>
  <c r="I218" i="5"/>
  <c r="H218" i="5"/>
  <c r="I217" i="5"/>
  <c r="H217" i="5"/>
  <c r="I216" i="5"/>
  <c r="H216" i="5"/>
  <c r="I215" i="5"/>
  <c r="H215" i="5"/>
  <c r="I214" i="5"/>
  <c r="H214" i="5"/>
  <c r="I213" i="5"/>
  <c r="H213" i="5"/>
  <c r="I212" i="5"/>
  <c r="H212" i="5"/>
  <c r="I211" i="5"/>
  <c r="H211" i="5"/>
  <c r="I210" i="5"/>
  <c r="H210" i="5"/>
  <c r="I209" i="5"/>
  <c r="H209" i="5"/>
  <c r="I208" i="5"/>
  <c r="H208" i="5"/>
  <c r="I207" i="5"/>
  <c r="H207" i="5"/>
  <c r="I206" i="5"/>
  <c r="H206" i="5"/>
  <c r="I205" i="5"/>
  <c r="H205" i="5"/>
  <c r="I204" i="5"/>
  <c r="H204" i="5"/>
  <c r="I203" i="5"/>
  <c r="H203" i="5"/>
  <c r="I202" i="5"/>
  <c r="H202" i="5"/>
  <c r="I201" i="5"/>
  <c r="H201" i="5"/>
  <c r="I200" i="5"/>
  <c r="H200" i="5"/>
  <c r="I199" i="5"/>
  <c r="H199" i="5"/>
  <c r="I198" i="5"/>
  <c r="H198" i="5"/>
  <c r="I197" i="5"/>
  <c r="H197" i="5"/>
  <c r="I196" i="5"/>
  <c r="H196" i="5"/>
  <c r="I195" i="5"/>
  <c r="H195" i="5"/>
  <c r="I194" i="5"/>
  <c r="H194" i="5"/>
  <c r="I193" i="5"/>
  <c r="H193" i="5"/>
  <c r="I192" i="5"/>
  <c r="H192" i="5"/>
  <c r="I191" i="5"/>
  <c r="H191" i="5"/>
  <c r="I190" i="5"/>
  <c r="H190" i="5"/>
  <c r="I189" i="5"/>
  <c r="H189" i="5"/>
  <c r="I188" i="5"/>
  <c r="H188" i="5"/>
  <c r="I187" i="5"/>
  <c r="H187" i="5"/>
  <c r="I186" i="5"/>
  <c r="H186" i="5"/>
  <c r="I185" i="5"/>
  <c r="H185" i="5"/>
  <c r="I184" i="5"/>
  <c r="H184" i="5"/>
  <c r="I183" i="5"/>
  <c r="H183" i="5"/>
  <c r="I182" i="5"/>
  <c r="H182" i="5"/>
  <c r="I181" i="5"/>
  <c r="H181" i="5"/>
  <c r="I180" i="5"/>
  <c r="H180" i="5"/>
  <c r="I179" i="5"/>
  <c r="H179" i="5"/>
  <c r="I178" i="5"/>
  <c r="H178" i="5"/>
  <c r="I177" i="5"/>
  <c r="H177" i="5"/>
  <c r="I176" i="5"/>
  <c r="H176" i="5"/>
  <c r="I175" i="5"/>
  <c r="H175" i="5"/>
  <c r="I174" i="5"/>
  <c r="H174" i="5"/>
  <c r="I173" i="5"/>
  <c r="H173" i="5"/>
  <c r="I172" i="5"/>
  <c r="H172" i="5"/>
  <c r="I171" i="5"/>
  <c r="H171" i="5"/>
  <c r="I170" i="5"/>
  <c r="H170" i="5"/>
  <c r="I169" i="5"/>
  <c r="H169" i="5"/>
  <c r="I168" i="5"/>
  <c r="H168" i="5"/>
  <c r="I167" i="5"/>
  <c r="H167" i="5"/>
  <c r="I166" i="5"/>
  <c r="H166" i="5"/>
  <c r="I165" i="5"/>
  <c r="H165" i="5"/>
  <c r="I164" i="5"/>
  <c r="H164" i="5"/>
  <c r="I163" i="5"/>
  <c r="H163" i="5"/>
  <c r="I162" i="5"/>
  <c r="H162" i="5"/>
  <c r="I161" i="5"/>
  <c r="H161" i="5"/>
  <c r="I160" i="5"/>
  <c r="H160" i="5"/>
  <c r="I159" i="5"/>
  <c r="H159" i="5"/>
  <c r="I158" i="5"/>
  <c r="H158" i="5"/>
  <c r="I157" i="5"/>
  <c r="H157" i="5"/>
  <c r="I156" i="5"/>
  <c r="H156" i="5"/>
  <c r="I155" i="5"/>
  <c r="H155" i="5"/>
  <c r="I154" i="5"/>
  <c r="H154" i="5"/>
  <c r="I153" i="5"/>
  <c r="H153" i="5"/>
  <c r="I152" i="5"/>
  <c r="H152" i="5"/>
  <c r="I151" i="5"/>
  <c r="H151" i="5"/>
  <c r="I150" i="5"/>
  <c r="H150" i="5"/>
  <c r="I149" i="5"/>
  <c r="H149" i="5"/>
  <c r="I148" i="5"/>
  <c r="H148" i="5"/>
  <c r="I147" i="5"/>
  <c r="H147" i="5"/>
  <c r="I146" i="5"/>
  <c r="H146" i="5"/>
  <c r="I145" i="5"/>
  <c r="H145" i="5"/>
  <c r="I144" i="5"/>
  <c r="H144" i="5"/>
  <c r="I143" i="5"/>
  <c r="H143" i="5"/>
  <c r="I142" i="5"/>
  <c r="H142" i="5"/>
  <c r="I141" i="5"/>
  <c r="H141" i="5"/>
  <c r="I140" i="5"/>
  <c r="H140" i="5"/>
  <c r="I139" i="5"/>
  <c r="H139" i="5"/>
  <c r="I138" i="5"/>
  <c r="H138" i="5"/>
  <c r="I137" i="5"/>
  <c r="H137" i="5"/>
  <c r="I136" i="5"/>
  <c r="H136" i="5"/>
  <c r="I135" i="5"/>
  <c r="H135" i="5"/>
  <c r="I134" i="5"/>
  <c r="H134" i="5"/>
  <c r="I133" i="5"/>
  <c r="H133" i="5"/>
  <c r="I132" i="5"/>
  <c r="H132" i="5"/>
  <c r="I131" i="5"/>
  <c r="H131" i="5"/>
  <c r="I130" i="5"/>
  <c r="H130" i="5"/>
  <c r="I129" i="5"/>
  <c r="H129" i="5"/>
  <c r="I128" i="5"/>
  <c r="H128" i="5"/>
  <c r="I127" i="5"/>
  <c r="H127" i="5"/>
  <c r="I126" i="5"/>
  <c r="H126" i="5"/>
  <c r="I125" i="5"/>
  <c r="H125" i="5"/>
  <c r="I124" i="5"/>
  <c r="H124" i="5"/>
  <c r="I123" i="5"/>
  <c r="H123" i="5"/>
  <c r="I122" i="5"/>
  <c r="H122" i="5"/>
  <c r="I121" i="5"/>
  <c r="H121" i="5"/>
  <c r="I120" i="5"/>
  <c r="H120" i="5"/>
  <c r="I119" i="5"/>
  <c r="H119" i="5"/>
  <c r="I118" i="5"/>
  <c r="H118" i="5"/>
  <c r="I117" i="5"/>
  <c r="H117" i="5"/>
  <c r="I116" i="5"/>
  <c r="H116" i="5"/>
  <c r="I115" i="5"/>
  <c r="H115" i="5"/>
  <c r="I114" i="5"/>
  <c r="H114" i="5"/>
  <c r="I113" i="5"/>
  <c r="H113" i="5"/>
  <c r="I112" i="5"/>
  <c r="H112" i="5"/>
  <c r="I111" i="5"/>
  <c r="H111" i="5"/>
  <c r="I110" i="5"/>
  <c r="H110" i="5"/>
  <c r="I109" i="5"/>
  <c r="H109" i="5"/>
  <c r="I108" i="5"/>
  <c r="H108" i="5"/>
  <c r="I107" i="5"/>
  <c r="H107" i="5"/>
  <c r="I106" i="5"/>
  <c r="H106" i="5"/>
  <c r="I105" i="5"/>
  <c r="H105" i="5"/>
  <c r="I104" i="5"/>
  <c r="H104" i="5"/>
  <c r="I103" i="5"/>
  <c r="H103" i="5"/>
  <c r="I102" i="5"/>
  <c r="H102" i="5"/>
  <c r="I101" i="5"/>
  <c r="H101" i="5"/>
  <c r="I100" i="5"/>
  <c r="H100" i="5"/>
  <c r="I99" i="5"/>
  <c r="H99" i="5"/>
  <c r="I98" i="5"/>
  <c r="H98" i="5"/>
  <c r="I97" i="5"/>
  <c r="H97" i="5"/>
  <c r="I96" i="5"/>
  <c r="H96" i="5"/>
  <c r="I95" i="5"/>
  <c r="H95" i="5"/>
  <c r="I94" i="5"/>
  <c r="H94" i="5"/>
  <c r="I93" i="5"/>
  <c r="H93" i="5"/>
  <c r="I92" i="5"/>
  <c r="H92" i="5"/>
  <c r="I91" i="5"/>
  <c r="H91" i="5"/>
  <c r="I90" i="5"/>
  <c r="H90" i="5"/>
  <c r="I89" i="5"/>
  <c r="H89" i="5"/>
  <c r="I88" i="5"/>
  <c r="H88" i="5"/>
  <c r="I87" i="5"/>
  <c r="H87" i="5"/>
  <c r="I86" i="5"/>
  <c r="H86" i="5"/>
  <c r="I85" i="5"/>
  <c r="H85" i="5"/>
  <c r="I84" i="5"/>
  <c r="H84" i="5"/>
  <c r="I83" i="5"/>
  <c r="H83" i="5"/>
  <c r="I82" i="5"/>
  <c r="H82" i="5"/>
  <c r="I81" i="5"/>
  <c r="H81" i="5"/>
  <c r="I80" i="5"/>
  <c r="H80" i="5"/>
  <c r="I79" i="5"/>
  <c r="H79" i="5"/>
  <c r="I78" i="5"/>
  <c r="H78" i="5"/>
  <c r="I77" i="5"/>
  <c r="H77" i="5"/>
  <c r="I76" i="5"/>
  <c r="H76" i="5"/>
  <c r="I75" i="5"/>
  <c r="H75" i="5"/>
  <c r="I74" i="5"/>
  <c r="H74" i="5"/>
  <c r="I73" i="5"/>
  <c r="H73" i="5"/>
  <c r="I72" i="5"/>
  <c r="H72" i="5"/>
  <c r="I71" i="5"/>
  <c r="H71" i="5"/>
  <c r="I70" i="5"/>
  <c r="H70" i="5"/>
  <c r="I69" i="5"/>
  <c r="H69" i="5"/>
  <c r="I68" i="5"/>
  <c r="H68" i="5"/>
  <c r="I67" i="5"/>
  <c r="H67" i="5"/>
  <c r="I66" i="5"/>
  <c r="H66" i="5"/>
  <c r="I65" i="5"/>
  <c r="H65" i="5"/>
  <c r="I64" i="5"/>
  <c r="H64" i="5"/>
  <c r="I63" i="5"/>
  <c r="H63" i="5"/>
  <c r="I62" i="5"/>
  <c r="H62" i="5"/>
  <c r="I61" i="5"/>
  <c r="H61" i="5"/>
  <c r="I60" i="5"/>
  <c r="H60" i="5"/>
  <c r="I59" i="5"/>
  <c r="H59" i="5"/>
  <c r="I58" i="5"/>
  <c r="H58" i="5"/>
  <c r="I57" i="5"/>
  <c r="H57" i="5"/>
  <c r="I56" i="5"/>
  <c r="H56" i="5"/>
  <c r="I55" i="5"/>
  <c r="H55" i="5"/>
  <c r="I54" i="5"/>
  <c r="H54" i="5"/>
  <c r="I53" i="5"/>
  <c r="H53" i="5"/>
  <c r="I52" i="5"/>
  <c r="H52" i="5"/>
  <c r="I51" i="5"/>
  <c r="H51" i="5"/>
  <c r="I50" i="5"/>
  <c r="H50" i="5"/>
  <c r="I49" i="5"/>
  <c r="H49" i="5"/>
  <c r="I48" i="5"/>
  <c r="H48" i="5"/>
  <c r="I47" i="5"/>
  <c r="H47" i="5"/>
  <c r="I46" i="5"/>
  <c r="H46" i="5"/>
  <c r="I45" i="5"/>
  <c r="H45" i="5"/>
  <c r="I44" i="5"/>
  <c r="H44" i="5"/>
  <c r="I43" i="5"/>
  <c r="H43" i="5"/>
  <c r="I42" i="5"/>
  <c r="H42" i="5"/>
  <c r="I41" i="5"/>
  <c r="H41" i="5"/>
  <c r="I40" i="5"/>
  <c r="H40" i="5"/>
  <c r="I39" i="5"/>
  <c r="H39" i="5"/>
  <c r="I38" i="5"/>
  <c r="H38" i="5"/>
  <c r="I37" i="5"/>
  <c r="H37" i="5"/>
  <c r="I36" i="5"/>
  <c r="H36" i="5"/>
  <c r="I35" i="5"/>
  <c r="H35" i="5"/>
  <c r="I34" i="5"/>
  <c r="H34" i="5"/>
  <c r="I33" i="5"/>
  <c r="H33" i="5"/>
  <c r="I32" i="5"/>
  <c r="H32" i="5"/>
  <c r="I31" i="5"/>
  <c r="H31" i="5"/>
  <c r="I30" i="5"/>
  <c r="H30" i="5"/>
  <c r="I29" i="5"/>
  <c r="H29" i="5"/>
  <c r="I28" i="5"/>
  <c r="H28" i="5"/>
  <c r="I27" i="5"/>
  <c r="H27" i="5"/>
  <c r="I26" i="5"/>
  <c r="H26" i="5"/>
  <c r="I25" i="5"/>
  <c r="H25" i="5"/>
  <c r="I24" i="5"/>
  <c r="H24" i="5"/>
  <c r="I23" i="5"/>
  <c r="H23" i="5"/>
  <c r="I22" i="5"/>
  <c r="I21" i="5"/>
  <c r="H21" i="5"/>
  <c r="I20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K2" i="5" l="1"/>
  <c r="K3" i="5"/>
  <c r="V1038" i="4" l="1"/>
  <c r="V1037" i="4"/>
  <c r="V1036" i="4"/>
  <c r="V1035" i="4"/>
  <c r="V1034" i="4"/>
  <c r="V1033" i="4"/>
  <c r="V1032" i="4"/>
  <c r="V1031" i="4"/>
  <c r="V1030" i="4"/>
  <c r="V1029" i="4"/>
  <c r="V1020" i="4"/>
  <c r="V1019" i="4"/>
  <c r="V1000" i="4"/>
  <c r="V990" i="4"/>
  <c r="V988" i="4"/>
  <c r="V979" i="4"/>
  <c r="V975" i="4"/>
  <c r="V971" i="4"/>
  <c r="V970" i="4"/>
  <c r="V969" i="4"/>
  <c r="V964" i="4"/>
  <c r="V961" i="4"/>
  <c r="V960" i="4"/>
  <c r="V958" i="4"/>
  <c r="V957" i="4"/>
  <c r="V949" i="4"/>
  <c r="V944" i="4"/>
  <c r="V942" i="4"/>
  <c r="V941" i="4"/>
  <c r="V937" i="4"/>
  <c r="V930" i="4"/>
  <c r="V924" i="4"/>
  <c r="V921" i="4"/>
  <c r="V920" i="4"/>
  <c r="V913" i="4"/>
  <c r="V912" i="4"/>
  <c r="V911" i="4"/>
  <c r="V907" i="4"/>
  <c r="V905" i="4"/>
  <c r="V902" i="4"/>
  <c r="V901" i="4"/>
  <c r="V898" i="4"/>
  <c r="V891" i="4"/>
  <c r="V890" i="4"/>
  <c r="V888" i="4"/>
  <c r="V883" i="4"/>
  <c r="V882" i="4"/>
  <c r="V881" i="4"/>
  <c r="V852" i="4"/>
  <c r="V841" i="4"/>
  <c r="V838" i="4"/>
  <c r="V832" i="4"/>
  <c r="V831" i="4"/>
  <c r="V819" i="4"/>
  <c r="V811" i="4"/>
  <c r="V810" i="4"/>
  <c r="V809" i="4"/>
  <c r="V808" i="4"/>
  <c r="V803" i="4"/>
  <c r="V802" i="4"/>
  <c r="V801" i="4"/>
  <c r="E801" i="4"/>
  <c r="V796" i="4"/>
  <c r="E796" i="4"/>
  <c r="V794" i="4"/>
  <c r="V793" i="4"/>
  <c r="V786" i="4"/>
  <c r="V785" i="4"/>
  <c r="V784" i="4"/>
  <c r="V782" i="4"/>
  <c r="V781" i="4"/>
  <c r="V778" i="4"/>
  <c r="V777" i="4"/>
  <c r="V772" i="4"/>
  <c r="V771" i="4"/>
  <c r="V763" i="4"/>
  <c r="V762" i="4"/>
  <c r="V761" i="4"/>
  <c r="V750" i="4"/>
  <c r="V749" i="4"/>
  <c r="V744" i="4"/>
  <c r="V741" i="4"/>
  <c r="V740" i="4"/>
  <c r="V739" i="4"/>
  <c r="V733" i="4"/>
  <c r="V732" i="4"/>
  <c r="V731" i="4"/>
  <c r="V730" i="4"/>
  <c r="V729" i="4"/>
  <c r="V728" i="4"/>
  <c r="V720" i="4"/>
  <c r="V712" i="4"/>
  <c r="V710" i="4"/>
  <c r="V709" i="4"/>
  <c r="V702" i="4"/>
  <c r="V701" i="4"/>
  <c r="V700" i="4"/>
  <c r="V699" i="4"/>
  <c r="V698" i="4"/>
  <c r="V696" i="4"/>
  <c r="V695" i="4"/>
  <c r="V690" i="4"/>
  <c r="V689" i="4"/>
  <c r="V688" i="4"/>
  <c r="V687" i="4"/>
  <c r="V686" i="4"/>
  <c r="V676" i="4"/>
  <c r="V670" i="4"/>
  <c r="V669" i="4"/>
  <c r="V668" i="4"/>
  <c r="V666" i="4"/>
  <c r="V665" i="4"/>
  <c r="V664" i="4"/>
  <c r="V657" i="4"/>
  <c r="V655" i="4"/>
  <c r="V650" i="4"/>
  <c r="V647" i="4"/>
  <c r="V646" i="4"/>
  <c r="V645" i="4"/>
  <c r="V642" i="4"/>
  <c r="V641" i="4"/>
  <c r="V639" i="4"/>
  <c r="V638" i="4"/>
  <c r="V637" i="4"/>
  <c r="V626" i="4"/>
  <c r="V623" i="4"/>
  <c r="V622" i="4"/>
  <c r="V621" i="4"/>
  <c r="V620" i="4"/>
  <c r="V614" i="4"/>
  <c r="V610" i="4"/>
  <c r="V599" i="4"/>
  <c r="V598" i="4"/>
  <c r="V597" i="4"/>
  <c r="V596" i="4"/>
  <c r="V592" i="4"/>
  <c r="V564" i="4"/>
  <c r="V563" i="4"/>
  <c r="V562" i="4"/>
  <c r="V561" i="4"/>
  <c r="V560" i="4"/>
  <c r="V559" i="4"/>
  <c r="V558" i="4"/>
  <c r="V557" i="4"/>
  <c r="V555" i="4"/>
  <c r="V554" i="4"/>
  <c r="V553" i="4"/>
  <c r="V552" i="4"/>
  <c r="V551" i="4"/>
  <c r="V550" i="4"/>
  <c r="V549" i="4"/>
  <c r="V547" i="4"/>
  <c r="V545" i="4"/>
  <c r="V544" i="4"/>
  <c r="V543" i="4"/>
  <c r="V542" i="4"/>
  <c r="V539" i="4"/>
  <c r="V538" i="4"/>
  <c r="V536" i="4"/>
  <c r="V535" i="4"/>
  <c r="V534" i="4"/>
  <c r="V533" i="4"/>
  <c r="V532" i="4"/>
  <c r="V531" i="4"/>
  <c r="V530" i="4"/>
  <c r="V529" i="4"/>
  <c r="V528" i="4"/>
  <c r="V527" i="4"/>
  <c r="V526" i="4"/>
  <c r="V525" i="4"/>
  <c r="V524" i="4"/>
  <c r="V523" i="4"/>
  <c r="V521" i="4"/>
  <c r="V520" i="4"/>
  <c r="V518" i="4"/>
  <c r="V517" i="4"/>
  <c r="V515" i="4"/>
  <c r="V514" i="4"/>
  <c r="V513" i="4"/>
  <c r="V512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6" i="4"/>
  <c r="V493" i="4"/>
  <c r="V492" i="4"/>
  <c r="V490" i="4"/>
  <c r="V489" i="4"/>
  <c r="V488" i="4"/>
  <c r="V487" i="4"/>
  <c r="V486" i="4"/>
  <c r="V485" i="4"/>
  <c r="V484" i="4"/>
  <c r="V483" i="4"/>
  <c r="V481" i="4"/>
  <c r="V480" i="4"/>
  <c r="V479" i="4"/>
  <c r="V478" i="4"/>
  <c r="V477" i="4"/>
  <c r="V476" i="4"/>
  <c r="V475" i="4"/>
  <c r="V474" i="4"/>
  <c r="V473" i="4"/>
  <c r="V466" i="4"/>
  <c r="V463" i="4"/>
  <c r="V462" i="4"/>
  <c r="V461" i="4"/>
  <c r="V460" i="4"/>
  <c r="V453" i="4"/>
  <c r="V452" i="4"/>
  <c r="V449" i="4"/>
  <c r="V446" i="4"/>
  <c r="V439" i="4"/>
  <c r="V434" i="4"/>
  <c r="V431" i="4"/>
  <c r="V430" i="4"/>
  <c r="V429" i="4"/>
  <c r="V428" i="4"/>
  <c r="V427" i="4"/>
  <c r="V423" i="4"/>
  <c r="V422" i="4"/>
  <c r="V421" i="4"/>
  <c r="V418" i="4"/>
  <c r="V417" i="4"/>
  <c r="V414" i="4"/>
  <c r="V410" i="4"/>
  <c r="V407" i="4"/>
  <c r="V404" i="4"/>
  <c r="V403" i="4"/>
  <c r="V399" i="4"/>
  <c r="V398" i="4"/>
  <c r="V394" i="4"/>
  <c r="V391" i="4"/>
  <c r="V383" i="4"/>
  <c r="V380" i="4"/>
  <c r="V379" i="4"/>
  <c r="V374" i="4"/>
  <c r="V367" i="4"/>
  <c r="V359" i="4"/>
  <c r="V356" i="4"/>
  <c r="V355" i="4"/>
  <c r="V354" i="4"/>
  <c r="V352" i="4"/>
  <c r="V350" i="4"/>
  <c r="V349" i="4"/>
  <c r="V343" i="4"/>
  <c r="V342" i="4"/>
  <c r="V341" i="4"/>
  <c r="V338" i="4"/>
  <c r="V335" i="4"/>
  <c r="V333" i="4"/>
  <c r="V332" i="4"/>
  <c r="V325" i="4"/>
  <c r="V321" i="4"/>
  <c r="V319" i="4"/>
  <c r="V314" i="4"/>
  <c r="V311" i="4"/>
  <c r="V309" i="4"/>
  <c r="V308" i="4"/>
  <c r="V287" i="4"/>
  <c r="V284" i="4"/>
  <c r="V283" i="4"/>
  <c r="V259" i="4"/>
  <c r="V255" i="4"/>
  <c r="V254" i="4"/>
  <c r="V253" i="4"/>
  <c r="V252" i="4"/>
  <c r="V239" i="4"/>
  <c r="V237" i="4"/>
  <c r="V235" i="4"/>
  <c r="V234" i="4"/>
  <c r="V210" i="4"/>
  <c r="V209" i="4"/>
  <c r="V207" i="4"/>
  <c r="V206" i="4"/>
  <c r="V205" i="4"/>
  <c r="V204" i="4"/>
  <c r="V203" i="4"/>
  <c r="V202" i="4"/>
  <c r="V201" i="4"/>
  <c r="V200" i="4"/>
  <c r="V199" i="4"/>
  <c r="V197" i="4"/>
  <c r="V195" i="4"/>
  <c r="V194" i="4"/>
  <c r="V193" i="4"/>
  <c r="V192" i="4"/>
  <c r="V191" i="4"/>
  <c r="V190" i="4"/>
  <c r="V189" i="4"/>
  <c r="V188" i="4"/>
  <c r="V187" i="4"/>
  <c r="V185" i="4"/>
  <c r="V184" i="4"/>
  <c r="V183" i="4"/>
  <c r="V181" i="4"/>
  <c r="V180" i="4"/>
  <c r="V179" i="4"/>
  <c r="V176" i="4"/>
  <c r="V175" i="4"/>
  <c r="V174" i="4"/>
  <c r="V173" i="4"/>
  <c r="V172" i="4"/>
  <c r="V171" i="4"/>
  <c r="V170" i="4"/>
  <c r="V169" i="4"/>
  <c r="V164" i="4"/>
  <c r="V163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6" i="4"/>
  <c r="V143" i="4"/>
  <c r="V142" i="4"/>
  <c r="V141" i="4"/>
  <c r="V140" i="4"/>
  <c r="V139" i="4"/>
  <c r="V138" i="4"/>
  <c r="V137" i="4"/>
  <c r="V136" i="4"/>
  <c r="V134" i="4"/>
  <c r="V133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6" i="4"/>
  <c r="V112" i="4"/>
  <c r="V111" i="4"/>
  <c r="V110" i="4"/>
  <c r="V104" i="4"/>
  <c r="V99" i="4"/>
  <c r="V98" i="4"/>
  <c r="V96" i="4"/>
  <c r="V95" i="4"/>
  <c r="V94" i="4"/>
  <c r="V92" i="4"/>
  <c r="V91" i="4"/>
  <c r="V90" i="4"/>
  <c r="V88" i="4"/>
  <c r="V86" i="4"/>
  <c r="V85" i="4"/>
  <c r="V84" i="4"/>
  <c r="V81" i="4"/>
  <c r="V80" i="4"/>
  <c r="V79" i="4"/>
  <c r="V78" i="4"/>
  <c r="V77" i="4"/>
  <c r="V74" i="4"/>
  <c r="V73" i="4"/>
  <c r="V71" i="4"/>
  <c r="V69" i="4"/>
  <c r="V68" i="4"/>
  <c r="V67" i="4"/>
  <c r="V66" i="4"/>
  <c r="V65" i="4"/>
  <c r="V64" i="4"/>
  <c r="V63" i="4"/>
  <c r="V61" i="4"/>
  <c r="V60" i="4"/>
  <c r="V54" i="4"/>
  <c r="V53" i="4"/>
  <c r="V51" i="4"/>
  <c r="V39" i="4"/>
  <c r="V38" i="4"/>
  <c r="V37" i="4"/>
  <c r="V34" i="4"/>
  <c r="V32" i="4"/>
  <c r="V31" i="4"/>
  <c r="V25" i="4"/>
  <c r="V24" i="4"/>
  <c r="V23" i="4"/>
  <c r="V22" i="4"/>
  <c r="V21" i="4"/>
  <c r="V19" i="4"/>
  <c r="V18" i="4"/>
  <c r="V17" i="4"/>
  <c r="V16" i="4"/>
  <c r="V15" i="4"/>
  <c r="V13" i="4"/>
  <c r="V11" i="4"/>
  <c r="V9" i="4"/>
  <c r="V8" i="4"/>
  <c r="V5" i="4"/>
  <c r="V3" i="4"/>
  <c r="V2" i="4"/>
</calcChain>
</file>

<file path=xl/sharedStrings.xml><?xml version="1.0" encoding="utf-8"?>
<sst xmlns="http://schemas.openxmlformats.org/spreadsheetml/2006/main" count="6968" uniqueCount="1528">
  <si>
    <t>Equipement</t>
  </si>
  <si>
    <t>Sous-ensemble</t>
  </si>
  <si>
    <t>Quantité SE installée</t>
  </si>
  <si>
    <t>Sous-ensemble relais disponible (révisé)</t>
  </si>
  <si>
    <t>Sous-ensemble en attente révision</t>
  </si>
  <si>
    <t>Sous-ensemble encours de révision</t>
  </si>
  <si>
    <t>Corps de Sous-ensembles disponibles (révisable)</t>
  </si>
  <si>
    <t>BG</t>
  </si>
  <si>
    <r>
      <t>Bull D11T
D11T3;</t>
    </r>
    <r>
      <rPr>
        <b/>
        <sz val="11"/>
        <color rgb="FFFF0000"/>
        <rFont val="Calibri"/>
        <family val="2"/>
        <scheme val="minor"/>
      </rPr>
      <t>D11T4 (Yfia);</t>
    </r>
    <r>
      <rPr>
        <b/>
        <sz val="11"/>
        <color theme="1"/>
        <rFont val="Calibri"/>
        <family val="2"/>
        <scheme val="minor"/>
      </rPr>
      <t xml:space="preserve"> D11T5; D11t6;  D11T7</t>
    </r>
  </si>
  <si>
    <r>
      <t>Moteur thermique C32 WZH (AMA) 
D11T3;</t>
    </r>
    <r>
      <rPr>
        <b/>
        <sz val="11"/>
        <color rgb="FFFF0000"/>
        <rFont val="Calibri"/>
        <family val="2"/>
        <scheme val="minor"/>
      </rPr>
      <t>D11T4 (Yfia)</t>
    </r>
    <r>
      <rPr>
        <b/>
        <sz val="11"/>
        <color theme="1"/>
        <rFont val="Calibri"/>
        <family val="2"/>
        <scheme val="minor"/>
      </rPr>
      <t>; D11T5; D11t6;  D11T7</t>
    </r>
  </si>
  <si>
    <r>
      <t xml:space="preserve">Bull D11T
D11T1 et </t>
    </r>
    <r>
      <rPr>
        <b/>
        <sz val="11"/>
        <color rgb="FFFF0000"/>
        <rFont val="Calibri"/>
        <family val="2"/>
        <scheme val="minor"/>
      </rPr>
      <t>D11T2 (Brulé)</t>
    </r>
  </si>
  <si>
    <r>
      <t xml:space="preserve">Moteur thermique LJW (GEB) 
D11T1 et </t>
    </r>
    <r>
      <rPr>
        <b/>
        <sz val="11"/>
        <color rgb="FFFF0000"/>
        <rFont val="Calibri"/>
        <family val="2"/>
        <scheme val="minor"/>
      </rPr>
      <t>D11T2 (Brulé)</t>
    </r>
  </si>
  <si>
    <r>
      <t xml:space="preserve">Bull D9R 
</t>
    </r>
    <r>
      <rPr>
        <b/>
        <sz val="11"/>
        <color rgb="FFFF0000"/>
        <rFont val="Calibri"/>
        <family val="2"/>
        <scheme val="minor"/>
      </rPr>
      <t>D9RW1 (Yfia);</t>
    </r>
    <r>
      <rPr>
        <b/>
        <sz val="11"/>
        <color theme="1"/>
        <rFont val="Calibri"/>
        <family val="2"/>
        <scheme val="minor"/>
      </rPr>
      <t xml:space="preserve"> D9RW2 ; </t>
    </r>
    <r>
      <rPr>
        <b/>
        <sz val="11"/>
        <color rgb="FFFF0000"/>
        <rFont val="Calibri"/>
        <family val="2"/>
        <scheme val="minor"/>
      </rPr>
      <t>D9RW3 (Arrêt); D9RW4 (Arrêt)</t>
    </r>
    <r>
      <rPr>
        <b/>
        <sz val="11"/>
        <color theme="1"/>
        <rFont val="Calibri"/>
        <family val="2"/>
        <scheme val="minor"/>
      </rPr>
      <t xml:space="preserve">; D9RW5 ; D9RW6 ; </t>
    </r>
    <r>
      <rPr>
        <b/>
        <sz val="11"/>
        <color rgb="FFFF0000"/>
        <rFont val="Calibri"/>
        <family val="2"/>
        <scheme val="minor"/>
      </rPr>
      <t xml:space="preserve">D9RW7 (Bougra); D9RW8(Yfia) ; </t>
    </r>
    <r>
      <rPr>
        <b/>
        <sz val="11"/>
        <color theme="1"/>
        <rFont val="Calibri"/>
        <family val="2"/>
        <scheme val="minor"/>
      </rPr>
      <t>D9RW9 ; D9RW10 ; D9RW11</t>
    </r>
  </si>
  <si>
    <t>Moteur thermique</t>
  </si>
  <si>
    <t>Chargeuse 994F (F1 et F2)</t>
  </si>
  <si>
    <t>Chargeuse 992K</t>
  </si>
  <si>
    <t>CAMION HAUL PACK 730E 
(KOM1, KOM2,KOM3)</t>
  </si>
  <si>
    <r>
      <t xml:space="preserve">CAMION UNIT RIG MT3300DC 
</t>
    </r>
    <r>
      <rPr>
        <b/>
        <sz val="11"/>
        <color rgb="FFFF0000"/>
        <rFont val="Calibri"/>
        <family val="2"/>
        <scheme val="minor"/>
      </rPr>
      <t>UR131; UR132; UR134</t>
    </r>
  </si>
  <si>
    <r>
      <t>CAMION UNIT RIG MT3300AC 
TEREX1; TEREX2;</t>
    </r>
    <r>
      <rPr>
        <b/>
        <sz val="11"/>
        <color rgb="FFFF0000"/>
        <rFont val="Calibri"/>
        <family val="2"/>
        <scheme val="minor"/>
      </rPr>
      <t>TEREX3( A l'arrêt)</t>
    </r>
    <r>
      <rPr>
        <b/>
        <sz val="11"/>
        <color theme="1"/>
        <rFont val="Calibri"/>
        <family val="2"/>
        <scheme val="minor"/>
      </rPr>
      <t>;TEREX4</t>
    </r>
  </si>
  <si>
    <r>
      <t xml:space="preserve">Niveleuse 14M CAT
</t>
    </r>
    <r>
      <rPr>
        <b/>
        <sz val="11"/>
        <color rgb="FFFF0000"/>
        <rFont val="Calibri"/>
        <family val="2"/>
        <scheme val="minor"/>
      </rPr>
      <t>NIV CAT 7</t>
    </r>
    <r>
      <rPr>
        <b/>
        <sz val="11"/>
        <color theme="1"/>
        <rFont val="Calibri"/>
        <family val="2"/>
        <scheme val="minor"/>
      </rPr>
      <t xml:space="preserve">; NIV CAT 8 </t>
    </r>
  </si>
  <si>
    <t>Moteur Thermique</t>
  </si>
  <si>
    <r>
      <t xml:space="preserve">01
Niveleuse KOMATSU
</t>
    </r>
    <r>
      <rPr>
        <b/>
        <sz val="11"/>
        <color rgb="FFFF0000"/>
        <rFont val="Calibri"/>
        <family val="2"/>
        <scheme val="minor"/>
      </rPr>
      <t xml:space="preserve">NIV KOM 6 </t>
    </r>
    <r>
      <rPr>
        <b/>
        <sz val="11"/>
        <color theme="1"/>
        <rFont val="Calibri"/>
        <family val="2"/>
        <scheme val="minor"/>
      </rPr>
      <t>et NIV KOM 5</t>
    </r>
  </si>
  <si>
    <r>
      <t>Paydozer KOMATSU WD600
PAY WD600 1 (Enrouleur à l'arrêt) ; PAY WD600 2 ;</t>
    </r>
    <r>
      <rPr>
        <b/>
        <sz val="11"/>
        <color rgb="FFFF0000"/>
        <rFont val="Calibri"/>
        <family val="2"/>
        <scheme val="minor"/>
      </rPr>
      <t xml:space="preserve"> PAY WD600 3</t>
    </r>
  </si>
  <si>
    <t>01 Arroseur  CAT</t>
  </si>
  <si>
    <t>01  Camion station Mobile VOLVO</t>
  </si>
  <si>
    <t>01 Camion Ravitaillement Gasoil CAT</t>
  </si>
  <si>
    <t>01 Sondeuse CAT C27</t>
  </si>
  <si>
    <t>01 Sondeuse CUM QSK 19</t>
  </si>
  <si>
    <t>01 Sondeuse DKS</t>
  </si>
  <si>
    <t>01 Sondeuse PV</t>
  </si>
  <si>
    <t>YSF</t>
  </si>
  <si>
    <t>Bull D11T (AMA)
D11 T5,D11 T8</t>
  </si>
  <si>
    <t>Moteur thermique C32 WZH (AMA)</t>
  </si>
  <si>
    <t>Bull D11T (GEB)
D11T3</t>
  </si>
  <si>
    <t xml:space="preserve">Moteur thermique C32 LJW (GEB) </t>
  </si>
  <si>
    <t>Bull D11T (KSN)
D11T9</t>
  </si>
  <si>
    <t xml:space="preserve">Moteur thermique C32  TZC00133
(KSN) </t>
  </si>
  <si>
    <r>
      <t xml:space="preserve">Bull D9R 
</t>
    </r>
    <r>
      <rPr>
        <b/>
        <sz val="11"/>
        <rFont val="Calibri"/>
        <family val="2"/>
        <scheme val="minor"/>
      </rPr>
      <t xml:space="preserve">D9RW1 ; D9RW5 ; D9RW8; D9RW9; D9RW10 ; </t>
    </r>
    <r>
      <rPr>
        <b/>
        <sz val="11"/>
        <color theme="1"/>
        <rFont val="Calibri"/>
        <family val="2"/>
        <scheme val="minor"/>
      </rPr>
      <t>D9RW11</t>
    </r>
  </si>
  <si>
    <r>
      <t xml:space="preserve">Niveleuse 14M CAT
</t>
    </r>
    <r>
      <rPr>
        <b/>
        <sz val="11"/>
        <color theme="1"/>
        <rFont val="Calibri"/>
        <family val="2"/>
        <scheme val="minor"/>
      </rPr>
      <t xml:space="preserve"> NIV CAT</t>
    </r>
  </si>
  <si>
    <r>
      <t xml:space="preserve">Niveleuse KOMATSU
</t>
    </r>
    <r>
      <rPr>
        <b/>
        <sz val="11"/>
        <rFont val="Calibri"/>
        <family val="2"/>
        <scheme val="minor"/>
      </rPr>
      <t>NIV KOM R6</t>
    </r>
    <r>
      <rPr>
        <b/>
        <sz val="11"/>
        <color rgb="FFFF0000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et NIV KOM R3 </t>
    </r>
  </si>
  <si>
    <t>Paydozer KOMATSU WD600
PAY WD600 R6 ; PAY WD600 R3 ; PAY WD600 calcination</t>
  </si>
  <si>
    <t>01 Sondeuse CUM SKF</t>
  </si>
  <si>
    <t>Bull D11T</t>
  </si>
  <si>
    <t>Pompe à Eau principale</t>
  </si>
  <si>
    <t>Turbocompresseur</t>
  </si>
  <si>
    <t>Pompe d'alimentation gazoile</t>
  </si>
  <si>
    <t>Réfrigérant Huile Moteur</t>
  </si>
  <si>
    <t>Réfrigérant Hydraulique</t>
  </si>
  <si>
    <t>Pompe prégraissage</t>
  </si>
  <si>
    <t>Climatiseur</t>
  </si>
  <si>
    <t>N/R</t>
  </si>
  <si>
    <t>Convertisseur de couple</t>
  </si>
  <si>
    <t>Boite à vitesses</t>
  </si>
  <si>
    <t>Embrayages</t>
  </si>
  <si>
    <t>Boite transfert</t>
  </si>
  <si>
    <t>1 (N)</t>
  </si>
  <si>
    <t>POMPE HYDRAULIQUE</t>
  </si>
  <si>
    <t>POMPE DE PILOTAGE GEB</t>
  </si>
  <si>
    <t>POMPE VENTILATEUR GEB</t>
  </si>
  <si>
    <t>POMPE DE PILOTAGE AMA</t>
  </si>
  <si>
    <t>POMPE VENTILATEUR AMA</t>
  </si>
  <si>
    <t>POMPE TRANSMISSION</t>
  </si>
  <si>
    <t>MOTEUR HYD VENTILATEUR D11T AMA</t>
  </si>
  <si>
    <t>MOTEUR HYD VENTILATEUR D11T GEB</t>
  </si>
  <si>
    <t>SELECTEUR HYDRAULIQUE</t>
  </si>
  <si>
    <t>SELECTEUR DE PILOTAGE AMA</t>
  </si>
  <si>
    <t>SELECTEUR DE PILOTAGE GEB</t>
  </si>
  <si>
    <t>SELECTEUR DE TRANSMISSION</t>
  </si>
  <si>
    <t>SELECTEUR DES EMBRAYAGES</t>
  </si>
  <si>
    <t>REFRIGERANT TRANSMISSION AMA</t>
  </si>
  <si>
    <t>REFRIGERANT HYDRAULIQUE GEB</t>
  </si>
  <si>
    <t>Réfrigérant Hydraulique AMA</t>
  </si>
  <si>
    <t>RADIATEUR D11T AMA</t>
  </si>
  <si>
    <t>RADIATEUR D11T GEB</t>
  </si>
  <si>
    <t>Vérin de levage pelle</t>
  </si>
  <si>
    <t>Vérin de Tilt pelle</t>
  </si>
  <si>
    <t>Vérin de levage Ripper</t>
  </si>
  <si>
    <t>Vérin Tilt Ripper</t>
  </si>
  <si>
    <t>Bull D9R</t>
  </si>
  <si>
    <t>Pompe à Eau</t>
  </si>
  <si>
    <t>Pompe d'Injection</t>
  </si>
  <si>
    <t>REFRIGERANT TRANSMISSION</t>
  </si>
  <si>
    <t>RADIATEUR</t>
  </si>
  <si>
    <t>Vérin de levage Pelle</t>
  </si>
  <si>
    <t>Vérin d'inclinaison Pelle</t>
  </si>
  <si>
    <t>Chargeuse 994F</t>
  </si>
  <si>
    <t>Pompe d'alimontation gasoile</t>
  </si>
  <si>
    <t>PTO AV</t>
  </si>
  <si>
    <t>PTO AR</t>
  </si>
  <si>
    <t>POMPE HYD PRINCIPALE</t>
  </si>
  <si>
    <t>POMPE HYDRAULIQUE  AUX</t>
  </si>
  <si>
    <t>POMPE DE PILOTAGE+REFR DES EQUIPEMENT</t>
  </si>
  <si>
    <t>POMPE DE LUBRIFICATION P.T.O AV</t>
  </si>
  <si>
    <t>POMPE DIRECTION  PRINCIPALE</t>
  </si>
  <si>
    <t>POMPE DE REFOIDISSEMENT CIRCUIT DE DIREC</t>
  </si>
  <si>
    <t>POMPE DE FREINAGE</t>
  </si>
  <si>
    <t>POMPE DE REFOIDISSEMENT CIRCUIT DE FREINA</t>
  </si>
  <si>
    <t>POMPE DE TRANSMISSION</t>
  </si>
  <si>
    <t>SELECTEUR DE DIRECTION</t>
  </si>
  <si>
    <t>Vérin de levage</t>
  </si>
  <si>
    <t>VERIN DE CAVAGE (inclainaison)</t>
  </si>
  <si>
    <t>Vérin de direction</t>
  </si>
  <si>
    <t>ACCUMULATEUR DE FRIENAGE</t>
  </si>
  <si>
    <t>FREIN PARKING</t>
  </si>
  <si>
    <t>REFRIGERANT HydraULIQUE</t>
  </si>
  <si>
    <t>PTO</t>
  </si>
  <si>
    <t>POMPE DE PILOTAGE</t>
  </si>
  <si>
    <t>SELECTEUR DE Freinage</t>
  </si>
  <si>
    <t>Vérin de cavage (inclainaison)</t>
  </si>
  <si>
    <t>CAMION HAUL PACK 730E</t>
  </si>
  <si>
    <t>HYDRAIRE  AV</t>
  </si>
  <si>
    <t>HYDRAIRE   AR</t>
  </si>
  <si>
    <t>BLOC FREIN  AV</t>
  </si>
  <si>
    <t>BLOC FREIN   AR</t>
  </si>
  <si>
    <t>VERIN DE DIRECTION</t>
  </si>
  <si>
    <t>VERIN DE BENNE</t>
  </si>
  <si>
    <t>ORBITROLE</t>
  </si>
  <si>
    <t>ACCUMULATEUR</t>
  </si>
  <si>
    <t>CAMION UNIT RIG MT3300DC</t>
  </si>
  <si>
    <t>POMPE DE DIRECION</t>
  </si>
  <si>
    <t>VALVE DE PILOTAGE</t>
  </si>
  <si>
    <t>MANIFOLDE DE DIRECTION</t>
  </si>
  <si>
    <t>MANIFOLDE DE FREINAGE</t>
  </si>
  <si>
    <t>ACCUMULATEURde direction</t>
  </si>
  <si>
    <t>ACCUMULATEUR FREIN</t>
  </si>
  <si>
    <t>CAMION UNIT RIG MT3300AC</t>
  </si>
  <si>
    <r>
      <t xml:space="preserve">Niveleuse 14M CAT
</t>
    </r>
    <r>
      <rPr>
        <sz val="11"/>
        <color theme="1"/>
        <rFont val="Calibri"/>
        <family val="2"/>
        <scheme val="minor"/>
      </rPr>
      <t/>
    </r>
  </si>
  <si>
    <t>Pompe d'injection</t>
  </si>
  <si>
    <t>Boîte de Vitesse</t>
  </si>
  <si>
    <t>Réfrigérant BV</t>
  </si>
  <si>
    <t>Freinage</t>
  </si>
  <si>
    <t>Vérin d'inclinaison de pelle</t>
  </si>
  <si>
    <t>Vérin de levage table</t>
  </si>
  <si>
    <t>Radiateur</t>
  </si>
  <si>
    <t>Pompe Transmission</t>
  </si>
  <si>
    <t>Pompe Hydraulique</t>
  </si>
  <si>
    <t>Niveleuse KOMATSU</t>
  </si>
  <si>
    <r>
      <t>Paydozer KOMATSU WD600
PAY WD600 1 ; PAY WD600 2 ;</t>
    </r>
    <r>
      <rPr>
        <b/>
        <sz val="11"/>
        <color rgb="FFFF0000"/>
        <rFont val="Calibri"/>
        <family val="2"/>
        <scheme val="minor"/>
      </rPr>
      <t xml:space="preserve"> PAY WD600 3 (Enrouleur à l'arrêt)</t>
    </r>
  </si>
  <si>
    <t>Paydozer KOMATSU WD600</t>
  </si>
  <si>
    <t>01 BV Ravitaillement Gasoil CAT</t>
  </si>
  <si>
    <t>Convertisseur de couple  (KSN)</t>
  </si>
  <si>
    <t>POMPE HYDRAULIQUE  (KSN)</t>
  </si>
  <si>
    <t>POMPE DE PILOTAGE (KSN)</t>
  </si>
  <si>
    <t>POMPE VENTILATEUR  (KSN)</t>
  </si>
  <si>
    <t>POMPE TRANSMISSION  (KSN)</t>
  </si>
  <si>
    <t>MOTEUR HYD VENTILATEUR D11T KSN</t>
  </si>
  <si>
    <t>SELECTEUR HYDRAULIQUE  D11T KSN</t>
  </si>
  <si>
    <t>SELECTEUR DE PILOTAGE  D11T KSN</t>
  </si>
  <si>
    <t>SELECTEUR DE TRANSMISSION KSN</t>
  </si>
  <si>
    <t>SELECTEUR DES EMBRAYAGES KSN</t>
  </si>
  <si>
    <t>REFRIGERANT TRANSMISSION KSN</t>
  </si>
  <si>
    <t>Réfrigérant Hydraulique KSN</t>
  </si>
  <si>
    <t>RADIATEUR D11T KSN</t>
  </si>
  <si>
    <t>Vérin de levage Ripper KSN</t>
  </si>
  <si>
    <t>Vérin Tilt Ripper KSN</t>
  </si>
  <si>
    <r>
      <t>Paydozer KOMATSU WD600
PAY WD600 R6 ; PAY WD600 R3 </t>
    </r>
    <r>
      <rPr>
        <b/>
        <sz val="11"/>
        <rFont val="Calibri"/>
        <family val="2"/>
        <scheme val="minor"/>
      </rPr>
      <t>; PAY WD600 calcination</t>
    </r>
  </si>
  <si>
    <t>Réducteur final</t>
  </si>
  <si>
    <t>Track CD</t>
  </si>
  <si>
    <t>Track CG</t>
  </si>
  <si>
    <t>Balencier</t>
  </si>
  <si>
    <t>Balancier</t>
  </si>
  <si>
    <t>Réducteur freinage</t>
  </si>
  <si>
    <t>Differentiel</t>
  </si>
  <si>
    <t>Pond AR + balancier</t>
  </si>
  <si>
    <t>Pond AV + balancier</t>
  </si>
  <si>
    <t>Réducteurs Finals</t>
  </si>
  <si>
    <t>Réducteur de Table</t>
  </si>
  <si>
    <t>Réducteurs Freinage</t>
  </si>
  <si>
    <t>Reducteur</t>
  </si>
  <si>
    <t>équipement</t>
  </si>
  <si>
    <t>date de changement 1</t>
  </si>
  <si>
    <t>OT</t>
  </si>
  <si>
    <t>Compteur de changement 1</t>
  </si>
  <si>
    <t>date de changement 2</t>
  </si>
  <si>
    <t>Compteur de changement 2</t>
  </si>
  <si>
    <t>date de changement 3</t>
  </si>
  <si>
    <t>Compteur de changement 3</t>
  </si>
  <si>
    <t>date de changement 4</t>
  </si>
  <si>
    <t>Compteur de changement 4</t>
  </si>
  <si>
    <t>date de changement 5</t>
  </si>
  <si>
    <t>Compteur de changement 5</t>
  </si>
  <si>
    <t>date de changement 6</t>
  </si>
  <si>
    <t>Compteur de changement 6</t>
  </si>
  <si>
    <t>compteur actuel S45/2024</t>
  </si>
  <si>
    <t>PERFORMANCE</t>
  </si>
  <si>
    <t>D11T1</t>
  </si>
  <si>
    <t>16/05/2019</t>
  </si>
  <si>
    <t>G-OT-1636597</t>
  </si>
  <si>
    <t>Boite de vitesse</t>
  </si>
  <si>
    <t>?????????</t>
  </si>
  <si>
    <t>G-OT-2365102</t>
  </si>
  <si>
    <t>Boite de transfert</t>
  </si>
  <si>
    <t>manque premier compteur d'échange</t>
  </si>
  <si>
    <t>Convertisseur</t>
  </si>
  <si>
    <t>G-OT-1636681</t>
  </si>
  <si>
    <t>G-OT-2989816</t>
  </si>
  <si>
    <t>Embrayage G</t>
  </si>
  <si>
    <t>Embrayage D</t>
  </si>
  <si>
    <t>radiateur</t>
  </si>
  <si>
    <t>G-OT-1676752</t>
  </si>
  <si>
    <t>Réducteur G</t>
  </si>
  <si>
    <t>G-OT-3426651</t>
  </si>
  <si>
    <t>G-OT-4854421</t>
  </si>
  <si>
    <t xml:space="preserve">Réducteur D  </t>
  </si>
  <si>
    <t>track côté G</t>
  </si>
  <si>
    <r>
      <t>G-OT-4854421(</t>
    </r>
    <r>
      <rPr>
        <sz val="11"/>
        <color rgb="FFFF0000"/>
        <rFont val="Calibri"/>
        <family val="2"/>
        <scheme val="minor"/>
      </rPr>
      <t>récup du D11T2</t>
    </r>
    <r>
      <rPr>
        <sz val="11"/>
        <color theme="1"/>
        <rFont val="Calibri"/>
        <family val="2"/>
        <scheme val="minor"/>
      </rPr>
      <t>)</t>
    </r>
  </si>
  <si>
    <t>(+5256)</t>
  </si>
  <si>
    <t>track côté D</t>
  </si>
  <si>
    <t xml:space="preserve">Réfrégirant de transmission </t>
  </si>
  <si>
    <t>15/05/2019</t>
  </si>
  <si>
    <t xml:space="preserve">Réfrégirant  hydraulique  </t>
  </si>
  <si>
    <t>Vérin  de levage  droite</t>
  </si>
  <si>
    <t>G-OT-2753188</t>
  </si>
  <si>
    <t>G-OT-5993785</t>
  </si>
  <si>
    <t>G-OT-3040569</t>
  </si>
  <si>
    <t>Vérin  de levage  gauche</t>
  </si>
  <si>
    <t>G-OT-6584901</t>
  </si>
  <si>
    <t>G-OT-8123099</t>
  </si>
  <si>
    <t>Vérin ripper tilt D</t>
  </si>
  <si>
    <t xml:space="preserve"> G-OT-558364 </t>
  </si>
  <si>
    <t>Vérin ripper tilt G</t>
  </si>
  <si>
    <t>G-OT-6261816</t>
  </si>
  <si>
    <t>Vérin ripper levage D</t>
  </si>
  <si>
    <t xml:space="preserve">G-OT-558390 </t>
  </si>
  <si>
    <t>Vérin ripper levage G</t>
  </si>
  <si>
    <t>Vérin  tilt  D</t>
  </si>
  <si>
    <t xml:space="preserve">G-OT-558208 </t>
  </si>
  <si>
    <t>G-OT-8123093</t>
  </si>
  <si>
    <t>Vérin  tilt  G</t>
  </si>
  <si>
    <t>G-OT-764725</t>
  </si>
  <si>
    <t>G-OT-8493586</t>
  </si>
  <si>
    <t>Pompe TRS</t>
  </si>
  <si>
    <t>G-OT-2365164</t>
  </si>
  <si>
    <t>Pompe hydraulique</t>
  </si>
  <si>
    <t>G-OT-1508332</t>
  </si>
  <si>
    <t>G-OT-2245119</t>
  </si>
  <si>
    <t>Pompe PL</t>
  </si>
  <si>
    <t>G-OT-1512638</t>
  </si>
  <si>
    <r>
      <t xml:space="preserve">????????? ( </t>
    </r>
    <r>
      <rPr>
        <sz val="11"/>
        <color rgb="FFFF0000"/>
        <rFont val="Calibri"/>
        <family val="2"/>
        <scheme val="minor"/>
      </rPr>
      <t>neuve)</t>
    </r>
  </si>
  <si>
    <t>Sélécteur de transmission</t>
  </si>
  <si>
    <t>Sélecteurs HY de pilotage</t>
  </si>
  <si>
    <t>moteur hydraulique</t>
  </si>
  <si>
    <t>BALANCIER</t>
  </si>
  <si>
    <t>chenille</t>
  </si>
  <si>
    <t>D11T2</t>
  </si>
  <si>
    <t>changement chez TRACTAFRIC</t>
  </si>
  <si>
    <t>arret programmé depuis 25/02/21</t>
  </si>
  <si>
    <t xml:space="preserve">G-OT-2588960 </t>
  </si>
  <si>
    <t>G-OT-2093614</t>
  </si>
  <si>
    <t>Vérin de levage  droite</t>
  </si>
  <si>
    <t xml:space="preserve">         </t>
  </si>
  <si>
    <t>G-OT-2220418</t>
  </si>
  <si>
    <t>G-OT-598269</t>
  </si>
  <si>
    <t xml:space="preserve">G-OT-678774 </t>
  </si>
  <si>
    <t>D11T3</t>
  </si>
  <si>
    <t>G-OT-2558887</t>
  </si>
  <si>
    <t xml:space="preserve">G-OT-3983087 </t>
  </si>
  <si>
    <t>G-OT-1077651</t>
  </si>
  <si>
    <t>G-OT-1369550</t>
  </si>
  <si>
    <r>
      <t>G-OT-4839477 (</t>
    </r>
    <r>
      <rPr>
        <sz val="11"/>
        <color rgb="FFFF0000"/>
        <rFont val="Calibri"/>
        <family val="2"/>
        <scheme val="minor"/>
      </rPr>
      <t>récupéré de D11t2</t>
    </r>
    <r>
      <rPr>
        <sz val="11"/>
        <color theme="1"/>
        <rFont val="Calibri"/>
        <family val="2"/>
        <scheme val="minor"/>
      </rPr>
      <t>)</t>
    </r>
  </si>
  <si>
    <t>G-OT-4511184</t>
  </si>
  <si>
    <t xml:space="preserve">G-OT-747959 </t>
  </si>
  <si>
    <t>G-OT-1897045</t>
  </si>
  <si>
    <t>G-OT-747960</t>
  </si>
  <si>
    <t>G-OT-1987662</t>
  </si>
  <si>
    <t>G-OT-5732751</t>
  </si>
  <si>
    <t>G-OT-1127169</t>
  </si>
  <si>
    <t>G-OT-4527752</t>
  </si>
  <si>
    <t>Vérin  de levage  droit</t>
  </si>
  <si>
    <t>G-OT-5732899</t>
  </si>
  <si>
    <t>G-OT-6322492</t>
  </si>
  <si>
    <t>G-OT-7180324</t>
  </si>
  <si>
    <t>G-OT-1342272</t>
  </si>
  <si>
    <t>G-OT-5732798</t>
  </si>
  <si>
    <t>G-OT-7401971</t>
  </si>
  <si>
    <t>G-OT-7180281</t>
  </si>
  <si>
    <t>G-OT-7180299</t>
  </si>
  <si>
    <t>G-OT-563845</t>
  </si>
  <si>
    <t>G-OT-2691063</t>
  </si>
  <si>
    <t>G-OT-1837425</t>
  </si>
  <si>
    <t>G-OT-7180318</t>
  </si>
  <si>
    <t>G-OT-832551</t>
  </si>
  <si>
    <t>G-OT-5793693</t>
  </si>
  <si>
    <t>G-OT-7180304</t>
  </si>
  <si>
    <t>vérin de tension chenille côté D</t>
  </si>
  <si>
    <t>1368664  (révision)</t>
  </si>
  <si>
    <t>vérin de tension chenille côté G</t>
  </si>
  <si>
    <t>Pompe hydraulique (tilt et levage)</t>
  </si>
  <si>
    <t>G-OT-1659287</t>
  </si>
  <si>
    <t>G-OT-3493562</t>
  </si>
  <si>
    <t>G-OT-5508527</t>
  </si>
  <si>
    <t xml:space="preserve">G-OT-1659505 </t>
  </si>
  <si>
    <t xml:space="preserve">G-OT-3983096 </t>
  </si>
  <si>
    <t xml:space="preserve">G-OT-1120264 </t>
  </si>
  <si>
    <t>G-OT-4744260</t>
  </si>
  <si>
    <t>D11T4</t>
  </si>
  <si>
    <t>engin détaché à yousoufia</t>
  </si>
  <si>
    <t xml:space="preserve">G-OT-961145 </t>
  </si>
  <si>
    <t>G-OT-1442800</t>
  </si>
  <si>
    <t>G-OT-1473788</t>
  </si>
  <si>
    <t>G-OT-1443397</t>
  </si>
  <si>
    <t xml:space="preserve">G-OT-1443412 </t>
  </si>
  <si>
    <t>Vérin hydraulique de levage  droite</t>
  </si>
  <si>
    <t>G-OT-891597</t>
  </si>
  <si>
    <t>Vérin hydraulique de levage  gauche</t>
  </si>
  <si>
    <t>G-OT-891607</t>
  </si>
  <si>
    <t>G-OT-891606</t>
  </si>
  <si>
    <t>G-OT-1542500</t>
  </si>
  <si>
    <t>G-OT-1432265</t>
  </si>
  <si>
    <t>D11T5</t>
  </si>
  <si>
    <t>G-OT-1082923</t>
  </si>
  <si>
    <t>DI :1026251</t>
  </si>
  <si>
    <t xml:space="preserve">G-OT-5161553 </t>
  </si>
  <si>
    <t>G-OT-893162</t>
  </si>
  <si>
    <t>G-OT-4052253</t>
  </si>
  <si>
    <t>G-OT-1083140</t>
  </si>
  <si>
    <t>DI:1026258</t>
  </si>
  <si>
    <t>G-OT-4052295</t>
  </si>
  <si>
    <t>0/09/2023</t>
  </si>
  <si>
    <t>G-OT-5459707</t>
  </si>
  <si>
    <t>G-OT-8356641</t>
  </si>
  <si>
    <t xml:space="preserve">G-OT-3601795 </t>
  </si>
  <si>
    <t>G-OT-1027691</t>
  </si>
  <si>
    <t>G-OT-1234438</t>
  </si>
  <si>
    <t>G-OT-1814737</t>
  </si>
  <si>
    <t>G-OT-4562239</t>
  </si>
  <si>
    <t>DI:1039443</t>
  </si>
  <si>
    <t>G-OT-3981613</t>
  </si>
  <si>
    <t>G-OT-587280</t>
  </si>
  <si>
    <t>DI:1039435</t>
  </si>
  <si>
    <t>G-OT-4618843</t>
  </si>
  <si>
    <t>G-OT-1801789</t>
  </si>
  <si>
    <t>G-OT-1815489</t>
  </si>
  <si>
    <t>G-OT-6698424</t>
  </si>
  <si>
    <t>Vérin  de levage pelle  D</t>
  </si>
  <si>
    <t>G-OT-150667</t>
  </si>
  <si>
    <t>G-OT-1207881</t>
  </si>
  <si>
    <t>G-OT-5459711</t>
  </si>
  <si>
    <t>G-OT-7150310</t>
  </si>
  <si>
    <t>Vérin  de levage pelle  G</t>
  </si>
  <si>
    <t>G-OT-4560363</t>
  </si>
  <si>
    <t>G-OT-5459718</t>
  </si>
  <si>
    <t>G-OT-7150312</t>
  </si>
  <si>
    <t>G-OT-1744785</t>
  </si>
  <si>
    <t>G-OT-3601863</t>
  </si>
  <si>
    <t>G-OT-891613</t>
  </si>
  <si>
    <t>G-OT-891614</t>
  </si>
  <si>
    <t>G-OT-4063261</t>
  </si>
  <si>
    <t>G-OT-6698430</t>
  </si>
  <si>
    <t>19/05/2019</t>
  </si>
  <si>
    <t>G-OT-1710303  Nveau</t>
  </si>
  <si>
    <t>DI:1026259</t>
  </si>
  <si>
    <t>G-OT-6930624</t>
  </si>
  <si>
    <t>G-OT-1040569</t>
  </si>
  <si>
    <t>G-OT-7150315</t>
  </si>
  <si>
    <t>Sélecteur de Pilotage</t>
  </si>
  <si>
    <t>Sélecteur de braquage</t>
  </si>
  <si>
    <t>G-OT-3803371</t>
  </si>
  <si>
    <t>G-OT-1815585</t>
  </si>
  <si>
    <t>D11T6</t>
  </si>
  <si>
    <t>G-OT-2020644</t>
  </si>
  <si>
    <t> 21000</t>
  </si>
  <si>
    <t>G-OT-1876775</t>
  </si>
  <si>
    <t>G-OT-4405017</t>
  </si>
  <si>
    <t>G-OT-1151403</t>
  </si>
  <si>
    <r>
      <t>G-OT-5797345  (</t>
    </r>
    <r>
      <rPr>
        <sz val="11"/>
        <color rgb="FFFF0000"/>
        <rFont val="Calibri"/>
        <family val="2"/>
        <scheme val="minor"/>
      </rPr>
      <t>neuve)</t>
    </r>
  </si>
  <si>
    <r>
      <t>G-OT-5797423  (</t>
    </r>
    <r>
      <rPr>
        <sz val="11"/>
        <color rgb="FFFF0000"/>
        <rFont val="Calibri"/>
        <family val="2"/>
        <scheme val="minor"/>
      </rPr>
      <t>neuve</t>
    </r>
    <r>
      <rPr>
        <sz val="11"/>
        <color theme="1"/>
        <rFont val="Calibri"/>
        <family val="2"/>
        <scheme val="minor"/>
      </rPr>
      <t>)</t>
    </r>
  </si>
  <si>
    <t>G-OT-1863174</t>
  </si>
  <si>
    <r>
      <t xml:space="preserve">G-OT-1863174  </t>
    </r>
    <r>
      <rPr>
        <sz val="11"/>
        <color rgb="FFFF0000"/>
        <rFont val="Calibri"/>
        <family val="2"/>
        <scheme val="minor"/>
      </rPr>
      <t xml:space="preserve">récup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+2884</t>
    </r>
    <r>
      <rPr>
        <sz val="11"/>
        <color theme="1"/>
        <rFont val="Calibri"/>
        <family val="2"/>
        <scheme val="minor"/>
      </rPr>
      <t>)</t>
    </r>
  </si>
  <si>
    <t>G-OT-6216607</t>
  </si>
  <si>
    <t xml:space="preserve">G-OT-1528894 </t>
  </si>
  <si>
    <t>G-OT-3915995</t>
  </si>
  <si>
    <t>G-OT-7418650</t>
  </si>
  <si>
    <t>G-OT-1974935 (récup de t2)</t>
  </si>
  <si>
    <t>G-OT-3123753</t>
  </si>
  <si>
    <t>G-OT-3716081</t>
  </si>
  <si>
    <t xml:space="preserve">G-OT-3716080 </t>
  </si>
  <si>
    <t xml:space="preserve">G-OT-542067 </t>
  </si>
  <si>
    <t>G-OT-4186353</t>
  </si>
  <si>
    <t>G-OT-1458865</t>
  </si>
  <si>
    <t>G-OT-2976083</t>
  </si>
  <si>
    <t xml:space="preserve">G-OT-7418725 </t>
  </si>
  <si>
    <t>G-OT-7974515</t>
  </si>
  <si>
    <t>G-OT-1234464</t>
  </si>
  <si>
    <t>G-OT-2975756</t>
  </si>
  <si>
    <t>G-OT-2754856</t>
  </si>
  <si>
    <t>G-OT-3721782</t>
  </si>
  <si>
    <t xml:space="preserve">G-OT-7180256 </t>
  </si>
  <si>
    <t> G-OT-7418803</t>
  </si>
  <si>
    <t>G-OT-1866424</t>
  </si>
  <si>
    <t>G-OT-6229582</t>
  </si>
  <si>
    <t>G-OT-1303233</t>
  </si>
  <si>
    <t>G-OT-8356639</t>
  </si>
  <si>
    <t>G-OT-1155743</t>
  </si>
  <si>
    <t>G-OT-5781447</t>
  </si>
  <si>
    <t>G-OT-6442944</t>
  </si>
  <si>
    <t>G-OT-1473933</t>
  </si>
  <si>
    <t>Sélecteurs HY de braquage</t>
  </si>
  <si>
    <t>G-OT-3721718</t>
  </si>
  <si>
    <t>G-OT-3271559</t>
  </si>
  <si>
    <t>D11T7</t>
  </si>
  <si>
    <t>G-OT-2103466</t>
  </si>
  <si>
    <t>DI:1026249</t>
  </si>
  <si>
    <t>G-OT-4801588</t>
  </si>
  <si>
    <r>
      <t>G-OT-4031728  (</t>
    </r>
    <r>
      <rPr>
        <sz val="11"/>
        <color rgb="FFFF0000"/>
        <rFont val="Calibri"/>
        <family val="2"/>
        <scheme val="minor"/>
      </rPr>
      <t>neuve</t>
    </r>
    <r>
      <rPr>
        <sz val="11"/>
        <color theme="1"/>
        <rFont val="Calibri"/>
        <family val="2"/>
        <scheme val="minor"/>
      </rPr>
      <t>)</t>
    </r>
  </si>
  <si>
    <t>G-OT-6754287</t>
  </si>
  <si>
    <t>G-OT-985739</t>
  </si>
  <si>
    <t>G-OT-2072418</t>
  </si>
  <si>
    <t>G-OT-6132542</t>
  </si>
  <si>
    <t xml:space="preserve">G-OT-1168232 </t>
  </si>
  <si>
    <t>G-OT-5800699</t>
  </si>
  <si>
    <t>G-OT-6918258</t>
  </si>
  <si>
    <t xml:space="preserve">G-OT-2877862 </t>
  </si>
  <si>
    <t xml:space="preserve">G-OT-6604689 </t>
  </si>
  <si>
    <t>G-OT-6971579</t>
  </si>
  <si>
    <t>G-OT-3669473</t>
  </si>
  <si>
    <t>G-OT-3970492</t>
  </si>
  <si>
    <t>G-OT-3716077</t>
  </si>
  <si>
    <t xml:space="preserve">G-OT-8329857 </t>
  </si>
  <si>
    <t xml:space="preserve">G-OT-2739371 </t>
  </si>
  <si>
    <t>G-OT-2739371</t>
  </si>
  <si>
    <t>G-OT-5032134</t>
  </si>
  <si>
    <t xml:space="preserve">G-OT-3130415 </t>
  </si>
  <si>
    <t>28/2/2019</t>
  </si>
  <si>
    <t>G-OT-1476634</t>
  </si>
  <si>
    <t>19/7/2019</t>
  </si>
  <si>
    <t>G-OT-1812159</t>
  </si>
  <si>
    <t>G-OT-5307889</t>
  </si>
  <si>
    <t xml:space="preserve">G-OT-6929325 </t>
  </si>
  <si>
    <t>G-OT-1476663</t>
  </si>
  <si>
    <t>G-OT-4029187</t>
  </si>
  <si>
    <t>G-OT-839632</t>
  </si>
  <si>
    <t>G-OT-7023852</t>
  </si>
  <si>
    <t>G-OT-5342736</t>
  </si>
  <si>
    <t>Vérin levage ripper  D</t>
  </si>
  <si>
    <t>G-OT-3466517</t>
  </si>
  <si>
    <t>Vérin levage ripper  G</t>
  </si>
  <si>
    <t>G-OT-1475141</t>
  </si>
  <si>
    <t xml:space="preserve">G-OT-4029198 </t>
  </si>
  <si>
    <t>G-OT-4744263</t>
  </si>
  <si>
    <t>G-OT-6974520</t>
  </si>
  <si>
    <t>neuve</t>
  </si>
  <si>
    <t>G-OT-1475495</t>
  </si>
  <si>
    <t>G-OT-5419226</t>
  </si>
  <si>
    <t>G-OT-7023857</t>
  </si>
  <si>
    <t>G-OT-7265374</t>
  </si>
  <si>
    <t>G-OT-1025984</t>
  </si>
  <si>
    <t>G-OT-1497361</t>
  </si>
  <si>
    <t>18/7/2019</t>
  </si>
  <si>
    <t>G-OT-1830095</t>
  </si>
  <si>
    <t>G-OT-3034589</t>
  </si>
  <si>
    <t>G-OT-7310017</t>
  </si>
  <si>
    <t>G-OT-7059958</t>
  </si>
  <si>
    <t>Pompe  PL</t>
  </si>
  <si>
    <t>G-OT-3110423</t>
  </si>
  <si>
    <t>G-OT-7495312</t>
  </si>
  <si>
    <t xml:space="preserve">G-OT-6698466 </t>
  </si>
  <si>
    <t>G-OT-7390511</t>
  </si>
  <si>
    <t>G-OT-3130423</t>
  </si>
  <si>
    <t xml:space="preserve">G-OT-4839480 </t>
  </si>
  <si>
    <t>G-OT-3130421</t>
  </si>
  <si>
    <t>G-OT-7855747</t>
  </si>
  <si>
    <t>G-OT-1188670</t>
  </si>
  <si>
    <t>G-OT-4744267</t>
  </si>
  <si>
    <t>D9R1</t>
  </si>
  <si>
    <t>25/4/2019</t>
  </si>
  <si>
    <t>G-OT-1621319</t>
  </si>
  <si>
    <t xml:space="preserve">engin détaché à youssoufia </t>
  </si>
  <si>
    <t>Vérin ripper tilt</t>
  </si>
  <si>
    <t>Vérin ripper de levage</t>
  </si>
  <si>
    <t>Vérin hydraulique de tilt D</t>
  </si>
  <si>
    <t xml:space="preserve">Sélécteur hydraulique </t>
  </si>
  <si>
    <t>balancier</t>
  </si>
  <si>
    <t>D9R2</t>
  </si>
  <si>
    <t xml:space="preserve">G-OT-1830088   </t>
  </si>
  <si>
    <r>
      <t>G-OT-4592163(</t>
    </r>
    <r>
      <rPr>
        <sz val="11"/>
        <color rgb="FFFF0000"/>
        <rFont val="Calibri"/>
        <family val="2"/>
        <scheme val="minor"/>
      </rPr>
      <t>réc de R11 +8000h</t>
    </r>
    <r>
      <rPr>
        <sz val="11"/>
        <color theme="1"/>
        <rFont val="Calibri"/>
        <family val="2"/>
        <scheme val="minor"/>
      </rPr>
      <t>)</t>
    </r>
  </si>
  <si>
    <t>G-OT-7428030</t>
  </si>
  <si>
    <r>
      <t>(</t>
    </r>
    <r>
      <rPr>
        <sz val="11"/>
        <color rgb="FFFF0000"/>
        <rFont val="Calibri"/>
        <family val="2"/>
        <scheme val="minor"/>
      </rPr>
      <t>réc de R11 +8000h</t>
    </r>
    <r>
      <rPr>
        <sz val="11"/>
        <color theme="1"/>
        <rFont val="Calibri"/>
        <family val="2"/>
        <scheme val="minor"/>
      </rPr>
      <t>)</t>
    </r>
  </si>
  <si>
    <t>G-OT-6182889</t>
  </si>
  <si>
    <t>Vérin  de levage ripper D</t>
  </si>
  <si>
    <t>Vérin  de levage ripper G</t>
  </si>
  <si>
    <t xml:space="preserve">Vérin de tilt </t>
  </si>
  <si>
    <t>G-OT-5194727</t>
  </si>
  <si>
    <t>Vérin de tension chenille guche</t>
  </si>
  <si>
    <t>G-OT-5426153</t>
  </si>
  <si>
    <t>G-OT-7410941</t>
  </si>
  <si>
    <t>21/06/2019</t>
  </si>
  <si>
    <t>G-OT-1754222</t>
  </si>
  <si>
    <t>G-OT-5148303</t>
  </si>
  <si>
    <t>D9R3</t>
  </si>
  <si>
    <t>attente moteur thermique</t>
  </si>
  <si>
    <t>G-OT-454849</t>
  </si>
  <si>
    <t>D9R4</t>
  </si>
  <si>
    <t>G-OT-2352107</t>
  </si>
  <si>
    <t>en arrêt prolongé attente MTH</t>
  </si>
  <si>
    <t>DI:1046351</t>
  </si>
  <si>
    <t>D9R5</t>
  </si>
  <si>
    <t>G-OT-2128731</t>
  </si>
  <si>
    <t>G-OT-2990026</t>
  </si>
  <si>
    <t>G-OT-2174141</t>
  </si>
  <si>
    <t>G-OT-4751025</t>
  </si>
  <si>
    <t xml:space="preserve">G-OT-5239692 </t>
  </si>
  <si>
    <t>G-OT-5239680</t>
  </si>
  <si>
    <t>G-OT-7499493</t>
  </si>
  <si>
    <t>G-OT-2946813</t>
  </si>
  <si>
    <t>D9R6</t>
  </si>
  <si>
    <t>G-OT-5143604</t>
  </si>
  <si>
    <r>
      <t>G-OT-2521605 (</t>
    </r>
    <r>
      <rPr>
        <sz val="11"/>
        <color rgb="FFFF0000"/>
        <rFont val="Calibri"/>
        <family val="2"/>
        <scheme val="minor"/>
      </rPr>
      <t>récp de d9r10)</t>
    </r>
  </si>
  <si>
    <r>
      <t>G-OT-916055 (</t>
    </r>
    <r>
      <rPr>
        <sz val="11"/>
        <color rgb="FFFF0000"/>
        <rFont val="Calibri"/>
        <family val="2"/>
        <scheme val="minor"/>
      </rPr>
      <t>neuve</t>
    </r>
    <r>
      <rPr>
        <sz val="11"/>
        <color theme="1"/>
        <rFont val="Calibri"/>
        <family val="2"/>
        <scheme val="minor"/>
      </rPr>
      <t>)</t>
    </r>
  </si>
  <si>
    <t>G-OT-2451981</t>
  </si>
  <si>
    <r>
      <t>G-OT-3110420 (</t>
    </r>
    <r>
      <rPr>
        <sz val="11"/>
        <color rgb="FFFF0000"/>
        <rFont val="Calibri"/>
        <family val="2"/>
        <scheme val="minor"/>
      </rPr>
      <t>10 fisceaux neufs</t>
    </r>
    <r>
      <rPr>
        <sz val="11"/>
        <color theme="1"/>
        <rFont val="Calibri"/>
        <family val="2"/>
        <scheme val="minor"/>
      </rPr>
      <t>)</t>
    </r>
  </si>
  <si>
    <t>G-OT-5819715</t>
  </si>
  <si>
    <t>G-OT-4039449</t>
  </si>
  <si>
    <t>G-OT-7854068</t>
  </si>
  <si>
    <t>G-OT-4039464</t>
  </si>
  <si>
    <t xml:space="preserve">G-OT-5819704 </t>
  </si>
  <si>
    <t>Vérin  de tilt D</t>
  </si>
  <si>
    <t>G-OT-4863930</t>
  </si>
  <si>
    <t xml:space="preserve">G-OT-2589161 </t>
  </si>
  <si>
    <r>
      <t>G-OT-2589355</t>
    </r>
    <r>
      <rPr>
        <sz val="11"/>
        <color rgb="FFFF0000"/>
        <rFont val="Calibri"/>
        <family val="2"/>
        <scheme val="minor"/>
      </rPr>
      <t>(récp dew4)</t>
    </r>
  </si>
  <si>
    <t>G-OT-3823540</t>
  </si>
  <si>
    <t>D9R7</t>
  </si>
  <si>
    <t>G-OT-992455</t>
  </si>
  <si>
    <t>19/10/2022 acheminement vers boucraa</t>
  </si>
  <si>
    <t>G-OT-770947</t>
  </si>
  <si>
    <t xml:space="preserve">G-OT-1253696 </t>
  </si>
  <si>
    <t xml:space="preserve">G-OT-801191 </t>
  </si>
  <si>
    <t>G-OT-3784748</t>
  </si>
  <si>
    <t>G-OT-2482833</t>
  </si>
  <si>
    <t>G-OT-3730086</t>
  </si>
  <si>
    <t>D9R8</t>
  </si>
  <si>
    <t>G-OT-1621307</t>
  </si>
  <si>
    <t>engin détaché a youssoufia</t>
  </si>
  <si>
    <t>G-OT-1991582</t>
  </si>
  <si>
    <t>G-OT-2072329</t>
  </si>
  <si>
    <t xml:space="preserve">Embrayage D </t>
  </si>
  <si>
    <t>G-OT-831402</t>
  </si>
  <si>
    <t>G-OT-884200</t>
  </si>
  <si>
    <t>G-OT-993722</t>
  </si>
  <si>
    <t>G-OT-1289607</t>
  </si>
  <si>
    <t>G-OT-2071175</t>
  </si>
  <si>
    <t>D9R9</t>
  </si>
  <si>
    <t>G-OT-3091776</t>
  </si>
  <si>
    <t>G-OT-3414620</t>
  </si>
  <si>
    <t>G-OT-7390649</t>
  </si>
  <si>
    <t>G-OT-6216617</t>
  </si>
  <si>
    <t>G-OT-7736065</t>
  </si>
  <si>
    <t>G-OT-567337</t>
  </si>
  <si>
    <t>G-OT-6902207</t>
  </si>
  <si>
    <t>Vérin  de tilt pelle</t>
  </si>
  <si>
    <t>G-OT-2373717</t>
  </si>
  <si>
    <t>G-OT-3739422</t>
  </si>
  <si>
    <t>G-OT-3730080</t>
  </si>
  <si>
    <t>D9R10</t>
  </si>
  <si>
    <t>G-OT-4779119</t>
  </si>
  <si>
    <t>date de mise en service 08/06/2022</t>
  </si>
  <si>
    <t>G-OT-4779120</t>
  </si>
  <si>
    <t>G-OT-4779140</t>
  </si>
  <si>
    <t>G-OT-1616339</t>
  </si>
  <si>
    <t>G-OT-4779160</t>
  </si>
  <si>
    <t>G-OT-4779158</t>
  </si>
  <si>
    <t>G-OT-4779146</t>
  </si>
  <si>
    <t>²</t>
  </si>
  <si>
    <t>G-OT-4779149</t>
  </si>
  <si>
    <t>D9R11</t>
  </si>
  <si>
    <t xml:space="preserve">G-OT-1453073 </t>
  </si>
  <si>
    <r>
      <t>G-OT-4833628 (</t>
    </r>
    <r>
      <rPr>
        <sz val="11"/>
        <color rgb="FFFF0000"/>
        <rFont val="Calibri"/>
        <family val="2"/>
      </rPr>
      <t>révision partiel</t>
    </r>
    <r>
      <rPr>
        <sz val="11"/>
        <color rgb="FF000000"/>
        <rFont val="Calibri"/>
        <family val="2"/>
      </rPr>
      <t>)</t>
    </r>
  </si>
  <si>
    <t>G-OT-6904078</t>
  </si>
  <si>
    <t>G-OT-4176892</t>
  </si>
  <si>
    <t>G-OT-6617029</t>
  </si>
  <si>
    <t>G-OT-1213464</t>
  </si>
  <si>
    <t>G-OT-4662601</t>
  </si>
  <si>
    <t>G-OT-1187023</t>
  </si>
  <si>
    <t xml:space="preserve">Vérin de tilt ripper </t>
  </si>
  <si>
    <t xml:space="preserve">Vérin de levage ripper </t>
  </si>
  <si>
    <t xml:space="preserve">Vérin  de tilt </t>
  </si>
  <si>
    <t>G-OT-4586270</t>
  </si>
  <si>
    <t>vérin de tension chenille D</t>
  </si>
  <si>
    <t>G-OT-4176878</t>
  </si>
  <si>
    <t>CH994F1</t>
  </si>
  <si>
    <t>G-OT-992474</t>
  </si>
  <si>
    <t>G-OT-6700802</t>
  </si>
  <si>
    <t>G-OT-1187309</t>
  </si>
  <si>
    <t>G-OT-505842</t>
  </si>
  <si>
    <t xml:space="preserve">Convertisseur  </t>
  </si>
  <si>
    <t>G-OT-1020224</t>
  </si>
  <si>
    <t>G-OT-4176708</t>
  </si>
  <si>
    <t>G-OT-6689707</t>
  </si>
  <si>
    <t xml:space="preserve">PTO arrière  </t>
  </si>
  <si>
    <t>G-OT-6689652</t>
  </si>
  <si>
    <t xml:space="preserve">PTO avant  </t>
  </si>
  <si>
    <t xml:space="preserve">Pont arrière  </t>
  </si>
  <si>
    <t>G-OT-1082963</t>
  </si>
  <si>
    <t xml:space="preserve">Pont avant  </t>
  </si>
  <si>
    <t>22/2/2018</t>
  </si>
  <si>
    <t>G-OT-866327   Rév</t>
  </si>
  <si>
    <t>G-OT-1732088</t>
  </si>
  <si>
    <t>G-OT-4839505</t>
  </si>
  <si>
    <t xml:space="preserve">G-OT-6698365 </t>
  </si>
  <si>
    <t>Réducteur  ARD</t>
  </si>
  <si>
    <t xml:space="preserve">G-OT-715163 </t>
  </si>
  <si>
    <t>G-OT-4482118</t>
  </si>
  <si>
    <t>Réducteur  ARG</t>
  </si>
  <si>
    <t>G-OT-789621</t>
  </si>
  <si>
    <t>G-OT-2969622</t>
  </si>
  <si>
    <t xml:space="preserve">G-OT-8493533 </t>
  </si>
  <si>
    <t>Réducteur  AVD</t>
  </si>
  <si>
    <t>G-OT-789593</t>
  </si>
  <si>
    <t>G-OT-3579357</t>
  </si>
  <si>
    <t>Réducteur  AVG</t>
  </si>
  <si>
    <t xml:space="preserve">G-OT-715153 </t>
  </si>
  <si>
    <t>G-OT-4482117</t>
  </si>
  <si>
    <t xml:space="preserve">Accumulateur de freinage  </t>
  </si>
  <si>
    <t>G-OT-1331966</t>
  </si>
  <si>
    <t xml:space="preserve">G-OT-6698363 </t>
  </si>
  <si>
    <t>Accumulateur de deriction</t>
  </si>
  <si>
    <t>Réfrégirant de transmission  sup RAD</t>
  </si>
  <si>
    <t>29/05/2019</t>
  </si>
  <si>
    <t>G-OT-1704018</t>
  </si>
  <si>
    <t>Réfrégirant de transmission  inf RAD</t>
  </si>
  <si>
    <t xml:space="preserve">G-OT-1704014 </t>
  </si>
  <si>
    <t>Réfrégirant de transmission sup MTH</t>
  </si>
  <si>
    <t>Réfrégirant de transmission  inf MTH</t>
  </si>
  <si>
    <t>réfrigérant freinage primaire</t>
  </si>
  <si>
    <t>G-OT-4874328</t>
  </si>
  <si>
    <t>Réfrégirant  freinage et direction principale</t>
  </si>
  <si>
    <t>G-OT-1703987</t>
  </si>
  <si>
    <t>G-OT-4874317</t>
  </si>
  <si>
    <t>G-OT-1207722</t>
  </si>
  <si>
    <t>G-OT-4125589</t>
  </si>
  <si>
    <t>Vérin  de direction  G</t>
  </si>
  <si>
    <t xml:space="preserve">G-OT-721113 </t>
  </si>
  <si>
    <t>20/06/2019</t>
  </si>
  <si>
    <t>G-OT-1750914</t>
  </si>
  <si>
    <t>G-OT-1896986</t>
  </si>
  <si>
    <t>G-OT-5351679</t>
  </si>
  <si>
    <t>Vérin  de direction  D</t>
  </si>
  <si>
    <t xml:space="preserve"> G-OT-715174 </t>
  </si>
  <si>
    <t>G-OT-5005261</t>
  </si>
  <si>
    <t>Vérin de cavage  G</t>
  </si>
  <si>
    <t>G-OT-1381453</t>
  </si>
  <si>
    <t>G-OT-5292210</t>
  </si>
  <si>
    <t>Vérin  de cavage  D</t>
  </si>
  <si>
    <t>G-OT-2020630</t>
  </si>
  <si>
    <t>G-OT-6930682</t>
  </si>
  <si>
    <t>Pompe d'équipement  gauche</t>
  </si>
  <si>
    <t>G-OT-4482143</t>
  </si>
  <si>
    <t>G-OT-5459734</t>
  </si>
  <si>
    <t>Pompe d'équipement droite</t>
  </si>
  <si>
    <t>G-OT-4482142</t>
  </si>
  <si>
    <t>G-OT-5459732</t>
  </si>
  <si>
    <t xml:space="preserve">Pompe d'équipement principale  </t>
  </si>
  <si>
    <t>G-OT-4482119</t>
  </si>
  <si>
    <t>G-OT-5459730</t>
  </si>
  <si>
    <t>Pompe de direction gauche</t>
  </si>
  <si>
    <t xml:space="preserve">G-OT-6689657 </t>
  </si>
  <si>
    <t>Pompe de direction droite</t>
  </si>
  <si>
    <t>G-OT-6689693</t>
  </si>
  <si>
    <t xml:space="preserve">Pompe de direction principale  </t>
  </si>
  <si>
    <t xml:space="preserve">Pompe de refroidissement  Equipement  et pilotage </t>
  </si>
  <si>
    <t xml:space="preserve">Pompe de refroidissement  Freinage  </t>
  </si>
  <si>
    <t xml:space="preserve">G-OT-1754173 </t>
  </si>
  <si>
    <t>G-OT-4165096</t>
  </si>
  <si>
    <t>G-OT-6689697</t>
  </si>
  <si>
    <t xml:space="preserve">Pompe de refroidssement direction   </t>
  </si>
  <si>
    <t>G-OT-6689701</t>
  </si>
  <si>
    <r>
      <t xml:space="preserve">G-OT-8374460  </t>
    </r>
    <r>
      <rPr>
        <sz val="11"/>
        <color rgb="FFFF0000"/>
        <rFont val="Calibri"/>
        <family val="2"/>
        <scheme val="minor"/>
      </rPr>
      <t>(neuve)</t>
    </r>
  </si>
  <si>
    <t xml:space="preserve">Pompe de pilotage Equipement  </t>
  </si>
  <si>
    <t>G-OT-4662602</t>
  </si>
  <si>
    <t>G-OT-1138445</t>
  </si>
  <si>
    <t xml:space="preserve">Pompe de lubrification de PTO avant </t>
  </si>
  <si>
    <t xml:space="preserve">Pompe de freinage </t>
  </si>
  <si>
    <t>G-OT-1673850</t>
  </si>
  <si>
    <r>
      <t xml:space="preserve">1371386   </t>
    </r>
    <r>
      <rPr>
        <sz val="11"/>
        <color rgb="FFFF0000"/>
        <rFont val="Calibri"/>
        <family val="2"/>
        <scheme val="minor"/>
      </rPr>
      <t>(neuve)</t>
    </r>
  </si>
  <si>
    <t>G-OT-6689699</t>
  </si>
  <si>
    <t>G-OT-1138328</t>
  </si>
  <si>
    <t xml:space="preserve">G-OT-3033162 </t>
  </si>
  <si>
    <t xml:space="preserve">Sélécteur de direction  </t>
  </si>
  <si>
    <t xml:space="preserve">Sélécteur hydraulique gauche </t>
  </si>
  <si>
    <t>G-OT-6698371</t>
  </si>
  <si>
    <t>Sélécteur hydraulique  droit</t>
  </si>
  <si>
    <t>Valve de pilotage  (mannete)</t>
  </si>
  <si>
    <t>CH994F2</t>
  </si>
  <si>
    <t>G-OT-2558880</t>
  </si>
  <si>
    <t>G-OT-4695770</t>
  </si>
  <si>
    <t>13/6/2018</t>
  </si>
  <si>
    <t>G-OT-987142</t>
  </si>
  <si>
    <t>G-OT-2594615</t>
  </si>
  <si>
    <t>G-OT-3502471</t>
  </si>
  <si>
    <t>G-OT-976648</t>
  </si>
  <si>
    <t>G-OT-2594637</t>
  </si>
  <si>
    <t>G-OT-5302414</t>
  </si>
  <si>
    <t>G-OT-7096591</t>
  </si>
  <si>
    <t>G-OT-5295377</t>
  </si>
  <si>
    <t>G-OT-2859272</t>
  </si>
  <si>
    <t>G-OT-3481784</t>
  </si>
  <si>
    <t>G-OT-1744856   Rév</t>
  </si>
  <si>
    <t>G-OT-2761085</t>
  </si>
  <si>
    <t>G-OT-4729512</t>
  </si>
  <si>
    <t>G-OT-3437686</t>
  </si>
  <si>
    <t>G-OT-3435799</t>
  </si>
  <si>
    <t>G-OT-7174702</t>
  </si>
  <si>
    <t>G-OT-4272094</t>
  </si>
  <si>
    <r>
      <t xml:space="preserve">G-OT-7096541  </t>
    </r>
    <r>
      <rPr>
        <sz val="11"/>
        <color rgb="FFFF0000"/>
        <rFont val="Calibri"/>
        <family val="2"/>
        <scheme val="minor"/>
      </rPr>
      <t>(réc+1425</t>
    </r>
    <r>
      <rPr>
        <sz val="11"/>
        <color theme="1"/>
        <rFont val="Calibri"/>
        <family val="2"/>
        <scheme val="minor"/>
      </rPr>
      <t>)</t>
    </r>
  </si>
  <si>
    <t>(rebut)</t>
  </si>
  <si>
    <r>
      <t>G-OT-7096363(</t>
    </r>
    <r>
      <rPr>
        <sz val="11"/>
        <color rgb="FFFF0000"/>
        <rFont val="Calibri"/>
        <family val="2"/>
        <scheme val="minor"/>
      </rPr>
      <t>réc+1425</t>
    </r>
    <r>
      <rPr>
        <sz val="11"/>
        <color theme="1"/>
        <rFont val="Calibri"/>
        <family val="2"/>
        <scheme val="minor"/>
      </rPr>
      <t>)</t>
    </r>
  </si>
  <si>
    <t>26/12/2018</t>
  </si>
  <si>
    <t>G-OT-1334928</t>
  </si>
  <si>
    <r>
      <t>G-OT-7262241 (</t>
    </r>
    <r>
      <rPr>
        <sz val="11"/>
        <color rgb="FFFF0000"/>
        <rFont val="Calibri"/>
        <family val="2"/>
        <scheme val="minor"/>
      </rPr>
      <t>neuve</t>
    </r>
    <r>
      <rPr>
        <sz val="11"/>
        <color theme="1"/>
        <rFont val="Calibri"/>
        <family val="2"/>
        <scheme val="minor"/>
      </rPr>
      <t>)</t>
    </r>
  </si>
  <si>
    <t>Réfrégirant de transmission  sup</t>
  </si>
  <si>
    <t>18/06/2019</t>
  </si>
  <si>
    <t>G-OT-1745277</t>
  </si>
  <si>
    <t>G-OT-2599652</t>
  </si>
  <si>
    <t>G-OT-4961331</t>
  </si>
  <si>
    <t>G-OT-6390393</t>
  </si>
  <si>
    <t>Réfrégirant de transmission  inf</t>
  </si>
  <si>
    <t xml:space="preserve">G-OT-2599681 </t>
  </si>
  <si>
    <t>G-OT-4961337</t>
  </si>
  <si>
    <t>G-OT-6390411</t>
  </si>
  <si>
    <t xml:space="preserve">G-OT-2649713 </t>
  </si>
  <si>
    <t>G-OT-4851561</t>
  </si>
  <si>
    <t xml:space="preserve">G-OT-3219167 </t>
  </si>
  <si>
    <t>G-OT-4961319</t>
  </si>
  <si>
    <t>G-OT-6390418</t>
  </si>
  <si>
    <t>G-OT-1745302</t>
  </si>
  <si>
    <r>
      <t>G-OT-2761085  (</t>
    </r>
    <r>
      <rPr>
        <sz val="11"/>
        <color rgb="FFFF0000"/>
        <rFont val="Calibri"/>
        <family val="2"/>
        <scheme val="minor"/>
      </rPr>
      <t>neuve</t>
    </r>
    <r>
      <rPr>
        <sz val="11"/>
        <color theme="1"/>
        <rFont val="Calibri"/>
        <family val="2"/>
        <scheme val="minor"/>
      </rPr>
      <t>)</t>
    </r>
  </si>
  <si>
    <t>G-OT-533281</t>
  </si>
  <si>
    <t>G-OT-3916008</t>
  </si>
  <si>
    <t>Vérin hydraulique de direction  G</t>
  </si>
  <si>
    <t>Vérin hydraulique de direction  D</t>
  </si>
  <si>
    <t>Vérin hydraulique de cavage  G</t>
  </si>
  <si>
    <t>G-OT-2365241</t>
  </si>
  <si>
    <t>Vérin hydraulique de cavage  D</t>
  </si>
  <si>
    <t>G-OT-3782446</t>
  </si>
  <si>
    <t>29/11/2018</t>
  </si>
  <si>
    <t>G-OT-1216367</t>
  </si>
  <si>
    <t>27/06/19</t>
  </si>
  <si>
    <t xml:space="preserve"> G-OT-1807740</t>
  </si>
  <si>
    <t>G-OT-3493498</t>
  </si>
  <si>
    <t>G-OT-850411</t>
  </si>
  <si>
    <t>27-06-19</t>
  </si>
  <si>
    <t>G-OT-1807762</t>
  </si>
  <si>
    <t>G-OT-3493489</t>
  </si>
  <si>
    <t xml:space="preserve">G-OT-5302540 </t>
  </si>
  <si>
    <t>G-OT-5302421</t>
  </si>
  <si>
    <t xml:space="preserve">             G-OT-1807846</t>
  </si>
  <si>
    <t xml:space="preserve">G-OT-5302566 </t>
  </si>
  <si>
    <t>G-OT-7262256</t>
  </si>
  <si>
    <t>G-OT-5302563</t>
  </si>
  <si>
    <t xml:space="preserve">         G-OT-1807846</t>
  </si>
  <si>
    <r>
      <t xml:space="preserve">G-OT-2590015 </t>
    </r>
    <r>
      <rPr>
        <sz val="11"/>
        <color rgb="FFFF0000"/>
        <rFont val="Calibri"/>
        <family val="2"/>
        <scheme val="minor"/>
      </rPr>
      <t>(neuve)</t>
    </r>
  </si>
  <si>
    <t xml:space="preserve"> G-OT-5302572 </t>
  </si>
  <si>
    <t>G-OT-1807664</t>
  </si>
  <si>
    <t>G-OT-2859278</t>
  </si>
  <si>
    <t>G-OT-3493467</t>
  </si>
  <si>
    <t>G-OT-5302570</t>
  </si>
  <si>
    <r>
      <t>G-OT-6132276((r</t>
    </r>
    <r>
      <rPr>
        <sz val="11"/>
        <color rgb="FFFF0000"/>
        <rFont val="Calibri"/>
        <family val="2"/>
        <scheme val="minor"/>
      </rPr>
      <t>écup de chf1avec 5372h</t>
    </r>
    <r>
      <rPr>
        <sz val="11"/>
        <color theme="1"/>
        <rFont val="Calibri"/>
        <family val="2"/>
        <scheme val="minor"/>
      </rPr>
      <t>)</t>
    </r>
  </si>
  <si>
    <t>G-OT-7262244</t>
  </si>
  <si>
    <r>
      <t>G-OT-7437834  (</t>
    </r>
    <r>
      <rPr>
        <sz val="11"/>
        <color rgb="FFFF0000"/>
        <rFont val="Calibri"/>
        <family val="2"/>
        <scheme val="minor"/>
      </rPr>
      <t>rebut</t>
    </r>
    <r>
      <rPr>
        <sz val="11"/>
        <color theme="1"/>
        <rFont val="Calibri"/>
        <family val="2"/>
        <scheme val="minor"/>
      </rPr>
      <t>)</t>
    </r>
  </si>
  <si>
    <t xml:space="preserve">Frein parking </t>
  </si>
  <si>
    <t>PAYKOM1</t>
  </si>
  <si>
    <t>Accumulateur hydraulique</t>
  </si>
  <si>
    <t>Vérin hydraulique de tilt G</t>
  </si>
  <si>
    <t xml:space="preserve">Pompe de direction </t>
  </si>
  <si>
    <t>PAYKOM2</t>
  </si>
  <si>
    <t>G-OT-3414172</t>
  </si>
  <si>
    <t>G-OT-3394876 (vers paykom3)</t>
  </si>
  <si>
    <t>G-OT-3394879  (vers paykom3)</t>
  </si>
  <si>
    <t>envoyer vers youssoufia</t>
  </si>
  <si>
    <t>pont arrière</t>
  </si>
  <si>
    <t>G-OT-6480756</t>
  </si>
  <si>
    <t>PAYKOM3</t>
  </si>
  <si>
    <t>(+7950) 15/02/2021</t>
  </si>
  <si>
    <t>G-OT-2169843 (récup du paykom2)</t>
  </si>
  <si>
    <t>G-OT-2169825 (récup du paykom2)</t>
  </si>
  <si>
    <t>G-OT-752917</t>
  </si>
  <si>
    <t xml:space="preserve">G-OT-752922 </t>
  </si>
  <si>
    <t>G-OT-7855759</t>
  </si>
  <si>
    <t>G-OT-4591992</t>
  </si>
  <si>
    <t>C A +11376</t>
  </si>
  <si>
    <t>terex1</t>
  </si>
  <si>
    <t>DI:1039171</t>
  </si>
  <si>
    <t>Moteur  de roue  D</t>
  </si>
  <si>
    <t>G-OT-961801</t>
  </si>
  <si>
    <t>G-OT-3426496</t>
  </si>
  <si>
    <t>G-OT-4062020</t>
  </si>
  <si>
    <t>G-OT-6876754</t>
  </si>
  <si>
    <t>28687+11376</t>
  </si>
  <si>
    <t>Moteur  de roue  G</t>
  </si>
  <si>
    <t>17/09/2018</t>
  </si>
  <si>
    <t>G-OT-1127034</t>
  </si>
  <si>
    <r>
      <t>1039263 (</t>
    </r>
    <r>
      <rPr>
        <sz val="11"/>
        <color rgb="FFFF0000"/>
        <rFont val="Calibri"/>
        <family val="2"/>
        <scheme val="minor"/>
      </rPr>
      <t>récupéré de terex4</t>
    </r>
    <r>
      <rPr>
        <sz val="11"/>
        <color theme="1"/>
        <rFont val="Calibri"/>
        <family val="2"/>
        <scheme val="minor"/>
      </rPr>
      <t>)</t>
    </r>
  </si>
  <si>
    <r>
      <t>G-OT-1589111(</t>
    </r>
    <r>
      <rPr>
        <sz val="11"/>
        <color rgb="FFFF0000"/>
        <rFont val="Calibri"/>
        <family val="2"/>
        <scheme val="minor"/>
      </rPr>
      <t>rebut</t>
    </r>
    <r>
      <rPr>
        <sz val="11"/>
        <rFont val="Calibri"/>
        <family val="2"/>
        <scheme val="minor"/>
      </rPr>
      <t>)</t>
    </r>
  </si>
  <si>
    <r>
      <t>G-OT-6877991(</t>
    </r>
    <r>
      <rPr>
        <sz val="11"/>
        <color rgb="FFFF0000"/>
        <rFont val="Calibri"/>
        <family val="2"/>
        <scheme val="minor"/>
      </rPr>
      <t>rebut</t>
    </r>
    <r>
      <rPr>
        <sz val="11"/>
        <color theme="1"/>
        <rFont val="Calibri"/>
        <family val="2"/>
        <scheme val="minor"/>
      </rPr>
      <t>)</t>
    </r>
  </si>
  <si>
    <t>Hydraire AVG</t>
  </si>
  <si>
    <t>Hydraire AVD</t>
  </si>
  <si>
    <t>G-OT-276876</t>
  </si>
  <si>
    <t>Hydraire ARG</t>
  </si>
  <si>
    <t>G-OT-276879</t>
  </si>
  <si>
    <t>Hydraire ARD</t>
  </si>
  <si>
    <t xml:space="preserve">Sélecteur de pilotage   </t>
  </si>
  <si>
    <t>G-OT-6877319</t>
  </si>
  <si>
    <t>Pompe hydraulique de benne</t>
  </si>
  <si>
    <t>G-OT-2843581</t>
  </si>
  <si>
    <r>
      <t>G-OT-5234783 (</t>
    </r>
    <r>
      <rPr>
        <sz val="11"/>
        <color rgb="FFFF0000"/>
        <rFont val="Calibri"/>
        <family val="2"/>
        <scheme val="minor"/>
      </rPr>
      <t>neuve</t>
    </r>
    <r>
      <rPr>
        <sz val="11"/>
        <color theme="1"/>
        <rFont val="Calibri"/>
        <family val="2"/>
        <scheme val="minor"/>
      </rPr>
      <t>)</t>
    </r>
  </si>
  <si>
    <t>Pompe de direction et de freinage</t>
  </si>
  <si>
    <t>G-OT-2750309</t>
  </si>
  <si>
    <t>G-OT-3799217</t>
  </si>
  <si>
    <t>G-OT-7492253</t>
  </si>
  <si>
    <t xml:space="preserve">Démarreur   </t>
  </si>
  <si>
    <t xml:space="preserve">Orbitrôle  </t>
  </si>
  <si>
    <t>G-OT-4788206</t>
  </si>
  <si>
    <t>G-OT-3585153</t>
  </si>
  <si>
    <t>G-OT-1083055</t>
  </si>
  <si>
    <t>DI:1025130</t>
  </si>
  <si>
    <t xml:space="preserve"> G-OT-1213115</t>
  </si>
  <si>
    <r>
      <t>G-OT-6878720(</t>
    </r>
    <r>
      <rPr>
        <sz val="11"/>
        <color rgb="FFFF0000"/>
        <rFont val="Calibri"/>
        <family val="2"/>
        <scheme val="minor"/>
      </rPr>
      <t>rebut</t>
    </r>
    <r>
      <rPr>
        <sz val="11"/>
        <color theme="1"/>
        <rFont val="Calibri"/>
        <family val="2"/>
        <scheme val="minor"/>
      </rPr>
      <t>)</t>
    </r>
  </si>
  <si>
    <t>moyeu AVG</t>
  </si>
  <si>
    <t>moyeu AVD</t>
  </si>
  <si>
    <t>ROTOCLONNE</t>
  </si>
  <si>
    <t>Bloc de frein  AVG</t>
  </si>
  <si>
    <t>Bloc de frein  AVD</t>
  </si>
  <si>
    <t>Bloc de frein  ARG</t>
  </si>
  <si>
    <t>Bloc de frein   ARD</t>
  </si>
  <si>
    <t>G-OT-2489606</t>
  </si>
  <si>
    <t>DI:1025124</t>
  </si>
  <si>
    <t>G-OT-2424132</t>
  </si>
  <si>
    <t xml:space="preserve">alternateur </t>
  </si>
  <si>
    <t>FREIN PARKING côté gauche</t>
  </si>
  <si>
    <t>CA+30000</t>
  </si>
  <si>
    <t>changement compteur le 07/2021</t>
  </si>
  <si>
    <t>terex2</t>
  </si>
  <si>
    <t>G-OT-968009</t>
  </si>
  <si>
    <t>G-OT-3722570</t>
  </si>
  <si>
    <t>G-OT-6801439</t>
  </si>
  <si>
    <t>7187+30000</t>
  </si>
  <si>
    <t xml:space="preserve">G-OT-1442848 </t>
  </si>
  <si>
    <t>17/06/2019</t>
  </si>
  <si>
    <t>G-OT-1741773</t>
  </si>
  <si>
    <r>
      <t>(</t>
    </r>
    <r>
      <rPr>
        <sz val="11"/>
        <color rgb="FFFF0000"/>
        <rFont val="Calibri"/>
        <family val="2"/>
        <scheme val="minor"/>
      </rPr>
      <t>récup de terx1+2084</t>
    </r>
    <r>
      <rPr>
        <sz val="11"/>
        <color theme="1"/>
        <rFont val="Calibri"/>
        <family val="2"/>
        <scheme val="minor"/>
      </rPr>
      <t>) G-OT-1937235</t>
    </r>
  </si>
  <si>
    <t>G-OT-2687757</t>
  </si>
  <si>
    <r>
      <t>G-OT-3424114 (</t>
    </r>
    <r>
      <rPr>
        <sz val="11"/>
        <color rgb="FFFF0000"/>
        <rFont val="Calibri"/>
        <family val="2"/>
        <scheme val="minor"/>
      </rPr>
      <t>récup de tex3)</t>
    </r>
  </si>
  <si>
    <t>G-OT-6801549</t>
  </si>
  <si>
    <t xml:space="preserve">Pompe de direction   </t>
  </si>
  <si>
    <t>Démarreur</t>
  </si>
  <si>
    <t>G-OT-1213209</t>
  </si>
  <si>
    <t>G-OT-1640027</t>
  </si>
  <si>
    <t>G-OT-7287834</t>
  </si>
  <si>
    <t>G-OT-8511346</t>
  </si>
  <si>
    <t>G-OT-1213238</t>
  </si>
  <si>
    <t>G-OT-1590631</t>
  </si>
  <si>
    <t>G-OT-2227532</t>
  </si>
  <si>
    <t>G-OT-2687759</t>
  </si>
  <si>
    <t>distributeur (valve de freinage)</t>
  </si>
  <si>
    <t>G-OT-3035886</t>
  </si>
  <si>
    <t>géneratrice</t>
  </si>
  <si>
    <t>arret depuit JANVIER 2021 attente MTR</t>
  </si>
  <si>
    <t>terex3</t>
  </si>
  <si>
    <t xml:space="preserve">G-OT-2486945 </t>
  </si>
  <si>
    <t>G-OT-1594680</t>
  </si>
  <si>
    <t>vers terex2 côté droit</t>
  </si>
  <si>
    <t>17/5/2019</t>
  </si>
  <si>
    <t>G-OT-1674682</t>
  </si>
  <si>
    <t>G-OT-1910432</t>
  </si>
  <si>
    <t>G-OT-1591272</t>
  </si>
  <si>
    <t xml:space="preserve">G-OT-1804653 </t>
  </si>
  <si>
    <t>G-OT-1910429</t>
  </si>
  <si>
    <t>G-OT-2020493</t>
  </si>
  <si>
    <t xml:space="preserve">G-OT-1083166 </t>
  </si>
  <si>
    <t>G-OT-2272181</t>
  </si>
  <si>
    <r>
      <t xml:space="preserve">G-OT-2235155  </t>
    </r>
    <r>
      <rPr>
        <sz val="11"/>
        <color rgb="FFFF0000"/>
        <rFont val="Calibri"/>
        <family val="2"/>
        <scheme val="minor"/>
      </rPr>
      <t xml:space="preserve"> (neuve)</t>
    </r>
  </si>
  <si>
    <t>FREIN PARKING ARG</t>
  </si>
  <si>
    <t>G-OT-3120271</t>
  </si>
  <si>
    <t>terex4</t>
  </si>
  <si>
    <t>G-OT-2667806</t>
  </si>
  <si>
    <t xml:space="preserve"> G-OT-6754278</t>
  </si>
  <si>
    <t>récupéré du terex1 côté droit avec performance de 3849H (6257)</t>
  </si>
  <si>
    <t>G-OT-1594686</t>
  </si>
  <si>
    <r>
      <t>(</t>
    </r>
    <r>
      <rPr>
        <sz val="11"/>
        <color rgb="FFFF0000"/>
        <rFont val="Calibri"/>
        <family val="2"/>
        <scheme val="minor"/>
      </rPr>
      <t>récu tex1+2084</t>
    </r>
    <r>
      <rPr>
        <sz val="11"/>
        <color theme="1"/>
        <rFont val="Calibri"/>
        <family val="2"/>
        <scheme val="minor"/>
      </rPr>
      <t>) G-OT-1938560</t>
    </r>
  </si>
  <si>
    <t>G-OT-2661120</t>
  </si>
  <si>
    <t>récup de terex1 côté droit</t>
  </si>
  <si>
    <t>G-OT-6600051</t>
  </si>
  <si>
    <t>G-OT-1292963</t>
  </si>
  <si>
    <t>G-OT-2121293</t>
  </si>
  <si>
    <t>G-OT-1423091</t>
  </si>
  <si>
    <t>G-OT-2120219</t>
  </si>
  <si>
    <t>G-OT-873097</t>
  </si>
  <si>
    <t>G-OT-7180260</t>
  </si>
  <si>
    <t>G-OT-873088</t>
  </si>
  <si>
    <t>G-OT-1358985</t>
  </si>
  <si>
    <t>21/03/2019</t>
  </si>
  <si>
    <t>G-OT-1528915</t>
  </si>
  <si>
    <t>28/03/2019</t>
  </si>
  <si>
    <t>G-OT-1546112</t>
  </si>
  <si>
    <t>13/06/2019</t>
  </si>
  <si>
    <t>G-OT-1735725</t>
  </si>
  <si>
    <t>G-OT-891304</t>
  </si>
  <si>
    <t>G-OT-7238561</t>
  </si>
  <si>
    <t>CA+30878</t>
  </si>
  <si>
    <t>KOMATSU 1</t>
  </si>
  <si>
    <t>G-OT-1950516</t>
  </si>
  <si>
    <t>G-OT-6224005</t>
  </si>
  <si>
    <t xml:space="preserve">Hydraire AVD </t>
  </si>
  <si>
    <t>G-OT-1745382</t>
  </si>
  <si>
    <t xml:space="preserve">G-OT-2329993 </t>
  </si>
  <si>
    <t>G-OT-5781440</t>
  </si>
  <si>
    <t xml:space="preserve">Pompe de direction  </t>
  </si>
  <si>
    <t>G-OT-1745423</t>
  </si>
  <si>
    <t>G-OT-3775802</t>
  </si>
  <si>
    <r>
      <t>G-OT-2072047 (</t>
    </r>
    <r>
      <rPr>
        <sz val="11"/>
        <color rgb="FFFF0000"/>
        <rFont val="Calibri"/>
        <family val="2"/>
        <scheme val="minor"/>
      </rPr>
      <t>neuve</t>
    </r>
    <r>
      <rPr>
        <sz val="11"/>
        <color theme="1"/>
        <rFont val="Calibri"/>
        <family val="2"/>
        <scheme val="minor"/>
      </rPr>
      <t>)</t>
    </r>
  </si>
  <si>
    <t xml:space="preserve">Démarreur    </t>
  </si>
  <si>
    <t>Accumulateur de deriction  AR</t>
  </si>
  <si>
    <t>28/1/2018</t>
  </si>
  <si>
    <t>G-OT-1404279</t>
  </si>
  <si>
    <t>G-OT-2072167</t>
  </si>
  <si>
    <t>G-OT-2740010</t>
  </si>
  <si>
    <t>G-OT-2739985</t>
  </si>
  <si>
    <t>Accumulateur de deriction  AV</t>
  </si>
  <si>
    <t>G-OT-1296205</t>
  </si>
  <si>
    <t>G-OT-2072205</t>
  </si>
  <si>
    <t>G-OT-322902</t>
  </si>
  <si>
    <t>G-OT-1182304</t>
  </si>
  <si>
    <t>CA+28624</t>
  </si>
  <si>
    <t>KOMATSU 2</t>
  </si>
  <si>
    <t>G-OT-4034275</t>
  </si>
  <si>
    <t>G-OT-6754269</t>
  </si>
  <si>
    <t>G-OT-6976243</t>
  </si>
  <si>
    <t>G-OT-2172507</t>
  </si>
  <si>
    <t>G-OT-3435783</t>
  </si>
  <si>
    <t>G-OT-4636167</t>
  </si>
  <si>
    <t>Moyeu gauche</t>
  </si>
  <si>
    <t>G-OT-1481568</t>
  </si>
  <si>
    <t>Moyeu DROIT</t>
  </si>
  <si>
    <t>Accumulateur de deriction AV</t>
  </si>
  <si>
    <t>G-OT-893682</t>
  </si>
  <si>
    <t>G-OT-2174218</t>
  </si>
  <si>
    <t>G-OT-3727895</t>
  </si>
  <si>
    <t>G-OT-6366596</t>
  </si>
  <si>
    <t>Accumulateur de deriction AR</t>
  </si>
  <si>
    <t>Vérin  de levage  benne gauche</t>
  </si>
  <si>
    <t>G-OT-4822848</t>
  </si>
  <si>
    <t>Vérin  de levage benne droite</t>
  </si>
  <si>
    <t>génératrice</t>
  </si>
  <si>
    <t>CA+35500</t>
  </si>
  <si>
    <t>KOMATSU 3</t>
  </si>
  <si>
    <t>G-OT-4797547</t>
  </si>
  <si>
    <t>G-OT-561246</t>
  </si>
  <si>
    <t>G-OT-5789651</t>
  </si>
  <si>
    <t>G-OT-6541203</t>
  </si>
  <si>
    <t>rebut (problème d'induit)</t>
  </si>
  <si>
    <t>G-OT-7933045</t>
  </si>
  <si>
    <t>G-OT-8460637</t>
  </si>
  <si>
    <t xml:space="preserve"> G-OT-724029 </t>
  </si>
  <si>
    <t>G-OT-3414435</t>
  </si>
  <si>
    <t>camion HP 23</t>
  </si>
  <si>
    <t>G-OT-4176729</t>
  </si>
  <si>
    <t xml:space="preserve">G-OT-6385439 </t>
  </si>
  <si>
    <t>G-OT-4839497</t>
  </si>
  <si>
    <t>G-OT-6784335</t>
  </si>
  <si>
    <t>G-OT-2649724</t>
  </si>
  <si>
    <t xml:space="preserve">Orbitrôle </t>
  </si>
  <si>
    <t>frein parking</t>
  </si>
  <si>
    <t xml:space="preserve">Accumulateur de freinage </t>
  </si>
  <si>
    <t>G-OT-2649720</t>
  </si>
  <si>
    <t>camion arroseur</t>
  </si>
  <si>
    <t>camion HP 24</t>
  </si>
  <si>
    <r>
      <t>G-OT-4620508 (</t>
    </r>
    <r>
      <rPr>
        <sz val="11"/>
        <color rgb="FFFF0000"/>
        <rFont val="Calibri"/>
        <family val="2"/>
        <scheme val="minor"/>
      </rPr>
      <t>neuve</t>
    </r>
    <r>
      <rPr>
        <sz val="11"/>
        <color theme="1"/>
        <rFont val="Calibri"/>
        <family val="2"/>
        <scheme val="minor"/>
      </rPr>
      <t>)</t>
    </r>
  </si>
  <si>
    <t>non enregistré ds OPM</t>
  </si>
  <si>
    <t>G-OT-567243</t>
  </si>
  <si>
    <t>Neuve</t>
  </si>
  <si>
    <t>pompe de direction</t>
  </si>
  <si>
    <t>camion UR 131</t>
  </si>
  <si>
    <t>vers gauche UR132 le 07/10/2023</t>
  </si>
  <si>
    <t>G-OT-2764317</t>
  </si>
  <si>
    <t>G-OT-4633800</t>
  </si>
  <si>
    <t>G-OT-6705810</t>
  </si>
  <si>
    <t>G-OT-2813060</t>
  </si>
  <si>
    <t>G-OT-4558455</t>
  </si>
  <si>
    <t>G-OT-3061289</t>
  </si>
  <si>
    <t>G-OT-3377770</t>
  </si>
  <si>
    <t>G-OT-4547067</t>
  </si>
  <si>
    <t>Pompe de direction</t>
  </si>
  <si>
    <t>G-OT-3061286</t>
  </si>
  <si>
    <t>G-OT-4547072</t>
  </si>
  <si>
    <t>Orbitrôle</t>
  </si>
  <si>
    <t>Accumulateur de freinage</t>
  </si>
  <si>
    <t>G-OT-5702795</t>
  </si>
  <si>
    <t>G-OT-2759308</t>
  </si>
  <si>
    <t xml:space="preserve">                                                                            </t>
  </si>
  <si>
    <t>G-OT-2759307</t>
  </si>
  <si>
    <t xml:space="preserve">G-OT-3120269 </t>
  </si>
  <si>
    <t>FREIN PARKING ARD</t>
  </si>
  <si>
    <t>G-OT-2424000</t>
  </si>
  <si>
    <t>alternateur</t>
  </si>
  <si>
    <t>rotoclonne</t>
  </si>
  <si>
    <t>camion UR 132</t>
  </si>
  <si>
    <t>G-OT-1250034</t>
  </si>
  <si>
    <t>G-OT-6970865</t>
  </si>
  <si>
    <t>G-OT-6801443</t>
  </si>
  <si>
    <t>conpteur éroné</t>
  </si>
  <si>
    <t>G-OT-536768</t>
  </si>
  <si>
    <t>G-OT-6970872</t>
  </si>
  <si>
    <t>G-OT-1766975</t>
  </si>
  <si>
    <t>G-OT-5165547</t>
  </si>
  <si>
    <t>G-OT-1404080</t>
  </si>
  <si>
    <t>G-OT-7388232</t>
  </si>
  <si>
    <t>engin en arret prolongé (attente MTH)</t>
  </si>
  <si>
    <t>CA+55376</t>
  </si>
  <si>
    <t>camion UR 134</t>
  </si>
  <si>
    <t>G-OT-846238</t>
  </si>
  <si>
    <t xml:space="preserve">G-OT-6273541 </t>
  </si>
  <si>
    <t>G-OT-846227</t>
  </si>
  <si>
    <t>G-OT-3120278</t>
  </si>
  <si>
    <t>G-OT-4396150</t>
  </si>
  <si>
    <t>G-OT-6172828</t>
  </si>
  <si>
    <t>G-OT-1342926</t>
  </si>
  <si>
    <t>G-OT-5425837</t>
  </si>
  <si>
    <t>G-OT-1501101</t>
  </si>
  <si>
    <t>G-OT-1213504</t>
  </si>
  <si>
    <t>G-OT-3949244</t>
  </si>
  <si>
    <t>G-OT-2176954</t>
  </si>
  <si>
    <t>CA+18094</t>
  </si>
  <si>
    <t>nivkom5</t>
  </si>
  <si>
    <t xml:space="preserve">G-OT-1454414 </t>
  </si>
  <si>
    <t>5542+18094</t>
  </si>
  <si>
    <t>G-OT-1972419</t>
  </si>
  <si>
    <t>Réducteur</t>
  </si>
  <si>
    <t>G-OT-1281178</t>
  </si>
  <si>
    <t xml:space="preserve">Compresseur </t>
  </si>
  <si>
    <t>Vérin de direction AVD</t>
  </si>
  <si>
    <t>Vérin de direction AVG</t>
  </si>
  <si>
    <t>G-OT-2996727</t>
  </si>
  <si>
    <t>Vérin de direction ARD</t>
  </si>
  <si>
    <t>Vérin de direction ARG</t>
  </si>
  <si>
    <t>Vérin de déplacement pelle</t>
  </si>
  <si>
    <t>Vérin d'inclinison pelle</t>
  </si>
  <si>
    <t>Vérin de ripper</t>
  </si>
  <si>
    <t>Vérin de tilt table</t>
  </si>
  <si>
    <t>Vérin d'inclinison roue</t>
  </si>
  <si>
    <t>G-OT-4586305</t>
  </si>
  <si>
    <t>Pompe d'équipement</t>
  </si>
  <si>
    <t>G-OT-4586292</t>
  </si>
  <si>
    <r>
      <t>G-OT-4733830(</t>
    </r>
    <r>
      <rPr>
        <sz val="11"/>
        <color rgb="FFFF0000"/>
        <rFont val="Calibri"/>
        <family val="2"/>
        <scheme val="minor"/>
      </rPr>
      <t>récup de nivkom6</t>
    </r>
    <r>
      <rPr>
        <sz val="11"/>
        <color theme="1"/>
        <rFont val="Calibri"/>
        <family val="2"/>
        <scheme val="minor"/>
      </rPr>
      <t>)</t>
    </r>
  </si>
  <si>
    <t>moyeu ARD</t>
  </si>
  <si>
    <t>moyeu ARG</t>
  </si>
  <si>
    <t>moyeu centrale D</t>
  </si>
  <si>
    <t>moyeu centrale G</t>
  </si>
  <si>
    <t>nivkom6</t>
  </si>
  <si>
    <t>????</t>
  </si>
  <si>
    <t>encour</t>
  </si>
  <si>
    <t>Vérin de direction gauche</t>
  </si>
  <si>
    <t>Vérin de direction doit</t>
  </si>
  <si>
    <t>G-OT-3909020</t>
  </si>
  <si>
    <t>G-OT-3951385</t>
  </si>
  <si>
    <t>brulé</t>
  </si>
  <si>
    <t>nivcat7</t>
  </si>
  <si>
    <t>G-OT-1950695</t>
  </si>
  <si>
    <r>
      <t>G-OT-4443918 (</t>
    </r>
    <r>
      <rPr>
        <sz val="10"/>
        <color rgb="FFFF0000"/>
        <rFont val="Arial Unicode MS"/>
      </rPr>
      <t>neuve</t>
    </r>
    <r>
      <rPr>
        <sz val="10"/>
        <color theme="1"/>
        <rFont val="Arial Unicode MS"/>
      </rPr>
      <t>)</t>
    </r>
  </si>
  <si>
    <r>
      <t>G-OT-5775849(</t>
    </r>
    <r>
      <rPr>
        <sz val="11"/>
        <color rgb="FFFF0000"/>
        <rFont val="Calibri"/>
        <family val="2"/>
        <scheme val="minor"/>
      </rPr>
      <t>révisé</t>
    </r>
    <r>
      <rPr>
        <sz val="11"/>
        <color theme="1"/>
        <rFont val="Calibri"/>
        <family val="2"/>
        <scheme val="minor"/>
      </rPr>
      <t>)</t>
    </r>
  </si>
  <si>
    <t>G-OT-3940126</t>
  </si>
  <si>
    <t>vérins de rotation sur pivot</t>
  </si>
  <si>
    <t>G-OT-2841401</t>
  </si>
  <si>
    <t>réducteur intermidiaire D</t>
  </si>
  <si>
    <t>réducteur intermidiaire G</t>
  </si>
  <si>
    <t xml:space="preserve">pompe de transmission </t>
  </si>
  <si>
    <t>G-OT-5303225</t>
  </si>
  <si>
    <t>pompe hydraulique</t>
  </si>
  <si>
    <t>G-OT-4394054</t>
  </si>
  <si>
    <t>DKS</t>
  </si>
  <si>
    <t>G-OT-1079623</t>
  </si>
  <si>
    <t>G-OT-2250041</t>
  </si>
  <si>
    <t>SKF1</t>
  </si>
  <si>
    <r>
      <t>G-OT-2978121 (</t>
    </r>
    <r>
      <rPr>
        <sz val="11"/>
        <color rgb="FFFF0000"/>
        <rFont val="Calibri"/>
        <family val="2"/>
        <scheme val="minor"/>
      </rPr>
      <t>neuf</t>
    </r>
    <r>
      <rPr>
        <sz val="11"/>
        <rFont val="Calibri"/>
        <family val="2"/>
        <scheme val="minor"/>
      </rPr>
      <t>)</t>
    </r>
  </si>
  <si>
    <t>G-OT-2978121 (brulé)</t>
  </si>
  <si>
    <t>SKF2</t>
  </si>
  <si>
    <t>G-OT-6443446</t>
  </si>
  <si>
    <t>G-OT-8493609</t>
  </si>
  <si>
    <t>PROGRAMME PREVISIONNEL DE REVISION DES S/E 2025-BG</t>
  </si>
  <si>
    <t>DATE : 11/02/2025</t>
  </si>
  <si>
    <t>Montant total v2</t>
  </si>
  <si>
    <t>Montant total v3</t>
  </si>
  <si>
    <t>Qte v1</t>
  </si>
  <si>
    <t>Qte v2</t>
  </si>
  <si>
    <t>Qte v3</t>
  </si>
  <si>
    <t>Devis 
unitaire</t>
  </si>
  <si>
    <t>Cout V2</t>
  </si>
  <si>
    <t>Cout V3</t>
  </si>
  <si>
    <t>Commentaire</t>
  </si>
  <si>
    <t>SECTION AFFECTATION</t>
  </si>
  <si>
    <t>Bull</t>
  </si>
  <si>
    <t>D11T</t>
  </si>
  <si>
    <t>révision avec changement pignons</t>
  </si>
  <si>
    <t>MSE</t>
  </si>
  <si>
    <t>révision avec changement galets et roue folles</t>
  </si>
  <si>
    <t>Camion</t>
  </si>
  <si>
    <t>725C</t>
  </si>
  <si>
    <t xml:space="preserve">POULIES </t>
  </si>
  <si>
    <t>PEDALE DE FREIN SERVICE</t>
  </si>
  <si>
    <t>MST</t>
  </si>
  <si>
    <t>ACCUMULATEUR DE TRANSMISSION</t>
  </si>
  <si>
    <t>alternateur 24V</t>
  </si>
  <si>
    <t>BLOC FREIN SERVICE ARRIERE</t>
  </si>
  <si>
    <t>BLOC FREIN SERVICE AVANT</t>
  </si>
  <si>
    <t>BLOC FREIN SERVICE CENTRALE</t>
  </si>
  <si>
    <t>DEMARREUR 24V</t>
  </si>
  <si>
    <t>POMPE PREGRAISSAGE</t>
  </si>
  <si>
    <t>POMPE à huile</t>
  </si>
  <si>
    <t>Hydraire AV</t>
  </si>
  <si>
    <t>REFRIGERANT DE TRANSMISSION</t>
  </si>
  <si>
    <t>RÉDUCTEUR AR</t>
  </si>
  <si>
    <t>RÉDUCTEUR CT</t>
  </si>
  <si>
    <t>POMPE DE TRANSMISSION(transfert)</t>
  </si>
  <si>
    <t>REFRIGERANT HUILE MOTEUR</t>
  </si>
  <si>
    <t>MSM</t>
  </si>
  <si>
    <t xml:space="preserve">TURBOCOMPRESSEUR </t>
  </si>
  <si>
    <t xml:space="preserve">POMPE DE DIRECTION </t>
  </si>
  <si>
    <t>cette prevision de cout et pour revion generale nourmale  a condition que le moteur ne soit pas collé ou une endomagement mageure sur les pieces maitraise</t>
  </si>
  <si>
    <t>730E</t>
  </si>
  <si>
    <t>BLOC DE FREIN ARRIERE</t>
  </si>
  <si>
    <t>BLOC DE FREIN AVANT</t>
  </si>
  <si>
    <t>BLOC DE FREIN PARKING</t>
  </si>
  <si>
    <t>Accumulateur de direction</t>
  </si>
  <si>
    <t>ACCUMULATEUR DE FREINAGE</t>
  </si>
  <si>
    <t xml:space="preserve">Moteur de roue </t>
  </si>
  <si>
    <t>777D</t>
  </si>
  <si>
    <t xml:space="preserve">POMPE DE FREINAGE </t>
  </si>
  <si>
    <t>MOTEUR POMPE D´ARROSAGE</t>
  </si>
  <si>
    <t>POMPE REFROIDISSEMENT FREINAGE</t>
  </si>
  <si>
    <t>FREIN SERVICE AV</t>
  </si>
  <si>
    <t>BLOC FREIN SERVICE AVANT DROIT</t>
  </si>
  <si>
    <t xml:space="preserve">POMPE HYDRAULIQUE LEVAGE </t>
  </si>
  <si>
    <t>REFROIDISSEUR AIR D'ADMISSION</t>
  </si>
  <si>
    <t>POMPE D'ARROSAGE</t>
  </si>
  <si>
    <t>FREIN PARKING AR A DISC</t>
  </si>
  <si>
    <t>POULIES ET VENTILATEUR</t>
  </si>
  <si>
    <t>FREIN SERVICE AR</t>
  </si>
  <si>
    <t>TENDEUR DE COURROIE</t>
  </si>
  <si>
    <t>Chargeuse</t>
  </si>
  <si>
    <t>CH992K</t>
  </si>
  <si>
    <t>DISTRIBUTEUR DE FREINAGE</t>
  </si>
  <si>
    <t>DISTRIBUTEUR DE DIRECTION</t>
  </si>
  <si>
    <t>ACCUMULATEUR DU CIRCUIT DE PILOTAGE</t>
  </si>
  <si>
    <t>VERIN DE LEVAGE</t>
  </si>
  <si>
    <t>BLOC FREIN PARKING</t>
  </si>
  <si>
    <t xml:space="preserve">POMPE  REFROIDISSEMENT </t>
  </si>
  <si>
    <t>BLOC INJECTEURS DE GRAISSE</t>
  </si>
  <si>
    <t>POMPE A EAU</t>
  </si>
  <si>
    <t>POMPE A EAU AUXILIAIRE</t>
  </si>
  <si>
    <t>POMPE DE GASOIL</t>
  </si>
  <si>
    <t>POMPE D'HUILE MOTEUR</t>
  </si>
  <si>
    <t>POMPE D'INJECTION</t>
  </si>
  <si>
    <t>REFROIDISSEUR D'AIR AD (AFTERCOOLER)</t>
  </si>
  <si>
    <t>Cummins</t>
  </si>
  <si>
    <t>ORBITROL</t>
  </si>
  <si>
    <t xml:space="preserve">POMPE DE DIRECTION SECONDAIRE </t>
  </si>
  <si>
    <t>POMPE DE SCAVANGE</t>
  </si>
  <si>
    <t>DISTRIBUTEUR PILOTAGE DE FREIN PARKING</t>
  </si>
  <si>
    <t>VALVE DE NEUTRALISATION</t>
  </si>
  <si>
    <t>VERIN DE CAVAGE</t>
  </si>
  <si>
    <t>CONVERTISSEUR DE COUPLE</t>
  </si>
  <si>
    <t>RÉDUCTEUR ARD</t>
  </si>
  <si>
    <t>REFRIGERANT</t>
  </si>
  <si>
    <t>POMPE EQUIPEMENT DROITE</t>
  </si>
  <si>
    <t>POMPE EQUIPEMENT GAUCHE</t>
  </si>
  <si>
    <t>POMPE EQUIPPEMENT CENTRAL</t>
  </si>
  <si>
    <t>DISTRIBUTEUR PILOTAGE DE FREIN SERVICE</t>
  </si>
  <si>
    <t>BOITE DES VITESSES</t>
  </si>
  <si>
    <t xml:space="preserve">BALANCIER AV </t>
  </si>
  <si>
    <t>FREIN  SERVICE(EMBRAYAGE) ARRIERE</t>
  </si>
  <si>
    <t>FREIN  SERVICE(EMBRAYAGE) AVANT</t>
  </si>
  <si>
    <t>POMPE DE TRANSFERT</t>
  </si>
  <si>
    <t>CH994F</t>
  </si>
  <si>
    <t>ALTERNATEUR 24V</t>
  </si>
  <si>
    <t>DEMARREUR</t>
  </si>
  <si>
    <t>Réfrigérant de transmission  inf RAD</t>
  </si>
  <si>
    <t>Réfrigérant de transmission  sup RAD</t>
  </si>
  <si>
    <t>Module de commande de solénoïde hydraulique</t>
  </si>
  <si>
    <t>Réfrigérant de transmission sup MTH</t>
  </si>
  <si>
    <t>TEREX</t>
  </si>
  <si>
    <t>alternateur de puissance</t>
  </si>
  <si>
    <t>Réfrigérant de transmission  inf MTH</t>
  </si>
  <si>
    <t>Pompe de direction principale  D</t>
  </si>
  <si>
    <t>Pompe de direction principale  G</t>
  </si>
  <si>
    <t xml:space="preserve">Réfrigérant  hydraulique  </t>
  </si>
  <si>
    <t>Boite de transfert &amp; Boite de vitesse</t>
  </si>
  <si>
    <t>ALTERNATEUR</t>
  </si>
  <si>
    <t>UNT</t>
  </si>
  <si>
    <r>
      <t>Pompe PL(</t>
    </r>
    <r>
      <rPr>
        <sz val="11"/>
        <color rgb="FF00B050"/>
        <rFont val="Calibri"/>
        <family val="2"/>
        <scheme val="minor"/>
      </rPr>
      <t>pompe de ventilateur</t>
    </r>
    <r>
      <rPr>
        <sz val="11"/>
        <color theme="1"/>
        <rFont val="Calibri"/>
        <family val="2"/>
        <scheme val="minor"/>
      </rPr>
      <t>)</t>
    </r>
  </si>
  <si>
    <t>D9R</t>
  </si>
  <si>
    <t xml:space="preserve">réfrigérant de transmission </t>
  </si>
  <si>
    <t>Vérin  de levage ripper</t>
  </si>
  <si>
    <t>Vérin de levage  gauche</t>
  </si>
  <si>
    <t>Vérin de tilt PELL</t>
  </si>
  <si>
    <t>Boite de transfert et boite de vitesse</t>
  </si>
  <si>
    <t>Sondeuse</t>
  </si>
  <si>
    <t>HP</t>
  </si>
  <si>
    <t>Bloc de frein   AR</t>
  </si>
  <si>
    <t>Bloc de frein  AV</t>
  </si>
  <si>
    <t>Niveleuse</t>
  </si>
  <si>
    <t>NIV-CAT</t>
  </si>
  <si>
    <t>VERIN TRANSLATION PELLE</t>
  </si>
  <si>
    <t>POMPE DE  TRANSMISSION</t>
  </si>
  <si>
    <t>POMPE hydraulique et direction</t>
  </si>
  <si>
    <t xml:space="preserve">POMPE HYDRAULIQUE </t>
  </si>
  <si>
    <t>REDUCTEUR S</t>
  </si>
  <si>
    <t>NIV-KOM</t>
  </si>
  <si>
    <t>VERIN LEVAGE TABLE</t>
  </si>
  <si>
    <t>COMPRESSEUR D'AIR</t>
  </si>
  <si>
    <t>SECHEUR</t>
  </si>
  <si>
    <t>SURPRESSEUR DE GRAISSE</t>
  </si>
  <si>
    <t>DISTRIBUTEUR  PRINCIPALE</t>
  </si>
  <si>
    <t>DISTRIBUTEUR DE TRANSMISSION</t>
  </si>
  <si>
    <t>VERIN INCLINAISON TABLE</t>
  </si>
  <si>
    <t>VERIN INCLINAISON PELLE</t>
  </si>
  <si>
    <t>DISTRIBITEURS HYDRAULIQUE</t>
  </si>
  <si>
    <t>MOTEUR-REDUCTEUR TABLE</t>
  </si>
  <si>
    <t>SOUPAPE DE PRIORITE</t>
  </si>
  <si>
    <t>POMPE HYDRAULIQUE  ET DIRECTION</t>
  </si>
  <si>
    <t>BOITE DES VITESSES &amp; TRANSFERT BV</t>
  </si>
  <si>
    <t>EMBRYAGE FREIN SERVICE</t>
  </si>
  <si>
    <t>PAYDOSER</t>
  </si>
  <si>
    <t>PAY-KOM</t>
  </si>
  <si>
    <t>Vérin hydraulique de tilt</t>
  </si>
  <si>
    <t>SKF</t>
  </si>
  <si>
    <t xml:space="preserve">réfrigérant  hydraulique  </t>
  </si>
  <si>
    <t>Hydraire AR</t>
  </si>
  <si>
    <t>Vérin  de levage</t>
  </si>
  <si>
    <t xml:space="preserve">Vérin de direction </t>
  </si>
  <si>
    <t>POMPE DE DIRECTION AUXILIAIRE</t>
  </si>
  <si>
    <t>Moteur de roue</t>
  </si>
  <si>
    <t>Vérin hydraulique de direction</t>
  </si>
  <si>
    <t>Vérin hydraulique de levage</t>
  </si>
  <si>
    <t>VOLVO A30F</t>
  </si>
  <si>
    <t>DIFFERENTIEL</t>
  </si>
  <si>
    <t>DISTRIBUTEUR RIPPER</t>
  </si>
  <si>
    <t>SOUFLET DE FREIN</t>
  </si>
  <si>
    <t>VERIN INCLINAISON CHASSIS</t>
  </si>
  <si>
    <t>VERIN DE LEVAGE RIPPER</t>
  </si>
  <si>
    <t>POMPE HYDRAULIQUE DROITE</t>
  </si>
  <si>
    <t>POMPE HYDRAULIQUE GAUCHE</t>
  </si>
  <si>
    <t>Type d'engin</t>
  </si>
  <si>
    <t>MLE</t>
  </si>
  <si>
    <t>DMS</t>
  </si>
  <si>
    <t>TYPE</t>
  </si>
  <si>
    <t>N° DES SERIES</t>
  </si>
  <si>
    <t>SITUATION</t>
  </si>
  <si>
    <t>BULL</t>
  </si>
  <si>
    <t>BULL CAT D11 R2</t>
  </si>
  <si>
    <t>C16215B</t>
  </si>
  <si>
    <t>D11R</t>
  </si>
  <si>
    <t>CATOD11RT7PZ00628</t>
  </si>
  <si>
    <t>Hors Service (Parc Point T)</t>
  </si>
  <si>
    <t>BULL CAT D11 R3</t>
  </si>
  <si>
    <t>CATOD11RT7PZ10300</t>
  </si>
  <si>
    <t>BULL CAT D11 T1</t>
  </si>
  <si>
    <t>GEB02693</t>
  </si>
  <si>
    <t>en service</t>
  </si>
  <si>
    <t>BULL CAT D11 T2</t>
  </si>
  <si>
    <t>GEB00468</t>
  </si>
  <si>
    <t>BULL CAT D11 T3</t>
  </si>
  <si>
    <t>AMA00412</t>
  </si>
  <si>
    <t>BULL CAT D11 T4</t>
  </si>
  <si>
    <t>AMA00417</t>
  </si>
  <si>
    <t>youssoufia (Recette 6)</t>
  </si>
  <si>
    <t>BULL CAT D11 T5</t>
  </si>
  <si>
    <t>AMA00420</t>
  </si>
  <si>
    <t>BULL CAT D11 T6</t>
  </si>
  <si>
    <t>AMA00426</t>
  </si>
  <si>
    <t>BULL CAT D11 T7</t>
  </si>
  <si>
    <t>AMA00632</t>
  </si>
  <si>
    <t>BULL CAT D9R W1</t>
  </si>
  <si>
    <t>WDM01349</t>
  </si>
  <si>
    <t xml:space="preserve">youssoufia </t>
  </si>
  <si>
    <t>BULL CAT D9R W2</t>
  </si>
  <si>
    <t>WDM01348</t>
  </si>
  <si>
    <t>BULL CAT D9R W3</t>
  </si>
  <si>
    <t>WDM01398</t>
  </si>
  <si>
    <t>BULL CAT D9R W4</t>
  </si>
  <si>
    <t>WDMO1640</t>
  </si>
  <si>
    <t>BULL CAT D9R W5</t>
  </si>
  <si>
    <t>WDMO1613</t>
  </si>
  <si>
    <t>BULL CAT D9R W6</t>
  </si>
  <si>
    <t>WDMO1639</t>
  </si>
  <si>
    <t>BULL CAT D9R W7</t>
  </si>
  <si>
    <t>WDM01721</t>
  </si>
  <si>
    <t>Boucraa</t>
  </si>
  <si>
    <t>BULL CAT D9R W8</t>
  </si>
  <si>
    <t>WDM03050</t>
  </si>
  <si>
    <t>BULL CAT D9R W9</t>
  </si>
  <si>
    <t>WDM030125</t>
  </si>
  <si>
    <t>BULL CAT D9R W10</t>
  </si>
  <si>
    <t>WDM03128</t>
  </si>
  <si>
    <t>BULL CAT D9R W11</t>
  </si>
  <si>
    <t>WDM030168</t>
  </si>
  <si>
    <t>BULL KOM 475A5 A10</t>
  </si>
  <si>
    <t>475A5</t>
  </si>
  <si>
    <t>BULL KOM 475A5 A11</t>
  </si>
  <si>
    <t>BULL SUR PNEUS WD600-1</t>
  </si>
  <si>
    <t>WD600</t>
  </si>
  <si>
    <t>BULL SUR PNEUS WD600-2</t>
  </si>
  <si>
    <t>000050353</t>
  </si>
  <si>
    <t>BULL SUR PNEUS WD600-3</t>
  </si>
  <si>
    <t>000050354</t>
  </si>
  <si>
    <t>CHARGEUSE</t>
  </si>
  <si>
    <t>CHARGEUSE CAT 994 F2</t>
  </si>
  <si>
    <t>994F2</t>
  </si>
  <si>
    <t>CHARGEUSE CAT 994 F1</t>
  </si>
  <si>
    <t>994F1</t>
  </si>
  <si>
    <t>CHARGEUS CAT 992K</t>
  </si>
  <si>
    <t>992K</t>
  </si>
  <si>
    <t>ZMX00650</t>
  </si>
  <si>
    <t xml:space="preserve">CHARGEUSE WAGNER ST2D </t>
  </si>
  <si>
    <t>C46302B</t>
  </si>
  <si>
    <t>ST2D</t>
  </si>
  <si>
    <t>233 78</t>
  </si>
  <si>
    <t>DIVERS</t>
  </si>
  <si>
    <t>GRUE AUTOMOTRICE (torne à crane)</t>
  </si>
  <si>
    <t>C40194</t>
  </si>
  <si>
    <t>LETRO PIC 2552</t>
  </si>
  <si>
    <t>Hors Service(Parc sous Ensemble)</t>
  </si>
  <si>
    <t xml:space="preserve">PELLE HYDRAULIQUE CASE </t>
  </si>
  <si>
    <t>CASE CX 470B</t>
  </si>
  <si>
    <t>DCH470R5NGE5S1192</t>
  </si>
  <si>
    <t>MINI CHARGEUSE CASE 01</t>
  </si>
  <si>
    <t>CASE SR 150</t>
  </si>
  <si>
    <t>NBM426884</t>
  </si>
  <si>
    <t>MINI CHARGEUSE CASE 02</t>
  </si>
  <si>
    <t>NCM450990</t>
  </si>
  <si>
    <t>MINI CHARGEUSE PELTEUSE JOHN DEER 1</t>
  </si>
  <si>
    <t>315SK</t>
  </si>
  <si>
    <t>1T0315SHDC242272</t>
  </si>
  <si>
    <t>MINI CHARGEUSE PELTEUSE JOHN DEER 2</t>
  </si>
  <si>
    <t>1T0315SKK0C242053</t>
  </si>
  <si>
    <t>CHARGEUSE PELLETEUSE WB70A1</t>
  </si>
  <si>
    <t>WB70A1</t>
  </si>
  <si>
    <t>F10943</t>
  </si>
  <si>
    <t>NIVELEUSE</t>
  </si>
  <si>
    <t>NIVELEUSE KOMATSU 6</t>
  </si>
  <si>
    <t>GD825A-2</t>
  </si>
  <si>
    <t>NIVELEUSE KOMATSU 5</t>
  </si>
  <si>
    <t>NIVELEUSE CAT 7</t>
  </si>
  <si>
    <t>CAT 14M</t>
  </si>
  <si>
    <t>R9J01707</t>
  </si>
  <si>
    <t>NIVELEUSE CAT 8</t>
  </si>
  <si>
    <t>07/2022</t>
  </si>
  <si>
    <t>CAT 14</t>
  </si>
  <si>
    <t>CAT00014HNN400242</t>
  </si>
  <si>
    <t>CAMION</t>
  </si>
  <si>
    <t>CAMION HP 21</t>
  </si>
  <si>
    <t>C28021</t>
  </si>
  <si>
    <t>510E</t>
  </si>
  <si>
    <t>F32827AFE44L</t>
  </si>
  <si>
    <t>CAMION HP 22</t>
  </si>
  <si>
    <t>C28022</t>
  </si>
  <si>
    <t>F32838AFE44L</t>
  </si>
  <si>
    <t>CAMION HP 23</t>
  </si>
  <si>
    <t>C28023</t>
  </si>
  <si>
    <t>F32839AFE44L</t>
  </si>
  <si>
    <t>CAMION HP 24</t>
  </si>
  <si>
    <t>C28024</t>
  </si>
  <si>
    <t>F32852AFE44L</t>
  </si>
  <si>
    <t>CAMION UR 131</t>
  </si>
  <si>
    <t>C28131</t>
  </si>
  <si>
    <t>MT3300</t>
  </si>
  <si>
    <t>CAMION UR 132</t>
  </si>
  <si>
    <t>C28132</t>
  </si>
  <si>
    <t>CAMION UR 133</t>
  </si>
  <si>
    <t>C28133</t>
  </si>
  <si>
    <t>CAMION UR 134</t>
  </si>
  <si>
    <t>C28134</t>
  </si>
  <si>
    <t>CAMION TEREX 1</t>
  </si>
  <si>
    <t>MT3300AC</t>
  </si>
  <si>
    <t>MM366</t>
  </si>
  <si>
    <t>CAMION TEREX 2</t>
  </si>
  <si>
    <t>MT3300AC/QSK45</t>
  </si>
  <si>
    <t>SE201404</t>
  </si>
  <si>
    <t>CAMION TEREX 3</t>
  </si>
  <si>
    <t>SE201405</t>
  </si>
  <si>
    <t>CAMION TEREX 4</t>
  </si>
  <si>
    <t>SE201406</t>
  </si>
  <si>
    <t>CAMION KOMATSU 190T (1)</t>
  </si>
  <si>
    <t>CAMION KOMATSU 190T (2)</t>
  </si>
  <si>
    <t>CAMION KOMATSU 190T (3)</t>
  </si>
  <si>
    <t>CAMION DART D2561</t>
  </si>
  <si>
    <t>C28051</t>
  </si>
  <si>
    <t>D2561</t>
  </si>
  <si>
    <t>CAMION A BENNE DAF 2</t>
  </si>
  <si>
    <t>DAF 8x4</t>
  </si>
  <si>
    <t>006205</t>
  </si>
  <si>
    <t>CAMION A BENNE DAF 4</t>
  </si>
  <si>
    <t>006233</t>
  </si>
  <si>
    <t>CAMION A BENNE DAF 3</t>
  </si>
  <si>
    <t>006208</t>
  </si>
  <si>
    <t>CAMION ARROSEUR CAT 777D</t>
  </si>
  <si>
    <t>FKR02281</t>
  </si>
  <si>
    <t>CAMION DE RAVITAILLEMENT DE GASOIL 15T</t>
  </si>
  <si>
    <t xml:space="preserve"> 725C </t>
  </si>
  <si>
    <t>CJLFB00230</t>
  </si>
  <si>
    <t>CAMION STATION MOBILE VOLVO A30F</t>
  </si>
  <si>
    <t>A30F</t>
  </si>
  <si>
    <t>VCEA030FP00320056</t>
  </si>
  <si>
    <t>CAMION A BENNE MERCEDES</t>
  </si>
  <si>
    <t>MERCEDES</t>
  </si>
  <si>
    <t>WDB93231510314459</t>
  </si>
  <si>
    <t>WDB93231510314458</t>
  </si>
  <si>
    <t>CAMION A CITERNE MERCEDES</t>
  </si>
  <si>
    <t>WDB93231510314083</t>
  </si>
  <si>
    <t>DRAGLINE ET PELLE</t>
  </si>
  <si>
    <t>DRAGLINE MARION 7500M1</t>
  </si>
  <si>
    <t>C64196</t>
  </si>
  <si>
    <t>7500M</t>
  </si>
  <si>
    <t>DRAGLINE MARION 7500M2</t>
  </si>
  <si>
    <t>C64200</t>
  </si>
  <si>
    <t>DRAGLINE BUCYRUS ERIE 200B1</t>
  </si>
  <si>
    <t>C64201</t>
  </si>
  <si>
    <t>200B</t>
  </si>
  <si>
    <t>DRAGLINE P&amp;H 1</t>
  </si>
  <si>
    <t>C64133</t>
  </si>
  <si>
    <t>P&amp;H</t>
  </si>
  <si>
    <t>DRAGLINE P&amp;H 2</t>
  </si>
  <si>
    <t>C64134</t>
  </si>
  <si>
    <t>PELL ELEC BUCYRUS ERIE 155B2</t>
  </si>
  <si>
    <t>C64372</t>
  </si>
  <si>
    <t>155B</t>
  </si>
  <si>
    <t>MUTATION KHOURIBGA (FAITE)</t>
  </si>
  <si>
    <t>PELLE HYDRAULIQUE LIEBHERR</t>
  </si>
  <si>
    <t>R9250</t>
  </si>
  <si>
    <t xml:space="preserve">SURFACE MINER WIRTGEN SM2500 </t>
  </si>
  <si>
    <t xml:space="preserve">SM2500 </t>
  </si>
  <si>
    <t>UNITE MOBILIE DE CRIBLAGE SUR CHENILLE KLEEMAN</t>
  </si>
  <si>
    <t>KLEEMAN</t>
  </si>
  <si>
    <t>K0470328</t>
  </si>
  <si>
    <t>SONDEUSE</t>
  </si>
  <si>
    <t>SONDEUSE ELEC 45R2</t>
  </si>
  <si>
    <t>C61017</t>
  </si>
  <si>
    <t>45R</t>
  </si>
  <si>
    <t>SONDEUSE ELEC 45R3</t>
  </si>
  <si>
    <t>C61018</t>
  </si>
  <si>
    <t>BASSIN</t>
  </si>
  <si>
    <t>SONDEUSE ELEC PV 275</t>
  </si>
  <si>
    <t>PV 275</t>
  </si>
  <si>
    <t>US004553</t>
  </si>
  <si>
    <t>SONDEUSE CAT SKF1</t>
  </si>
  <si>
    <t>SKF11</t>
  </si>
  <si>
    <t>2U68T91</t>
  </si>
  <si>
    <t xml:space="preserve">SONDEUSE CAT SKF2 </t>
  </si>
  <si>
    <t xml:space="preserve">SM </t>
  </si>
  <si>
    <t>CATMD629JDS300105</t>
  </si>
  <si>
    <t>SONDEUSE SANDVIK D75KS</t>
  </si>
  <si>
    <t xml:space="preserve"> D75KS</t>
  </si>
  <si>
    <t>SONDEUSE SKF11-3</t>
  </si>
  <si>
    <t>Hors service</t>
  </si>
  <si>
    <t>SERVITUDE</t>
  </si>
  <si>
    <t>NIVLEUSE KOM</t>
  </si>
  <si>
    <t>PAY KOM</t>
  </si>
  <si>
    <t>GROUVE</t>
  </si>
  <si>
    <t>CAMION A GRUE</t>
  </si>
  <si>
    <t>CAMION STATION DE SERVICE</t>
  </si>
  <si>
    <t>CAMION DE BOURRAGE</t>
  </si>
  <si>
    <t>PORTE CHAR</t>
  </si>
  <si>
    <t>KOMATSU</t>
  </si>
  <si>
    <t>CATERPILLAR</t>
  </si>
  <si>
    <t>FORD</t>
  </si>
  <si>
    <t>VOLVO</t>
  </si>
  <si>
    <t>BOUCHANE</t>
  </si>
  <si>
    <t>T4BH</t>
  </si>
  <si>
    <t>SONDEUSE SKF11-1</t>
  </si>
  <si>
    <t>SONDEUSE SKF11-2</t>
  </si>
  <si>
    <t>D11T8</t>
  </si>
  <si>
    <t>D11T9</t>
  </si>
  <si>
    <t>NIV KOM1</t>
  </si>
  <si>
    <t>NIV CAT</t>
  </si>
  <si>
    <t>A10</t>
  </si>
  <si>
    <t>A11</t>
  </si>
  <si>
    <t>KOM</t>
  </si>
  <si>
    <t>CAT</t>
  </si>
  <si>
    <t>MZINDA</t>
  </si>
  <si>
    <t>PROGRAMME PREVISIONNEL DE REVISION DES SE 2025-YFIA</t>
  </si>
  <si>
    <t>DATE : 09/04/2024</t>
  </si>
  <si>
    <t xml:space="preserve">Quantité livré </t>
  </si>
  <si>
    <t>Montant total v1 en HD</t>
  </si>
  <si>
    <t>Montant total v2 en HD</t>
  </si>
  <si>
    <t>Engin</t>
  </si>
  <si>
    <t>REP</t>
  </si>
  <si>
    <t>Sous ensemble</t>
  </si>
  <si>
    <t>Seuil HM</t>
  </si>
  <si>
    <t>HM cumulés</t>
  </si>
  <si>
    <t>Qte [V1]</t>
  </si>
  <si>
    <t>Cout V1</t>
  </si>
  <si>
    <t>Qte [V2]</t>
  </si>
  <si>
    <t>Cout [V2]</t>
  </si>
  <si>
    <t>OBS</t>
  </si>
  <si>
    <t>BV &amp; Transfert</t>
  </si>
  <si>
    <t>Vérin Riper L</t>
  </si>
  <si>
    <t>Track D</t>
  </si>
  <si>
    <t>Révision avec changement galets et roue folles = 738 900,00</t>
  </si>
  <si>
    <t>Track G</t>
  </si>
  <si>
    <t>Vérin Levage D</t>
  </si>
  <si>
    <t>Rendre Tous D11</t>
  </si>
  <si>
    <t>Vérin Levage G</t>
  </si>
  <si>
    <t>Révision avec changement valve et manifold = 51 835,389</t>
  </si>
  <si>
    <t>Vérin Riper D</t>
  </si>
  <si>
    <t>Vérin Riper G</t>
  </si>
  <si>
    <t>Vérin Tilt G</t>
  </si>
  <si>
    <t>Balancier neuf = 120 000,00</t>
  </si>
  <si>
    <t>Réducteur D</t>
  </si>
  <si>
    <t>Révision avec changement pignons = 371 375,95</t>
  </si>
  <si>
    <t>Vérin Tilt D</t>
  </si>
  <si>
    <t>Vérin Riper I</t>
  </si>
  <si>
    <t>Moteur Thermique&amp; Convertisseur</t>
  </si>
  <si>
    <t>cette prevision de cout et pour révision generale nourmale  a condition que le moteur ne soit pas collé ou une endomagement mageure sur les pieces maitraise</t>
  </si>
  <si>
    <t>MSM  &amp; MST</t>
  </si>
  <si>
    <t>Tendeur</t>
  </si>
  <si>
    <t>D9</t>
  </si>
  <si>
    <t>Pay KOM Mz</t>
  </si>
  <si>
    <t xml:space="preserve">D9R6 </t>
  </si>
  <si>
    <t>Ajouter un balancier D9R9</t>
  </si>
  <si>
    <t>D9W8</t>
  </si>
  <si>
    <t>Niv KOM</t>
  </si>
  <si>
    <t>Niveleuses KOM R3</t>
  </si>
  <si>
    <t>Niveleuses KOM R6</t>
  </si>
  <si>
    <t>PAY</t>
  </si>
  <si>
    <t>Pay KOM Bo</t>
  </si>
  <si>
    <t>SKF11 R6 CAT (Relais)</t>
  </si>
  <si>
    <t>Criticité</t>
  </si>
  <si>
    <t>A</t>
  </si>
  <si>
    <t>B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</si>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</sst>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[Red]0"/>
  </numFmts>
  <fonts count="46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</font>
    <font>
      <sz val="10"/>
      <name val="Tahoma"/>
      <family val="2"/>
    </font>
    <font>
      <sz val="10"/>
      <color rgb="FF3C3C3C"/>
      <name val="Tahoma"/>
      <family val="2"/>
    </font>
    <font>
      <b/>
      <sz val="14"/>
      <name val="Arial"/>
      <family val="2"/>
    </font>
    <font>
      <b/>
      <i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Arial Unicode MS"/>
    </font>
    <font>
      <b/>
      <u/>
      <sz val="28"/>
      <name val="Algerian"/>
      <family val="5"/>
    </font>
    <font>
      <b/>
      <sz val="16"/>
      <name val="Times New Roman"/>
      <family val="1"/>
    </font>
    <font>
      <b/>
      <sz val="16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30"/>
      <name val="Algerian"/>
      <family val="5"/>
    </font>
    <font>
      <sz val="11"/>
      <name val="Calibri"/>
      <scheme val="minor"/>
    </font>
    <font>
      <sz val="11"/>
      <color theme="1"/>
      <name val="Calibri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43" fontId="35" fillId="0" borderId="0" applyFont="0" applyFill="0" applyBorder="0" applyAlignment="0" applyProtection="0"/>
    <xf numFmtId="0" fontId="36" fillId="28" borderId="0" applyNumberFormat="0" applyBorder="0" applyAlignment="0" applyProtection="0"/>
  </cellStyleXfs>
  <cellXfs count="382">
    <xf numFmtId="0" fontId="0" fillId="0" borderId="0" xfId="0"/>
    <xf numFmtId="0" fontId="6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8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9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10" borderId="7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vertical="center" wrapText="1"/>
    </xf>
    <xf numFmtId="0" fontId="3" fillId="12" borderId="6" xfId="0" applyFont="1" applyFill="1" applyBorder="1" applyAlignment="1">
      <alignment vertical="center" wrapText="1"/>
    </xf>
    <xf numFmtId="0" fontId="3" fillId="13" borderId="6" xfId="0" applyFont="1" applyFill="1" applyBorder="1" applyAlignment="1">
      <alignment vertical="center" wrapText="1"/>
    </xf>
    <xf numFmtId="0" fontId="3" fillId="14" borderId="6" xfId="0" applyFont="1" applyFill="1" applyBorder="1" applyAlignment="1">
      <alignment vertical="center" wrapText="1"/>
    </xf>
    <xf numFmtId="0" fontId="3" fillId="15" borderId="6" xfId="0" applyFont="1" applyFill="1" applyBorder="1" applyAlignment="1">
      <alignment vertical="center" wrapText="1"/>
    </xf>
    <xf numFmtId="0" fontId="3" fillId="16" borderId="14" xfId="0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17" borderId="6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3" fillId="16" borderId="6" xfId="0" applyFont="1" applyFill="1" applyBorder="1" applyAlignment="1">
      <alignment vertical="center"/>
    </xf>
    <xf numFmtId="0" fontId="3" fillId="18" borderId="6" xfId="0" applyFont="1" applyFill="1" applyBorder="1" applyAlignment="1">
      <alignment vertical="center"/>
    </xf>
    <xf numFmtId="0" fontId="3" fillId="18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3" fillId="18" borderId="18" xfId="0" applyFont="1" applyFill="1" applyBorder="1" applyAlignment="1">
      <alignment vertical="center"/>
    </xf>
    <xf numFmtId="0" fontId="0" fillId="0" borderId="19" xfId="0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18" borderId="22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18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0" fontId="3" fillId="8" borderId="10" xfId="0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horizontal="left" vertical="center"/>
    </xf>
    <xf numFmtId="0" fontId="3" fillId="8" borderId="18" xfId="0" applyFont="1" applyFill="1" applyBorder="1" applyAlignment="1">
      <alignment horizontal="left" vertical="center"/>
    </xf>
    <xf numFmtId="0" fontId="3" fillId="9" borderId="10" xfId="0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9" borderId="18" xfId="0" applyFont="1" applyFill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10" borderId="11" xfId="0" applyFont="1" applyFill="1" applyBorder="1" applyAlignment="1">
      <alignment horizontal="left" vertical="center"/>
    </xf>
    <xf numFmtId="0" fontId="3" fillId="10" borderId="19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vertical="center"/>
    </xf>
    <xf numFmtId="0" fontId="3" fillId="8" borderId="18" xfId="0" applyFont="1" applyFill="1" applyBorder="1" applyAlignment="1">
      <alignment vertical="center"/>
    </xf>
    <xf numFmtId="0" fontId="3" fillId="11" borderId="10" xfId="0" applyFont="1" applyFill="1" applyBorder="1" applyAlignment="1">
      <alignment vertical="center"/>
    </xf>
    <xf numFmtId="0" fontId="3" fillId="11" borderId="18" xfId="0" applyFont="1" applyFill="1" applyBorder="1" applyAlignment="1">
      <alignment vertical="center"/>
    </xf>
    <xf numFmtId="0" fontId="3" fillId="12" borderId="10" xfId="0" applyFont="1" applyFill="1" applyBorder="1" applyAlignment="1">
      <alignment vertical="center"/>
    </xf>
    <xf numFmtId="0" fontId="3" fillId="12" borderId="26" xfId="0" applyFont="1" applyFill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13" borderId="10" xfId="0" applyFont="1" applyFill="1" applyBorder="1" applyAlignment="1">
      <alignment vertical="center" wrapText="1"/>
    </xf>
    <xf numFmtId="0" fontId="3" fillId="13" borderId="18" xfId="0" applyFont="1" applyFill="1" applyBorder="1" applyAlignment="1">
      <alignment vertical="center" wrapText="1"/>
    </xf>
    <xf numFmtId="0" fontId="3" fillId="14" borderId="10" xfId="0" applyFont="1" applyFill="1" applyBorder="1" applyAlignment="1">
      <alignment vertical="center"/>
    </xf>
    <xf numFmtId="0" fontId="3" fillId="14" borderId="18" xfId="0" applyFont="1" applyFill="1" applyBorder="1" applyAlignment="1">
      <alignment vertical="center"/>
    </xf>
    <xf numFmtId="0" fontId="3" fillId="15" borderId="10" xfId="0" applyFont="1" applyFill="1" applyBorder="1" applyAlignment="1">
      <alignment vertical="center" wrapText="1"/>
    </xf>
    <xf numFmtId="0" fontId="3" fillId="15" borderId="18" xfId="0" applyFont="1" applyFill="1" applyBorder="1" applyAlignment="1">
      <alignment vertical="center" wrapText="1"/>
    </xf>
    <xf numFmtId="0" fontId="3" fillId="17" borderId="10" xfId="0" applyFont="1" applyFill="1" applyBorder="1" applyAlignment="1">
      <alignment vertical="center"/>
    </xf>
    <xf numFmtId="0" fontId="3" fillId="16" borderId="18" xfId="0" applyFont="1" applyFill="1" applyBorder="1" applyAlignment="1">
      <alignment vertical="center"/>
    </xf>
    <xf numFmtId="0" fontId="3" fillId="6" borderId="26" xfId="0" applyFont="1" applyFill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/>
    </xf>
    <xf numFmtId="0" fontId="3" fillId="17" borderId="18" xfId="0" applyFont="1" applyFill="1" applyBorder="1" applyAlignment="1">
      <alignment vertical="center"/>
    </xf>
    <xf numFmtId="0" fontId="3" fillId="16" borderId="10" xfId="0" applyFont="1" applyFill="1" applyBorder="1" applyAlignment="1">
      <alignment vertical="center"/>
    </xf>
    <xf numFmtId="0" fontId="11" fillId="8" borderId="30" xfId="0" applyFont="1" applyFill="1" applyBorder="1" applyAlignment="1">
      <alignment horizontal="center"/>
    </xf>
    <xf numFmtId="14" fontId="11" fillId="8" borderId="30" xfId="0" applyNumberFormat="1" applyFont="1" applyFill="1" applyBorder="1" applyAlignment="1">
      <alignment horizontal="center"/>
    </xf>
    <xf numFmtId="0" fontId="11" fillId="10" borderId="30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14" fontId="0" fillId="10" borderId="13" xfId="0" applyNumberFormat="1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0" borderId="13" xfId="0" applyBorder="1"/>
    <xf numFmtId="14" fontId="12" fillId="10" borderId="13" xfId="0" applyNumberFormat="1" applyFont="1" applyFill="1" applyBorder="1" applyAlignment="1">
      <alignment horizontal="left" vertical="center"/>
    </xf>
    <xf numFmtId="0" fontId="12" fillId="19" borderId="13" xfId="0" applyFont="1" applyFill="1" applyBorder="1" applyAlignment="1">
      <alignment horizontal="left" vertical="center"/>
    </xf>
    <xf numFmtId="0" fontId="12" fillId="10" borderId="13" xfId="0" applyFont="1" applyFill="1" applyBorder="1" applyAlignment="1">
      <alignment horizontal="right" vertical="center"/>
    </xf>
    <xf numFmtId="0" fontId="0" fillId="0" borderId="13" xfId="0" applyBorder="1" applyAlignment="1">
      <alignment horizontal="center"/>
    </xf>
    <xf numFmtId="0" fontId="0" fillId="10" borderId="13" xfId="0" applyFill="1" applyBorder="1"/>
    <xf numFmtId="0" fontId="0" fillId="10" borderId="13" xfId="0" applyFill="1" applyBorder="1" applyAlignment="1">
      <alignment horizontal="center"/>
    </xf>
    <xf numFmtId="14" fontId="0" fillId="0" borderId="0" xfId="0" applyNumberFormat="1"/>
    <xf numFmtId="0" fontId="0" fillId="0" borderId="13" xfId="0" applyBorder="1" applyAlignment="1">
      <alignment horizontal="left"/>
    </xf>
    <xf numFmtId="14" fontId="0" fillId="10" borderId="13" xfId="0" applyNumberFormat="1" applyFill="1" applyBorder="1"/>
    <xf numFmtId="0" fontId="3" fillId="10" borderId="13" xfId="0" applyFont="1" applyFill="1" applyBorder="1" applyAlignment="1">
      <alignment horizontal="center" vertical="center" wrapText="1"/>
    </xf>
    <xf numFmtId="14" fontId="0" fillId="0" borderId="13" xfId="0" applyNumberFormat="1" applyBorder="1"/>
    <xf numFmtId="14" fontId="0" fillId="0" borderId="13" xfId="0" applyNumberFormat="1" applyBorder="1" applyAlignment="1">
      <alignment horizontal="left"/>
    </xf>
    <xf numFmtId="0" fontId="0" fillId="0" borderId="13" xfId="0" applyBorder="1" applyAlignment="1">
      <alignment horizontal="right"/>
    </xf>
    <xf numFmtId="0" fontId="0" fillId="0" borderId="0" xfId="0" applyAlignment="1">
      <alignment horizontal="left"/>
    </xf>
    <xf numFmtId="14" fontId="0" fillId="10" borderId="13" xfId="0" applyNumberFormat="1" applyFill="1" applyBorder="1" applyAlignment="1">
      <alignment horizontal="center"/>
    </xf>
    <xf numFmtId="17" fontId="0" fillId="0" borderId="13" xfId="0" applyNumberFormat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20" borderId="0" xfId="0" applyFill="1"/>
    <xf numFmtId="14" fontId="0" fillId="0" borderId="13" xfId="0" applyNumberFormat="1" applyBorder="1" applyAlignment="1">
      <alignment horizontal="center"/>
    </xf>
    <xf numFmtId="0" fontId="3" fillId="0" borderId="13" xfId="0" applyFont="1" applyBorder="1" applyAlignment="1">
      <alignment vertical="center" wrapText="1"/>
    </xf>
    <xf numFmtId="0" fontId="13" fillId="0" borderId="13" xfId="0" applyFont="1" applyBorder="1" applyAlignment="1">
      <alignment horizontal="center"/>
    </xf>
    <xf numFmtId="0" fontId="5" fillId="10" borderId="13" xfId="0" applyFont="1" applyFill="1" applyBorder="1" applyAlignment="1">
      <alignment vertical="center" wrapText="1"/>
    </xf>
    <xf numFmtId="14" fontId="0" fillId="0" borderId="13" xfId="0" applyNumberFormat="1" applyBorder="1" applyAlignment="1">
      <alignment horizontal="center" vertical="center"/>
    </xf>
    <xf numFmtId="0" fontId="14" fillId="10" borderId="0" xfId="0" applyFont="1" applyFill="1" applyAlignment="1">
      <alignment vertical="center"/>
    </xf>
    <xf numFmtId="14" fontId="15" fillId="0" borderId="13" xfId="0" applyNumberFormat="1" applyFont="1" applyBorder="1" applyAlignment="1">
      <alignment horizontal="left" vertical="center"/>
    </xf>
    <xf numFmtId="0" fontId="16" fillId="10" borderId="13" xfId="0" applyFont="1" applyFill="1" applyBorder="1" applyAlignment="1">
      <alignment vertical="center"/>
    </xf>
    <xf numFmtId="0" fontId="12" fillId="0" borderId="13" xfId="0" applyFont="1" applyBorder="1" applyAlignment="1">
      <alignment horizontal="right" vertical="center"/>
    </xf>
    <xf numFmtId="14" fontId="15" fillId="0" borderId="13" xfId="0" applyNumberFormat="1" applyFont="1" applyBorder="1" applyAlignment="1">
      <alignment horizontal="right" vertical="center"/>
    </xf>
    <xf numFmtId="0" fontId="16" fillId="0" borderId="13" xfId="0" applyFont="1" applyBorder="1" applyAlignment="1">
      <alignment vertical="center"/>
    </xf>
    <xf numFmtId="0" fontId="0" fillId="10" borderId="13" xfId="0" applyFill="1" applyBorder="1" applyAlignment="1">
      <alignment horizontal="right"/>
    </xf>
    <xf numFmtId="0" fontId="0" fillId="10" borderId="31" xfId="0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1" xfId="0" applyBorder="1"/>
    <xf numFmtId="0" fontId="0" fillId="10" borderId="31" xfId="0" applyFill="1" applyBorder="1"/>
    <xf numFmtId="0" fontId="5" fillId="10" borderId="13" xfId="0" applyFont="1" applyFill="1" applyBorder="1" applyAlignment="1">
      <alignment horizontal="left" vertical="center" wrapText="1"/>
    </xf>
    <xf numFmtId="0" fontId="5" fillId="10" borderId="31" xfId="0" applyFont="1" applyFill="1" applyBorder="1" applyAlignment="1">
      <alignment vertical="center" wrapText="1"/>
    </xf>
    <xf numFmtId="0" fontId="14" fillId="10" borderId="1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4" fillId="0" borderId="13" xfId="0" applyFont="1" applyBorder="1" applyAlignment="1">
      <alignment horizontal="left" vertical="center"/>
    </xf>
    <xf numFmtId="14" fontId="0" fillId="10" borderId="13" xfId="0" applyNumberFormat="1" applyFill="1" applyBorder="1" applyAlignment="1">
      <alignment horizontal="right"/>
    </xf>
    <xf numFmtId="0" fontId="0" fillId="0" borderId="31" xfId="0" applyBorder="1" applyAlignment="1">
      <alignment horizontal="left"/>
    </xf>
    <xf numFmtId="0" fontId="0" fillId="0" borderId="12" xfId="0" applyBorder="1"/>
    <xf numFmtId="14" fontId="12" fillId="0" borderId="13" xfId="0" applyNumberFormat="1" applyFont="1" applyBorder="1" applyAlignment="1">
      <alignment horizontal="left" vertical="center"/>
    </xf>
    <xf numFmtId="14" fontId="0" fillId="0" borderId="30" xfId="0" applyNumberFormat="1" applyBorder="1" applyAlignment="1">
      <alignment horizontal="left"/>
    </xf>
    <xf numFmtId="0" fontId="14" fillId="10" borderId="13" xfId="0" applyFont="1" applyFill="1" applyBorder="1" applyAlignment="1">
      <alignment vertical="center"/>
    </xf>
    <xf numFmtId="0" fontId="0" fillId="10" borderId="31" xfId="0" applyFill="1" applyBorder="1" applyAlignment="1">
      <alignment horizontal="center"/>
    </xf>
    <xf numFmtId="0" fontId="17" fillId="0" borderId="31" xfId="0" applyFont="1" applyBorder="1"/>
    <xf numFmtId="0" fontId="14" fillId="0" borderId="0" xfId="0" applyFont="1" applyAlignment="1">
      <alignment vertical="center"/>
    </xf>
    <xf numFmtId="0" fontId="5" fillId="10" borderId="1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0" fillId="21" borderId="13" xfId="0" applyFill="1" applyBorder="1" applyAlignment="1">
      <alignment horizontal="center"/>
    </xf>
    <xf numFmtId="14" fontId="0" fillId="0" borderId="13" xfId="0" applyNumberFormat="1" applyBorder="1" applyAlignment="1">
      <alignment horizontal="right"/>
    </xf>
    <xf numFmtId="0" fontId="17" fillId="0" borderId="13" xfId="0" applyFont="1" applyBorder="1"/>
    <xf numFmtId="14" fontId="0" fillId="0" borderId="31" xfId="0" applyNumberFormat="1" applyBorder="1"/>
    <xf numFmtId="0" fontId="0" fillId="0" borderId="30" xfId="0" applyBorder="1"/>
    <xf numFmtId="0" fontId="18" fillId="10" borderId="32" xfId="0" applyFont="1" applyFill="1" applyBorder="1" applyAlignment="1" applyProtection="1">
      <alignment horizontal="center" vertical="center" wrapText="1"/>
      <protection hidden="1"/>
    </xf>
    <xf numFmtId="0" fontId="17" fillId="10" borderId="0" xfId="0" applyFont="1" applyFill="1"/>
    <xf numFmtId="0" fontId="0" fillId="10" borderId="0" xfId="0" applyFill="1"/>
    <xf numFmtId="0" fontId="0" fillId="19" borderId="13" xfId="0" applyFill="1" applyBorder="1"/>
    <xf numFmtId="14" fontId="15" fillId="10" borderId="30" xfId="0" applyNumberFormat="1" applyFont="1" applyFill="1" applyBorder="1" applyAlignment="1">
      <alignment horizontal="right" vertical="center"/>
    </xf>
    <xf numFmtId="0" fontId="14" fillId="0" borderId="30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0" fillId="10" borderId="30" xfId="0" applyFill="1" applyBorder="1"/>
    <xf numFmtId="0" fontId="3" fillId="19" borderId="13" xfId="0" applyFont="1" applyFill="1" applyBorder="1" applyAlignment="1">
      <alignment horizontal="center" vertical="center" wrapText="1"/>
    </xf>
    <xf numFmtId="14" fontId="12" fillId="10" borderId="30" xfId="0" applyNumberFormat="1" applyFont="1" applyFill="1" applyBorder="1" applyAlignment="1">
      <alignment horizontal="right" vertical="center"/>
    </xf>
    <xf numFmtId="0" fontId="12" fillId="10" borderId="13" xfId="0" applyFont="1" applyFill="1" applyBorder="1" applyAlignment="1">
      <alignment vertical="center"/>
    </xf>
    <xf numFmtId="0" fontId="19" fillId="10" borderId="13" xfId="0" applyFont="1" applyFill="1" applyBorder="1" applyAlignment="1">
      <alignment horizontal="center"/>
    </xf>
    <xf numFmtId="0" fontId="17" fillId="0" borderId="0" xfId="0" applyFont="1"/>
    <xf numFmtId="14" fontId="0" fillId="0" borderId="13" xfId="0" applyNumberFormat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17" fontId="0" fillId="0" borderId="13" xfId="0" applyNumberFormat="1" applyBorder="1"/>
    <xf numFmtId="0" fontId="14" fillId="0" borderId="13" xfId="0" applyFont="1" applyBorder="1" applyAlignment="1">
      <alignment vertical="center"/>
    </xf>
    <xf numFmtId="0" fontId="0" fillId="7" borderId="0" xfId="0" applyFill="1"/>
    <xf numFmtId="0" fontId="17" fillId="10" borderId="13" xfId="0" applyFont="1" applyFill="1" applyBorder="1"/>
    <xf numFmtId="0" fontId="12" fillId="0" borderId="13" xfId="0" applyFont="1" applyBorder="1" applyAlignment="1">
      <alignment vertical="center"/>
    </xf>
    <xf numFmtId="0" fontId="0" fillId="0" borderId="30" xfId="0" applyBorder="1" applyAlignment="1">
      <alignment horizontal="right"/>
    </xf>
    <xf numFmtId="0" fontId="12" fillId="10" borderId="0" xfId="0" applyFont="1" applyFill="1" applyAlignment="1">
      <alignment vertical="center"/>
    </xf>
    <xf numFmtId="0" fontId="5" fillId="0" borderId="13" xfId="0" applyFont="1" applyBorder="1" applyAlignment="1">
      <alignment vertical="center" wrapText="1"/>
    </xf>
    <xf numFmtId="0" fontId="0" fillId="10" borderId="30" xfId="0" applyFill="1" applyBorder="1" applyAlignment="1">
      <alignment horizontal="left"/>
    </xf>
    <xf numFmtId="0" fontId="21" fillId="10" borderId="0" xfId="0" applyFont="1" applyFill="1"/>
    <xf numFmtId="0" fontId="21" fillId="10" borderId="13" xfId="0" applyFont="1" applyFill="1" applyBorder="1"/>
    <xf numFmtId="14" fontId="0" fillId="0" borderId="30" xfId="0" applyNumberFormat="1" applyBorder="1" applyAlignment="1">
      <alignment horizontal="center"/>
    </xf>
    <xf numFmtId="0" fontId="0" fillId="19" borderId="29" xfId="0" applyFill="1" applyBorder="1" applyAlignment="1">
      <alignment horizontal="left"/>
    </xf>
    <xf numFmtId="0" fontId="0" fillId="0" borderId="29" xfId="0" applyBorder="1" applyAlignment="1">
      <alignment horizontal="center"/>
    </xf>
    <xf numFmtId="0" fontId="0" fillId="19" borderId="13" xfId="0" applyFill="1" applyBorder="1" applyAlignment="1">
      <alignment horizontal="left"/>
    </xf>
    <xf numFmtId="0" fontId="0" fillId="10" borderId="29" xfId="0" applyFill="1" applyBorder="1"/>
    <xf numFmtId="14" fontId="5" fillId="0" borderId="13" xfId="0" applyNumberFormat="1" applyFont="1" applyBorder="1" applyAlignment="1">
      <alignment horizontal="left" vertical="center" wrapText="1"/>
    </xf>
    <xf numFmtId="14" fontId="5" fillId="10" borderId="13" xfId="0" applyNumberFormat="1" applyFont="1" applyFill="1" applyBorder="1" applyAlignment="1">
      <alignment horizontal="left" vertical="center" wrapText="1"/>
    </xf>
    <xf numFmtId="14" fontId="5" fillId="0" borderId="13" xfId="0" applyNumberFormat="1" applyFont="1" applyBorder="1" applyAlignment="1">
      <alignment horizontal="right" vertical="center" wrapText="1"/>
    </xf>
    <xf numFmtId="0" fontId="21" fillId="0" borderId="0" xfId="0" applyFont="1"/>
    <xf numFmtId="0" fontId="21" fillId="0" borderId="13" xfId="0" applyFont="1" applyBorder="1"/>
    <xf numFmtId="0" fontId="0" fillId="22" borderId="0" xfId="0" applyFill="1"/>
    <xf numFmtId="0" fontId="10" fillId="10" borderId="13" xfId="0" applyFont="1" applyFill="1" applyBorder="1" applyAlignment="1">
      <alignment horizontal="center" vertical="center" wrapText="1"/>
    </xf>
    <xf numFmtId="14" fontId="22" fillId="10" borderId="13" xfId="0" applyNumberFormat="1" applyFont="1" applyFill="1" applyBorder="1" applyAlignment="1">
      <alignment horizontal="left"/>
    </xf>
    <xf numFmtId="0" fontId="0" fillId="23" borderId="0" xfId="0" applyFill="1"/>
    <xf numFmtId="0" fontId="2" fillId="0" borderId="13" xfId="0" applyFont="1" applyBorder="1" applyAlignment="1">
      <alignment horizontal="center"/>
    </xf>
    <xf numFmtId="14" fontId="12" fillId="10" borderId="13" xfId="0" applyNumberFormat="1" applyFont="1" applyFill="1" applyBorder="1" applyAlignment="1">
      <alignment horizontal="right" vertical="center"/>
    </xf>
    <xf numFmtId="14" fontId="12" fillId="10" borderId="30" xfId="0" applyNumberFormat="1" applyFont="1" applyFill="1" applyBorder="1" applyAlignment="1">
      <alignment horizontal="left" vertical="center"/>
    </xf>
    <xf numFmtId="0" fontId="12" fillId="10" borderId="30" xfId="0" applyFont="1" applyFill="1" applyBorder="1" applyAlignment="1">
      <alignment horizontal="right" vertical="center"/>
    </xf>
    <xf numFmtId="14" fontId="0" fillId="0" borderId="0" xfId="0" applyNumberFormat="1" applyAlignment="1">
      <alignment horizontal="left"/>
    </xf>
    <xf numFmtId="0" fontId="0" fillId="14" borderId="0" xfId="0" applyFill="1"/>
    <xf numFmtId="0" fontId="0" fillId="19" borderId="30" xfId="0" applyFill="1" applyBorder="1" applyAlignment="1">
      <alignment horizontal="center"/>
    </xf>
    <xf numFmtId="14" fontId="12" fillId="10" borderId="12" xfId="0" applyNumberFormat="1" applyFont="1" applyFill="1" applyBorder="1" applyAlignment="1">
      <alignment horizontal="right" vertical="center"/>
    </xf>
    <xf numFmtId="14" fontId="12" fillId="10" borderId="13" xfId="0" applyNumberFormat="1" applyFont="1" applyFill="1" applyBorder="1" applyAlignment="1">
      <alignment horizontal="center" vertical="center"/>
    </xf>
    <xf numFmtId="0" fontId="0" fillId="24" borderId="0" xfId="0" applyFill="1"/>
    <xf numFmtId="0" fontId="23" fillId="10" borderId="13" xfId="0" applyFont="1" applyFill="1" applyBorder="1" applyAlignment="1">
      <alignment horizontal="center" vertical="center" wrapText="1"/>
    </xf>
    <xf numFmtId="0" fontId="0" fillId="10" borderId="30" xfId="0" applyFill="1" applyBorder="1" applyAlignment="1">
      <alignment horizontal="right"/>
    </xf>
    <xf numFmtId="0" fontId="17" fillId="10" borderId="13" xfId="0" applyFont="1" applyFill="1" applyBorder="1" applyAlignment="1">
      <alignment horizontal="left"/>
    </xf>
    <xf numFmtId="0" fontId="22" fillId="10" borderId="13" xfId="0" applyFont="1" applyFill="1" applyBorder="1"/>
    <xf numFmtId="0" fontId="22" fillId="10" borderId="0" xfId="0" applyFont="1" applyFill="1"/>
    <xf numFmtId="0" fontId="23" fillId="10" borderId="30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14" fontId="0" fillId="10" borderId="30" xfId="0" applyNumberFormat="1" applyFill="1" applyBorder="1" applyAlignment="1">
      <alignment horizontal="left"/>
    </xf>
    <xf numFmtId="0" fontId="13" fillId="0" borderId="30" xfId="0" applyFont="1" applyBorder="1" applyAlignment="1">
      <alignment horizontal="center"/>
    </xf>
    <xf numFmtId="0" fontId="2" fillId="0" borderId="13" xfId="0" applyFont="1" applyBorder="1"/>
    <xf numFmtId="17" fontId="0" fillId="0" borderId="13" xfId="0" applyNumberFormat="1" applyBorder="1" applyAlignment="1">
      <alignment horizontal="left"/>
    </xf>
    <xf numFmtId="0" fontId="0" fillId="22" borderId="13" xfId="0" applyFill="1" applyBorder="1" applyAlignment="1">
      <alignment horizontal="right"/>
    </xf>
    <xf numFmtId="0" fontId="0" fillId="0" borderId="0" xfId="0" applyAlignment="1">
      <alignment horizontal="right"/>
    </xf>
    <xf numFmtId="14" fontId="5" fillId="0" borderId="30" xfId="0" applyNumberFormat="1" applyFont="1" applyBorder="1" applyAlignment="1">
      <alignment horizontal="left" vertical="center" wrapText="1"/>
    </xf>
    <xf numFmtId="0" fontId="5" fillId="10" borderId="30" xfId="0" applyFont="1" applyFill="1" applyBorder="1" applyAlignment="1">
      <alignment vertical="center" wrapText="1"/>
    </xf>
    <xf numFmtId="0" fontId="5" fillId="0" borderId="30" xfId="0" applyFont="1" applyBorder="1" applyAlignment="1">
      <alignment horizontal="right" vertical="center" wrapText="1"/>
    </xf>
    <xf numFmtId="0" fontId="2" fillId="0" borderId="0" xfId="0" applyFont="1"/>
    <xf numFmtId="14" fontId="0" fillId="0" borderId="30" xfId="0" applyNumberFormat="1" applyBorder="1"/>
    <xf numFmtId="0" fontId="22" fillId="10" borderId="31" xfId="0" applyFont="1" applyFill="1" applyBorder="1"/>
    <xf numFmtId="0" fontId="27" fillId="11" borderId="32" xfId="2" applyFont="1" applyFill="1" applyBorder="1" applyAlignment="1">
      <alignment horizontal="center" vertical="center"/>
    </xf>
    <xf numFmtId="4" fontId="27" fillId="11" borderId="32" xfId="2" applyNumberFormat="1" applyFont="1" applyFill="1" applyBorder="1" applyAlignment="1">
      <alignment horizontal="center" vertical="center"/>
    </xf>
    <xf numFmtId="0" fontId="10" fillId="25" borderId="34" xfId="0" applyFont="1" applyFill="1" applyBorder="1" applyAlignment="1">
      <alignment horizontal="center" vertical="center" wrapText="1"/>
    </xf>
    <xf numFmtId="0" fontId="10" fillId="25" borderId="32" xfId="0" applyFont="1" applyFill="1" applyBorder="1" applyAlignment="1">
      <alignment horizontal="center" vertical="center" wrapText="1"/>
    </xf>
    <xf numFmtId="0" fontId="10" fillId="25" borderId="32" xfId="0" applyFont="1" applyFill="1" applyBorder="1" applyAlignment="1">
      <alignment horizontal="center" vertical="center"/>
    </xf>
    <xf numFmtId="0" fontId="10" fillId="25" borderId="33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4" fontId="0" fillId="0" borderId="3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4" fontId="0" fillId="0" borderId="32" xfId="0" applyNumberForma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4" fontId="0" fillId="0" borderId="32" xfId="0" applyNumberFormat="1" applyBorder="1"/>
    <xf numFmtId="4" fontId="0" fillId="0" borderId="35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" fontId="22" fillId="0" borderId="32" xfId="0" applyNumberFormat="1" applyFont="1" applyBorder="1" applyAlignment="1">
      <alignment horizontal="center" vertical="center"/>
    </xf>
    <xf numFmtId="4" fontId="0" fillId="0" borderId="32" xfId="0" applyNumberFormat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4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9" fillId="26" borderId="13" xfId="0" applyFont="1" applyFill="1" applyBorder="1"/>
    <xf numFmtId="0" fontId="29" fillId="26" borderId="13" xfId="0" applyFont="1" applyFill="1" applyBorder="1" applyAlignment="1">
      <alignment horizontal="center" vertical="center"/>
    </xf>
    <xf numFmtId="0" fontId="29" fillId="26" borderId="13" xfId="0" applyFont="1" applyFill="1" applyBorder="1" applyAlignment="1">
      <alignment horizontal="center" vertical="center" wrapText="1"/>
    </xf>
    <xf numFmtId="0" fontId="30" fillId="7" borderId="13" xfId="0" applyFont="1" applyFill="1" applyBorder="1"/>
    <xf numFmtId="0" fontId="31" fillId="7" borderId="13" xfId="0" applyFont="1" applyFill="1" applyBorder="1" applyAlignment="1">
      <alignment horizontal="center" vertical="center"/>
    </xf>
    <xf numFmtId="14" fontId="31" fillId="7" borderId="13" xfId="0" applyNumberFormat="1" applyFont="1" applyFill="1" applyBorder="1" applyAlignment="1">
      <alignment horizontal="center" wrapText="1"/>
    </xf>
    <xf numFmtId="0" fontId="31" fillId="0" borderId="13" xfId="0" applyFont="1" applyBorder="1"/>
    <xf numFmtId="0" fontId="30" fillId="0" borderId="13" xfId="0" applyFont="1" applyBorder="1" applyAlignment="1">
      <alignment horizontal="center" vertical="center"/>
    </xf>
    <xf numFmtId="14" fontId="30" fillId="0" borderId="13" xfId="0" applyNumberFormat="1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13" xfId="0" applyFont="1" applyBorder="1" applyAlignment="1">
      <alignment wrapText="1"/>
    </xf>
    <xf numFmtId="0" fontId="31" fillId="10" borderId="13" xfId="0" applyFont="1" applyFill="1" applyBorder="1"/>
    <xf numFmtId="0" fontId="31" fillId="4" borderId="13" xfId="0" applyFont="1" applyFill="1" applyBorder="1"/>
    <xf numFmtId="0" fontId="31" fillId="4" borderId="13" xfId="0" applyFont="1" applyFill="1" applyBorder="1" applyAlignment="1">
      <alignment horizontal="center" vertical="center"/>
    </xf>
    <xf numFmtId="14" fontId="30" fillId="4" borderId="13" xfId="0" applyNumberFormat="1" applyFont="1" applyFill="1" applyBorder="1" applyAlignment="1">
      <alignment horizontal="center" vertical="center"/>
    </xf>
    <xf numFmtId="0" fontId="31" fillId="4" borderId="13" xfId="0" applyFont="1" applyFill="1" applyBorder="1" applyAlignment="1">
      <alignment wrapText="1"/>
    </xf>
    <xf numFmtId="0" fontId="31" fillId="7" borderId="13" xfId="0" applyFont="1" applyFill="1" applyBorder="1" applyAlignment="1">
      <alignment wrapText="1"/>
    </xf>
    <xf numFmtId="0" fontId="30" fillId="0" borderId="13" xfId="0" applyFont="1" applyBorder="1"/>
    <xf numFmtId="0" fontId="31" fillId="7" borderId="13" xfId="0" applyFont="1" applyFill="1" applyBorder="1"/>
    <xf numFmtId="0" fontId="31" fillId="10" borderId="13" xfId="0" applyFont="1" applyFill="1" applyBorder="1" applyAlignment="1">
      <alignment horizontal="center" vertical="center"/>
    </xf>
    <xf numFmtId="0" fontId="31" fillId="0" borderId="13" xfId="0" quotePrefix="1" applyFont="1" applyBorder="1" applyAlignment="1">
      <alignment horizontal="center" vertical="center"/>
    </xf>
    <xf numFmtId="164" fontId="31" fillId="0" borderId="13" xfId="0" applyNumberFormat="1" applyFont="1" applyBorder="1" applyAlignment="1">
      <alignment horizontal="center" vertical="center"/>
    </xf>
    <xf numFmtId="14" fontId="31" fillId="10" borderId="13" xfId="0" applyNumberFormat="1" applyFont="1" applyFill="1" applyBorder="1" applyAlignment="1">
      <alignment horizontal="center" vertical="center"/>
    </xf>
    <xf numFmtId="0" fontId="0" fillId="27" borderId="13" xfId="0" applyFill="1" applyBorder="1"/>
    <xf numFmtId="0" fontId="31" fillId="27" borderId="13" xfId="0" applyFont="1" applyFill="1" applyBorder="1"/>
    <xf numFmtId="0" fontId="31" fillId="27" borderId="13" xfId="0" applyFont="1" applyFill="1" applyBorder="1" applyAlignment="1">
      <alignment horizontal="center" vertical="center"/>
    </xf>
    <xf numFmtId="14" fontId="30" fillId="27" borderId="13" xfId="0" applyNumberFormat="1" applyFont="1" applyFill="1" applyBorder="1" applyAlignment="1">
      <alignment horizontal="center" vertical="center"/>
    </xf>
    <xf numFmtId="0" fontId="31" fillId="27" borderId="13" xfId="0" applyFont="1" applyFill="1" applyBorder="1" applyAlignment="1">
      <alignment wrapText="1"/>
    </xf>
    <xf numFmtId="0" fontId="26" fillId="2" borderId="32" xfId="1" applyFont="1" applyBorder="1" applyAlignment="1">
      <alignment horizontal="center" vertical="center"/>
    </xf>
    <xf numFmtId="0" fontId="13" fillId="29" borderId="32" xfId="0" applyFont="1" applyFill="1" applyBorder="1" applyAlignment="1">
      <alignment horizontal="center" vertical="center" wrapText="1"/>
    </xf>
    <xf numFmtId="4" fontId="13" fillId="29" borderId="32" xfId="0" applyNumberFormat="1" applyFont="1" applyFill="1" applyBorder="1" applyAlignment="1">
      <alignment horizontal="center" vertical="center" wrapText="1"/>
    </xf>
    <xf numFmtId="4" fontId="13" fillId="29" borderId="32" xfId="3" applyNumberFormat="1" applyFont="1" applyFill="1" applyBorder="1" applyAlignment="1">
      <alignment horizontal="center" vertical="center" wrapText="1"/>
    </xf>
    <xf numFmtId="4" fontId="13" fillId="29" borderId="39" xfId="3" applyNumberFormat="1" applyFont="1" applyFill="1" applyBorder="1" applyAlignment="1">
      <alignment horizontal="center" vertical="center" wrapText="1"/>
    </xf>
    <xf numFmtId="0" fontId="13" fillId="29" borderId="39" xfId="0" applyFont="1" applyFill="1" applyBorder="1" applyAlignment="1">
      <alignment horizontal="center" vertical="center" wrapText="1"/>
    </xf>
    <xf numFmtId="0" fontId="13" fillId="29" borderId="40" xfId="0" applyFont="1" applyFill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center"/>
    </xf>
    <xf numFmtId="4" fontId="22" fillId="0" borderId="35" xfId="0" applyNumberFormat="1" applyFont="1" applyBorder="1" applyAlignment="1">
      <alignment horizontal="center" vertical="center"/>
    </xf>
    <xf numFmtId="0" fontId="0" fillId="15" borderId="42" xfId="0" applyFill="1" applyBorder="1" applyAlignment="1">
      <alignment horizontal="center" vertical="center"/>
    </xf>
    <xf numFmtId="4" fontId="0" fillId="11" borderId="42" xfId="3" applyNumberFormat="1" applyFont="1" applyFill="1" applyBorder="1" applyAlignment="1">
      <alignment horizontal="center" vertical="center"/>
    </xf>
    <xf numFmtId="4" fontId="0" fillId="11" borderId="43" xfId="3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22" fillId="0" borderId="35" xfId="0" applyFont="1" applyBorder="1" applyAlignment="1">
      <alignment horizontal="center" vertical="center"/>
    </xf>
    <xf numFmtId="4" fontId="0" fillId="11" borderId="35" xfId="3" applyNumberFormat="1" applyFont="1" applyFill="1" applyBorder="1" applyAlignment="1">
      <alignment horizontal="center" vertical="center"/>
    </xf>
    <xf numFmtId="4" fontId="0" fillId="11" borderId="45" xfId="3" applyNumberFormat="1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2" fillId="20" borderId="44" xfId="0" applyFont="1" applyFill="1" applyBorder="1" applyAlignment="1">
      <alignment horizontal="center" vertical="center"/>
    </xf>
    <xf numFmtId="0" fontId="22" fillId="20" borderId="35" xfId="0" applyFont="1" applyFill="1" applyBorder="1" applyAlignment="1">
      <alignment horizontal="center" vertical="center"/>
    </xf>
    <xf numFmtId="4" fontId="22" fillId="20" borderId="35" xfId="0" applyNumberFormat="1" applyFont="1" applyFill="1" applyBorder="1" applyAlignment="1">
      <alignment horizontal="center" vertical="center"/>
    </xf>
    <xf numFmtId="0" fontId="0" fillId="20" borderId="42" xfId="0" applyFill="1" applyBorder="1" applyAlignment="1">
      <alignment horizontal="center" vertical="center"/>
    </xf>
    <xf numFmtId="4" fontId="0" fillId="20" borderId="35" xfId="3" applyNumberFormat="1" applyFont="1" applyFill="1" applyBorder="1" applyAlignment="1">
      <alignment horizontal="center" vertical="center"/>
    </xf>
    <xf numFmtId="4" fontId="0" fillId="20" borderId="45" xfId="3" applyNumberFormat="1" applyFont="1" applyFill="1" applyBorder="1" applyAlignment="1">
      <alignment horizontal="center" vertical="center"/>
    </xf>
    <xf numFmtId="0" fontId="0" fillId="20" borderId="45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22" fillId="20" borderId="46" xfId="0" applyFont="1" applyFill="1" applyBorder="1" applyAlignment="1">
      <alignment horizontal="center" vertical="center"/>
    </xf>
    <xf numFmtId="0" fontId="22" fillId="20" borderId="47" xfId="0" applyFont="1" applyFill="1" applyBorder="1" applyAlignment="1">
      <alignment horizontal="center" vertical="center"/>
    </xf>
    <xf numFmtId="4" fontId="0" fillId="20" borderId="47" xfId="3" applyNumberFormat="1" applyFont="1" applyFill="1" applyBorder="1" applyAlignment="1">
      <alignment horizontal="center" vertical="center"/>
    </xf>
    <xf numFmtId="4" fontId="0" fillId="20" borderId="48" xfId="3" applyNumberFormat="1" applyFont="1" applyFill="1" applyBorder="1" applyAlignment="1">
      <alignment horizontal="center" vertical="center"/>
    </xf>
    <xf numFmtId="0" fontId="0" fillId="20" borderId="48" xfId="0" applyFill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4" fontId="0" fillId="11" borderId="32" xfId="3" applyNumberFormat="1" applyFont="1" applyFill="1" applyBorder="1" applyAlignment="1">
      <alignment horizontal="center" vertical="center"/>
    </xf>
    <xf numFmtId="4" fontId="0" fillId="11" borderId="33" xfId="3" applyNumberFormat="1" applyFont="1" applyFill="1" applyBorder="1" applyAlignment="1">
      <alignment horizontal="center" vertical="center"/>
    </xf>
    <xf numFmtId="0" fontId="22" fillId="20" borderId="32" xfId="0" applyFont="1" applyFill="1" applyBorder="1" applyAlignment="1">
      <alignment horizontal="center" vertical="center"/>
    </xf>
    <xf numFmtId="4" fontId="0" fillId="20" borderId="33" xfId="3" applyNumberFormat="1" applyFont="1" applyFill="1" applyBorder="1" applyAlignment="1">
      <alignment horizontal="center" vertical="center"/>
    </xf>
    <xf numFmtId="0" fontId="0" fillId="20" borderId="33" xfId="0" applyFill="1" applyBorder="1" applyAlignment="1">
      <alignment horizontal="center" vertical="center"/>
    </xf>
    <xf numFmtId="0" fontId="22" fillId="0" borderId="32" xfId="4" applyFont="1" applyFill="1" applyBorder="1" applyAlignment="1">
      <alignment horizontal="center" vertical="center"/>
    </xf>
    <xf numFmtId="0" fontId="22" fillId="0" borderId="49" xfId="0" applyFont="1" applyBorder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4" fontId="38" fillId="0" borderId="35" xfId="0" applyNumberFormat="1" applyFont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4" fontId="39" fillId="15" borderId="35" xfId="3" applyNumberFormat="1" applyFont="1" applyFill="1" applyBorder="1" applyAlignment="1">
      <alignment horizontal="center" vertical="center"/>
    </xf>
    <xf numFmtId="4" fontId="39" fillId="11" borderId="45" xfId="3" applyNumberFormat="1" applyFont="1" applyFill="1" applyBorder="1" applyAlignment="1">
      <alignment horizontal="center" vertical="center"/>
    </xf>
    <xf numFmtId="0" fontId="38" fillId="0" borderId="44" xfId="0" applyFont="1" applyBorder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0" fontId="22" fillId="0" borderId="35" xfId="4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20" borderId="35" xfId="0" applyFill="1" applyBorder="1" applyAlignment="1">
      <alignment horizontal="center" vertical="center"/>
    </xf>
    <xf numFmtId="0" fontId="22" fillId="0" borderId="42" xfId="4" applyFont="1" applyFill="1" applyBorder="1" applyAlignment="1">
      <alignment horizontal="center" vertical="center"/>
    </xf>
    <xf numFmtId="0" fontId="22" fillId="20" borderId="42" xfId="4" applyFont="1" applyFill="1" applyBorder="1" applyAlignment="1">
      <alignment horizontal="center" vertical="center"/>
    </xf>
    <xf numFmtId="0" fontId="0" fillId="20" borderId="45" xfId="0" applyFill="1" applyBorder="1" applyAlignment="1">
      <alignment horizontal="center" vertical="center" wrapText="1"/>
    </xf>
    <xf numFmtId="0" fontId="22" fillId="5" borderId="35" xfId="0" applyFont="1" applyFill="1" applyBorder="1" applyAlignment="1">
      <alignment horizontal="center" vertical="center"/>
    </xf>
    <xf numFmtId="0" fontId="32" fillId="5" borderId="13" xfId="0" applyFont="1" applyFill="1" applyBorder="1" applyAlignment="1">
      <alignment horizontal="center" vertical="center"/>
    </xf>
    <xf numFmtId="0" fontId="33" fillId="4" borderId="29" xfId="0" applyFont="1" applyFill="1" applyBorder="1" applyAlignment="1">
      <alignment horizontal="center" vertical="center"/>
    </xf>
    <xf numFmtId="0" fontId="33" fillId="4" borderId="17" xfId="0" applyFont="1" applyFill="1" applyBorder="1" applyAlignment="1">
      <alignment horizontal="center" vertical="center"/>
    </xf>
    <xf numFmtId="0" fontId="33" fillId="4" borderId="30" xfId="0" applyFont="1" applyFill="1" applyBorder="1" applyAlignment="1">
      <alignment horizontal="center" vertical="center"/>
    </xf>
    <xf numFmtId="0" fontId="34" fillId="20" borderId="29" xfId="0" applyFont="1" applyFill="1" applyBorder="1" applyAlignment="1">
      <alignment horizontal="center" vertical="center"/>
    </xf>
    <xf numFmtId="0" fontId="34" fillId="20" borderId="17" xfId="0" applyFont="1" applyFill="1" applyBorder="1" applyAlignment="1">
      <alignment horizontal="center" vertical="center"/>
    </xf>
    <xf numFmtId="0" fontId="34" fillId="20" borderId="30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25" fillId="2" borderId="32" xfId="1" applyFont="1" applyBorder="1" applyAlignment="1">
      <alignment horizontal="center" vertical="center"/>
    </xf>
    <xf numFmtId="0" fontId="25" fillId="2" borderId="32" xfId="1" applyFont="1" applyBorder="1" applyAlignment="1">
      <alignment horizontal="left" vertical="center"/>
    </xf>
    <xf numFmtId="0" fontId="26" fillId="2" borderId="33" xfId="1" applyFont="1" applyBorder="1" applyAlignment="1">
      <alignment horizontal="center" vertical="center"/>
    </xf>
    <xf numFmtId="0" fontId="26" fillId="2" borderId="34" xfId="1" applyFont="1" applyBorder="1" applyAlignment="1">
      <alignment horizontal="center" vertical="center"/>
    </xf>
    <xf numFmtId="0" fontId="37" fillId="2" borderId="32" xfId="1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 wrapText="1"/>
    </xf>
    <xf numFmtId="0" fontId="40" fillId="0" borderId="11" xfId="0" applyFont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/>
    </xf>
    <xf numFmtId="0" fontId="40" fillId="10" borderId="7" xfId="0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1" fillId="0" borderId="19" xfId="0" applyFont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0" xfId="0" applyFont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/>
    </xf>
    <xf numFmtId="0" fontId="42" fillId="0" borderId="15" xfId="0" applyFont="1" applyBorder="1" applyAlignment="1">
      <alignment horizontal="center" vertical="center"/>
    </xf>
    <xf numFmtId="0" fontId="42" fillId="0" borderId="50" xfId="0" applyFont="1" applyBorder="1" applyAlignment="1">
      <alignment horizontal="center" vertical="center"/>
    </xf>
    <xf numFmtId="0" fontId="42" fillId="10" borderId="23" xfId="0" applyFont="1" applyFill="1" applyBorder="1" applyAlignment="1">
      <alignment horizontal="center" vertical="center"/>
    </xf>
    <xf numFmtId="0" fontId="42" fillId="10" borderId="15" xfId="0" applyFont="1" applyFill="1" applyBorder="1" applyAlignment="1">
      <alignment horizontal="center" vertical="center"/>
    </xf>
    <xf numFmtId="0" fontId="42" fillId="10" borderId="50" xfId="0" applyFont="1" applyFill="1" applyBorder="1" applyAlignment="1">
      <alignment horizontal="center" vertical="center"/>
    </xf>
    <xf numFmtId="0" fontId="42" fillId="0" borderId="51" xfId="0" applyFont="1" applyBorder="1" applyAlignment="1">
      <alignment horizontal="center" vertical="center"/>
    </xf>
    <xf numFmtId="0" fontId="42" fillId="0" borderId="2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51" xfId="0" applyFont="1" applyBorder="1" applyAlignment="1">
      <alignment horizontal="center" vertical="center"/>
    </xf>
    <xf numFmtId="0" fontId="43" fillId="0" borderId="19" xfId="0" applyFont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44" fillId="0" borderId="15" xfId="0" applyFont="1" applyBorder="1" applyAlignment="1">
      <alignment horizontal="center" vertical="center"/>
    </xf>
    <xf numFmtId="0" fontId="44" fillId="0" borderId="51" xfId="0" applyFont="1" applyBorder="1" applyAlignment="1">
      <alignment horizontal="center" vertical="center"/>
    </xf>
    <xf numFmtId="0" fontId="44" fillId="0" borderId="27" xfId="0" applyFont="1" applyBorder="1" applyAlignment="1">
      <alignment horizontal="center" vertical="center"/>
    </xf>
    <xf numFmtId="0" fontId="45" fillId="0" borderId="19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</cellXfs>
  <cellStyles count="5">
    <cellStyle name="Accent4" xfId="2" builtinId="41"/>
    <cellStyle name="Milliers" xfId="3" builtinId="3"/>
    <cellStyle name="Neutre" xfId="1" builtinId="28"/>
    <cellStyle name="Normal" xfId="0" builtinId="0"/>
    <cellStyle name="Satisfaisant" xfId="4" builtinId="26"/>
  </cellStyles>
  <dxfs count="27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indent="0" justifyLastLine="0" shrinkToFit="0" readingOrder="0"/>
      <border diagonalUp="0" diagonalDown="0" outline="0">
        <left/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000000"/>
        </left>
        <right/>
        <top style="double">
          <color rgb="FF000000"/>
        </top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border>
        <top style="double">
          <color rgb="FF000000"/>
        </top>
      </border>
    </dxf>
    <dxf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alignment horizontal="center" vertical="center" textRotation="0" indent="0" justifyLastLine="0" shrinkToFit="0" readingOrder="0"/>
    </dxf>
    <dxf>
      <border>
        <bottom style="double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/>
        <top style="double">
          <color indexed="64"/>
        </top>
        <bottom style="double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 outline="0"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66</xdr:row>
      <xdr:rowOff>0</xdr:rowOff>
    </xdr:from>
    <xdr:to>
      <xdr:col>2</xdr:col>
      <xdr:colOff>47625</xdr:colOff>
      <xdr:row>66</xdr:row>
      <xdr:rowOff>47625</xdr:rowOff>
    </xdr:to>
    <xdr:pic>
      <xdr:nvPicPr>
        <xdr:cNvPr id="2" name="Image 1" descr="https://erp.ocpgroup.ma:4443/OA_HTML/cabo/images/swan/t.gif">
          <a:extLst>
            <a:ext uri="{FF2B5EF4-FFF2-40B4-BE49-F238E27FC236}">
              <a16:creationId xmlns:a16="http://schemas.microsoft.com/office/drawing/2014/main" id="{6E44FA3A-A2ED-49C6-918C-EFEB69C65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70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3" name="Image 2" descr="https://erp.ocpgroup.ma:4443/OA_HTML/cabo/images/swan/t.gif">
          <a:extLst>
            <a:ext uri="{FF2B5EF4-FFF2-40B4-BE49-F238E27FC236}">
              <a16:creationId xmlns:a16="http://schemas.microsoft.com/office/drawing/2014/main" id="{6CB85DED-8A97-48A9-BECE-EECE0BD94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90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4" name="Image 3" descr="https://erp.ocpgroup.ma:4443/OA_HTML/cabo/images/swan/t.gif">
          <a:extLst>
            <a:ext uri="{FF2B5EF4-FFF2-40B4-BE49-F238E27FC236}">
              <a16:creationId xmlns:a16="http://schemas.microsoft.com/office/drawing/2014/main" id="{9B05178D-0273-4416-B7FC-D5C5B8008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90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5" name="Image 4" descr="https://erp.ocpgroup.ma:4443/OA_HTML/cabo/images/swan/t.gif">
          <a:extLst>
            <a:ext uri="{FF2B5EF4-FFF2-40B4-BE49-F238E27FC236}">
              <a16:creationId xmlns:a16="http://schemas.microsoft.com/office/drawing/2014/main" id="{7A0B0B5C-FA26-47A8-B382-1FAEDD071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10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6" name="Image 5" descr="https://erp.ocpgroup.ma:4443/OA_HTML/cabo/images/swan/t.gif">
          <a:extLst>
            <a:ext uri="{FF2B5EF4-FFF2-40B4-BE49-F238E27FC236}">
              <a16:creationId xmlns:a16="http://schemas.microsoft.com/office/drawing/2014/main" id="{6E25951F-74AE-41FC-9D27-F77F9462E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90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7" name="Image 6" descr="https://erp.ocpgroup.ma:4443/OA_HTML/cabo/images/swan/t.gif">
          <a:extLst>
            <a:ext uri="{FF2B5EF4-FFF2-40B4-BE49-F238E27FC236}">
              <a16:creationId xmlns:a16="http://schemas.microsoft.com/office/drawing/2014/main" id="{0221D7BD-63E4-4D3B-A9C5-2FB72E48A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10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8" name="Image 7" descr="https://erp.ocpgroup.ma:4443/OA_HTML/cabo/images/swan/t.gif">
          <a:extLst>
            <a:ext uri="{FF2B5EF4-FFF2-40B4-BE49-F238E27FC236}">
              <a16:creationId xmlns:a16="http://schemas.microsoft.com/office/drawing/2014/main" id="{B63C7B8B-5845-47C2-AC87-A6B713806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10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47625" cy="47625"/>
    <xdr:pic>
      <xdr:nvPicPr>
        <xdr:cNvPr id="9" name="Image 8" descr="https://erp.ocpgroup.ma:4443/OA_HTML/cabo/images/swan/t.gif">
          <a:extLst>
            <a:ext uri="{FF2B5EF4-FFF2-40B4-BE49-F238E27FC236}">
              <a16:creationId xmlns:a16="http://schemas.microsoft.com/office/drawing/2014/main" id="{DA0D5B3F-30B9-454E-9F62-8EC77FD9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3032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47625" cy="47625"/>
    <xdr:pic>
      <xdr:nvPicPr>
        <xdr:cNvPr id="10" name="Image 9" descr="https://erp.ocpgroup.ma:4443/OA_HTML/cabo/images/swan/t.gif">
          <a:extLst>
            <a:ext uri="{FF2B5EF4-FFF2-40B4-BE49-F238E27FC236}">
              <a16:creationId xmlns:a16="http://schemas.microsoft.com/office/drawing/2014/main" id="{08B4D9D1-7B38-41EE-8504-CC9E6304B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500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11" name="Image 10" descr="https://erp.ocpgroup.ma:4443/OA_HTML/cabo/images/swan/t.gif">
          <a:extLst>
            <a:ext uri="{FF2B5EF4-FFF2-40B4-BE49-F238E27FC236}">
              <a16:creationId xmlns:a16="http://schemas.microsoft.com/office/drawing/2014/main" id="{47C94FED-6E4E-40C6-A927-A02237A97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12" name="Image 11" descr="https://erp.ocpgroup.ma:4443/OA_HTML/cabo/images/swan/t.gif">
          <a:extLst>
            <a:ext uri="{FF2B5EF4-FFF2-40B4-BE49-F238E27FC236}">
              <a16:creationId xmlns:a16="http://schemas.microsoft.com/office/drawing/2014/main" id="{997A0884-52FF-4589-B7F6-C503C4BC7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13" name="Image 12" descr="https://erp.ocpgroup.ma:4443/OA_HTML/cabo/images/swan/t.gif">
          <a:extLst>
            <a:ext uri="{FF2B5EF4-FFF2-40B4-BE49-F238E27FC236}">
              <a16:creationId xmlns:a16="http://schemas.microsoft.com/office/drawing/2014/main" id="{B3ABD1B3-0757-4F52-8BA8-2372A6FB7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14" name="Image 13" descr="https://erp.ocpgroup.ma:4443/OA_HTML/cabo/images/swan/t.gif">
          <a:extLst>
            <a:ext uri="{FF2B5EF4-FFF2-40B4-BE49-F238E27FC236}">
              <a16:creationId xmlns:a16="http://schemas.microsoft.com/office/drawing/2014/main" id="{F5198D63-E039-43DA-BAD6-DB66C0B51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15" name="Image 14" descr="https://erp.ocpgroup.ma:4443/OA_HTML/cabo/images/swan/t.gif">
          <a:extLst>
            <a:ext uri="{FF2B5EF4-FFF2-40B4-BE49-F238E27FC236}">
              <a16:creationId xmlns:a16="http://schemas.microsoft.com/office/drawing/2014/main" id="{245DD835-BD56-46B2-BAD8-9C325B3C8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16" name="Image 15" descr="https://erp.ocpgroup.ma:4443/OA_HTML/cabo/images/swan/t.gif">
          <a:extLst>
            <a:ext uri="{FF2B5EF4-FFF2-40B4-BE49-F238E27FC236}">
              <a16:creationId xmlns:a16="http://schemas.microsoft.com/office/drawing/2014/main" id="{D4A35231-C6C2-4AE1-8315-64F08B7D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17" name="Image 16" descr="https://erp.ocpgroup.ma:4443/OA_HTML/cabo/images/swan/t.gif">
          <a:extLst>
            <a:ext uri="{FF2B5EF4-FFF2-40B4-BE49-F238E27FC236}">
              <a16:creationId xmlns:a16="http://schemas.microsoft.com/office/drawing/2014/main" id="{F4ECCC12-527A-4738-BB13-D137CEC0B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18" name="Image 17" descr="https://erp.ocpgroup.ma:4443/OA_HTML/cabo/images/swan/t.gif">
          <a:extLst>
            <a:ext uri="{FF2B5EF4-FFF2-40B4-BE49-F238E27FC236}">
              <a16:creationId xmlns:a16="http://schemas.microsoft.com/office/drawing/2014/main" id="{4374385B-ECE7-4EB7-A11F-2B13D99B7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19" name="Image 18" descr="https://erp.ocpgroup.ma:4443/OA_HTML/cabo/images/swan/t.gif">
          <a:extLst>
            <a:ext uri="{FF2B5EF4-FFF2-40B4-BE49-F238E27FC236}">
              <a16:creationId xmlns:a16="http://schemas.microsoft.com/office/drawing/2014/main" id="{6126DC67-3577-47D4-94C8-9C51F3CA9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20" name="Image 19" descr="https://erp.ocpgroup.ma:4443/OA_HTML/cabo/images/swan/t.gif">
          <a:extLst>
            <a:ext uri="{FF2B5EF4-FFF2-40B4-BE49-F238E27FC236}">
              <a16:creationId xmlns:a16="http://schemas.microsoft.com/office/drawing/2014/main" id="{B56540F1-E7FB-4413-819F-6861E188C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21" name="Image 20" descr="https://erp.ocpgroup.ma:4443/OA_HTML/cabo/images/swan/t.gif">
          <a:extLst>
            <a:ext uri="{FF2B5EF4-FFF2-40B4-BE49-F238E27FC236}">
              <a16:creationId xmlns:a16="http://schemas.microsoft.com/office/drawing/2014/main" id="{55FAFEA1-650F-4890-9339-6D1E602B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22" name="Image 21" descr="https://erp.ocpgroup.ma:4443/OA_HTML/cabo/images/swan/t.gif">
          <a:extLst>
            <a:ext uri="{FF2B5EF4-FFF2-40B4-BE49-F238E27FC236}">
              <a16:creationId xmlns:a16="http://schemas.microsoft.com/office/drawing/2014/main" id="{E982C12B-24B2-43E2-82D6-A1CB7FE23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23" name="Image 22" descr="https://erp.ocpgroup.ma:4443/OA_HTML/cabo/images/swan/t.gif">
          <a:extLst>
            <a:ext uri="{FF2B5EF4-FFF2-40B4-BE49-F238E27FC236}">
              <a16:creationId xmlns:a16="http://schemas.microsoft.com/office/drawing/2014/main" id="{C1C8DF47-C710-4525-BFDF-233A277EE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24" name="Image 23" descr="https://erp.ocpgroup.ma:4443/OA_HTML/cabo/images/swan/t.gif">
          <a:extLst>
            <a:ext uri="{FF2B5EF4-FFF2-40B4-BE49-F238E27FC236}">
              <a16:creationId xmlns:a16="http://schemas.microsoft.com/office/drawing/2014/main" id="{BF0ACC11-48C4-4E21-831A-BB317CFBD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25" name="Image 24" descr="https://erp.ocpgroup.ma:4443/OA_HTML/cabo/images/swan/t.gif">
          <a:extLst>
            <a:ext uri="{FF2B5EF4-FFF2-40B4-BE49-F238E27FC236}">
              <a16:creationId xmlns:a16="http://schemas.microsoft.com/office/drawing/2014/main" id="{B7D708AA-6BDB-4834-BE6E-0851C504D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26" name="Image 25" descr="https://erp.ocpgroup.ma:4443/OA_HTML/cabo/images/swan/t.gif">
          <a:extLst>
            <a:ext uri="{FF2B5EF4-FFF2-40B4-BE49-F238E27FC236}">
              <a16:creationId xmlns:a16="http://schemas.microsoft.com/office/drawing/2014/main" id="{5F04A4FC-4ACC-46B5-B80F-85FD5A36B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27" name="Image 26" descr="https://erp.ocpgroup.ma:4443/OA_HTML/cabo/images/swan/t.gif">
          <a:extLst>
            <a:ext uri="{FF2B5EF4-FFF2-40B4-BE49-F238E27FC236}">
              <a16:creationId xmlns:a16="http://schemas.microsoft.com/office/drawing/2014/main" id="{20BAA2D0-92BF-4428-915F-5709C92B2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28" name="Image 27" descr="https://erp.ocpgroup.ma:4443/OA_HTML/cabo/images/swan/t.gif">
          <a:extLst>
            <a:ext uri="{FF2B5EF4-FFF2-40B4-BE49-F238E27FC236}">
              <a16:creationId xmlns:a16="http://schemas.microsoft.com/office/drawing/2014/main" id="{034E1E72-88E8-45B2-9C4D-470B7B0ED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29" name="Image 28" descr="https://erp.ocpgroup.ma:4443/OA_HTML/cabo/images/swan/t.gif">
          <a:extLst>
            <a:ext uri="{FF2B5EF4-FFF2-40B4-BE49-F238E27FC236}">
              <a16:creationId xmlns:a16="http://schemas.microsoft.com/office/drawing/2014/main" id="{E617270B-A6BB-410A-A4FE-A27CF076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30" name="Image 29" descr="https://erp.ocpgroup.ma:4443/OA_HTML/cabo/images/swan/t.gif">
          <a:extLst>
            <a:ext uri="{FF2B5EF4-FFF2-40B4-BE49-F238E27FC236}">
              <a16:creationId xmlns:a16="http://schemas.microsoft.com/office/drawing/2014/main" id="{B51C8ECC-6D48-480D-9ACB-21D1B353A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31" name="Image 30" descr="https://erp.ocpgroup.ma:4443/OA_HTML/cabo/images/swan/t.gif">
          <a:extLst>
            <a:ext uri="{FF2B5EF4-FFF2-40B4-BE49-F238E27FC236}">
              <a16:creationId xmlns:a16="http://schemas.microsoft.com/office/drawing/2014/main" id="{E4EDD736-0F7E-4DD5-9BA2-B31FD28A6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32" name="Image 31" descr="https://erp.ocpgroup.ma:4443/OA_HTML/cabo/images/swan/t.gif">
          <a:extLst>
            <a:ext uri="{FF2B5EF4-FFF2-40B4-BE49-F238E27FC236}">
              <a16:creationId xmlns:a16="http://schemas.microsoft.com/office/drawing/2014/main" id="{5DC0E627-2E5B-4292-8AA2-8E9FCC4A2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33" name="Image 32" descr="https://erp.ocpgroup.ma:4443/OA_HTML/cabo/images/swan/t.gif">
          <a:extLst>
            <a:ext uri="{FF2B5EF4-FFF2-40B4-BE49-F238E27FC236}">
              <a16:creationId xmlns:a16="http://schemas.microsoft.com/office/drawing/2014/main" id="{D0A4B635-DEF3-4B41-B4EF-A3F350A8B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4" name="Image 33" descr="https://erp.ocpgroup.ma:4443/OA_HTML/cabo/images/swan/t.gif">
          <a:extLst>
            <a:ext uri="{FF2B5EF4-FFF2-40B4-BE49-F238E27FC236}">
              <a16:creationId xmlns:a16="http://schemas.microsoft.com/office/drawing/2014/main" id="{9D82C322-CA2F-462F-9CE7-5999691B4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35" name="Image 34" descr="https://erp.ocpgroup.ma:4443/OA_HTML/cabo/images/swan/t.gif">
          <a:extLst>
            <a:ext uri="{FF2B5EF4-FFF2-40B4-BE49-F238E27FC236}">
              <a16:creationId xmlns:a16="http://schemas.microsoft.com/office/drawing/2014/main" id="{79DBE4DF-FF66-4B00-8AD4-5E7F84AD6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36" name="Image 35" descr="https://erp.ocpgroup.ma:4443/OA_HTML/cabo/images/swan/t.gif">
          <a:extLst>
            <a:ext uri="{FF2B5EF4-FFF2-40B4-BE49-F238E27FC236}">
              <a16:creationId xmlns:a16="http://schemas.microsoft.com/office/drawing/2014/main" id="{644C6FE4-D871-4CAE-BCB9-065C60697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37" name="Image 36" descr="https://erp.ocpgroup.ma:4443/OA_HTML/cabo/images/swan/t.gif">
          <a:extLst>
            <a:ext uri="{FF2B5EF4-FFF2-40B4-BE49-F238E27FC236}">
              <a16:creationId xmlns:a16="http://schemas.microsoft.com/office/drawing/2014/main" id="{36E16E8A-2CDE-4C56-875A-AF0EDBB6B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38" name="Image 37" descr="https://erp.ocpgroup.ma:4443/OA_HTML/cabo/images/swan/t.gif">
          <a:extLst>
            <a:ext uri="{FF2B5EF4-FFF2-40B4-BE49-F238E27FC236}">
              <a16:creationId xmlns:a16="http://schemas.microsoft.com/office/drawing/2014/main" id="{EFE4189D-844D-4EBE-B59D-8F1EF06A5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39" name="Image 38" descr="https://erp.ocpgroup.ma:4443/OA_HTML/cabo/images/swan/t.gif">
          <a:extLst>
            <a:ext uri="{FF2B5EF4-FFF2-40B4-BE49-F238E27FC236}">
              <a16:creationId xmlns:a16="http://schemas.microsoft.com/office/drawing/2014/main" id="{9FBB15D4-BD6C-4285-9EA6-AB18FADC4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40" name="Image 39" descr="https://erp.ocpgroup.ma:4443/OA_HTML/cabo/images/swan/t.gif">
          <a:extLst>
            <a:ext uri="{FF2B5EF4-FFF2-40B4-BE49-F238E27FC236}">
              <a16:creationId xmlns:a16="http://schemas.microsoft.com/office/drawing/2014/main" id="{C95916B8-581B-4B60-B0C9-77425AAE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41" name="Image 40" descr="https://erp.ocpgroup.ma:4443/OA_HTML/cabo/images/swan/t.gif">
          <a:extLst>
            <a:ext uri="{FF2B5EF4-FFF2-40B4-BE49-F238E27FC236}">
              <a16:creationId xmlns:a16="http://schemas.microsoft.com/office/drawing/2014/main" id="{A82C98B2-4241-44F2-9F06-ADA6DBE10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42" name="Image 41" descr="https://erp.ocpgroup.ma:4443/OA_HTML/cabo/images/swan/t.gif">
          <a:extLst>
            <a:ext uri="{FF2B5EF4-FFF2-40B4-BE49-F238E27FC236}">
              <a16:creationId xmlns:a16="http://schemas.microsoft.com/office/drawing/2014/main" id="{824FB213-C84B-4102-BF4D-AF12E21E4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43" name="Image 42" descr="https://erp.ocpgroup.ma:4443/OA_HTML/cabo/images/swan/t.gif">
          <a:extLst>
            <a:ext uri="{FF2B5EF4-FFF2-40B4-BE49-F238E27FC236}">
              <a16:creationId xmlns:a16="http://schemas.microsoft.com/office/drawing/2014/main" id="{A15C113A-FFF1-4C2F-93B5-F0CC8FC4B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44" name="Image 43" descr="https://erp.ocpgroup.ma:4443/OA_HTML/cabo/images/swan/t.gif">
          <a:extLst>
            <a:ext uri="{FF2B5EF4-FFF2-40B4-BE49-F238E27FC236}">
              <a16:creationId xmlns:a16="http://schemas.microsoft.com/office/drawing/2014/main" id="{6C70F658-1019-4567-B1A5-3778AAE5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45" name="Image 44" descr="https://erp.ocpgroup.ma:4443/OA_HTML/cabo/images/swan/t.gif">
          <a:extLst>
            <a:ext uri="{FF2B5EF4-FFF2-40B4-BE49-F238E27FC236}">
              <a16:creationId xmlns:a16="http://schemas.microsoft.com/office/drawing/2014/main" id="{AEEEFAB6-D00C-47B6-BA55-05404935A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46" name="Image 45" descr="https://erp.ocpgroup.ma:4443/OA_HTML/cabo/images/swan/t.gif">
          <a:extLst>
            <a:ext uri="{FF2B5EF4-FFF2-40B4-BE49-F238E27FC236}">
              <a16:creationId xmlns:a16="http://schemas.microsoft.com/office/drawing/2014/main" id="{2A12B169-66D2-453B-A01D-885F026D4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47" name="Image 46" descr="https://erp.ocpgroup.ma:4443/OA_HTML/cabo/images/swan/t.gif">
          <a:extLst>
            <a:ext uri="{FF2B5EF4-FFF2-40B4-BE49-F238E27FC236}">
              <a16:creationId xmlns:a16="http://schemas.microsoft.com/office/drawing/2014/main" id="{0A1E33A8-B055-4340-9C79-A9003FE57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48" name="Image 47" descr="https://erp.ocpgroup.ma:4443/OA_HTML/cabo/images/swan/t.gif">
          <a:extLst>
            <a:ext uri="{FF2B5EF4-FFF2-40B4-BE49-F238E27FC236}">
              <a16:creationId xmlns:a16="http://schemas.microsoft.com/office/drawing/2014/main" id="{D4EF9C19-E23D-4BE1-AE06-313A97EB3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49" name="Image 48" descr="https://erp.ocpgroup.ma:4443/OA_HTML/cabo/images/swan/t.gif">
          <a:extLst>
            <a:ext uri="{FF2B5EF4-FFF2-40B4-BE49-F238E27FC236}">
              <a16:creationId xmlns:a16="http://schemas.microsoft.com/office/drawing/2014/main" id="{BB1F4CBA-2AA5-4315-BA51-086F0806C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50" name="Image 49" descr="https://erp.ocpgroup.ma:4443/OA_HTML/cabo/images/swan/t.gif">
          <a:extLst>
            <a:ext uri="{FF2B5EF4-FFF2-40B4-BE49-F238E27FC236}">
              <a16:creationId xmlns:a16="http://schemas.microsoft.com/office/drawing/2014/main" id="{3121A097-4FDF-4833-B6B8-5198F9313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51" name="Image 50" descr="https://erp.ocpgroup.ma:4443/OA_HTML/cabo/images/swan/t.gif">
          <a:extLst>
            <a:ext uri="{FF2B5EF4-FFF2-40B4-BE49-F238E27FC236}">
              <a16:creationId xmlns:a16="http://schemas.microsoft.com/office/drawing/2014/main" id="{3220B6DD-65BA-4DF4-BE9D-4819C187E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52" name="Image 51" descr="https://erp.ocpgroup.ma:4443/OA_HTML/cabo/images/swan/t.gif">
          <a:extLst>
            <a:ext uri="{FF2B5EF4-FFF2-40B4-BE49-F238E27FC236}">
              <a16:creationId xmlns:a16="http://schemas.microsoft.com/office/drawing/2014/main" id="{0684A1AC-2B76-4943-ABBC-701CB98F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53" name="Image 52" descr="https://erp.ocpgroup.ma:4443/OA_HTML/cabo/images/swan/t.gif">
          <a:extLst>
            <a:ext uri="{FF2B5EF4-FFF2-40B4-BE49-F238E27FC236}">
              <a16:creationId xmlns:a16="http://schemas.microsoft.com/office/drawing/2014/main" id="{16CCD474-24A4-4CAE-9674-FA1A4B327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54" name="Image 53" descr="https://erp.ocpgroup.ma:4443/OA_HTML/cabo/images/swan/t.gif">
          <a:extLst>
            <a:ext uri="{FF2B5EF4-FFF2-40B4-BE49-F238E27FC236}">
              <a16:creationId xmlns:a16="http://schemas.microsoft.com/office/drawing/2014/main" id="{51264F97-A946-46D7-94CD-704FE9662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55" name="Image 54" descr="https://erp.ocpgroup.ma:4443/OA_HTML/cabo/images/swan/t.gif">
          <a:extLst>
            <a:ext uri="{FF2B5EF4-FFF2-40B4-BE49-F238E27FC236}">
              <a16:creationId xmlns:a16="http://schemas.microsoft.com/office/drawing/2014/main" id="{B05D6BBF-3E62-4B54-9300-9B0C43C4A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56" name="Image 55" descr="https://erp.ocpgroup.ma:4443/OA_HTML/cabo/images/swan/t.gif">
          <a:extLst>
            <a:ext uri="{FF2B5EF4-FFF2-40B4-BE49-F238E27FC236}">
              <a16:creationId xmlns:a16="http://schemas.microsoft.com/office/drawing/2014/main" id="{F36E5DAD-8A40-477A-98B1-30042F369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57" name="Image 56" descr="https://erp.ocpgroup.ma:4443/OA_HTML/cabo/images/swan/t.gif">
          <a:extLst>
            <a:ext uri="{FF2B5EF4-FFF2-40B4-BE49-F238E27FC236}">
              <a16:creationId xmlns:a16="http://schemas.microsoft.com/office/drawing/2014/main" id="{2E3BDEE8-59BF-4A33-8A8D-505B7DFF0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58" name="Image 57" descr="https://erp.ocpgroup.ma:4443/OA_HTML/cabo/images/swan/t.gif">
          <a:extLst>
            <a:ext uri="{FF2B5EF4-FFF2-40B4-BE49-F238E27FC236}">
              <a16:creationId xmlns:a16="http://schemas.microsoft.com/office/drawing/2014/main" id="{F10C5007-BDBD-464C-9C1F-847D6BB18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59" name="Image 58" descr="https://erp.ocpgroup.ma:4443/OA_HTML/cabo/images/swan/t.gif">
          <a:extLst>
            <a:ext uri="{FF2B5EF4-FFF2-40B4-BE49-F238E27FC236}">
              <a16:creationId xmlns:a16="http://schemas.microsoft.com/office/drawing/2014/main" id="{BA146C54-D149-42B9-9D97-C3AD2E9EF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60" name="Image 59" descr="https://erp.ocpgroup.ma:4443/OA_HTML/cabo/images/swan/t.gif">
          <a:extLst>
            <a:ext uri="{FF2B5EF4-FFF2-40B4-BE49-F238E27FC236}">
              <a16:creationId xmlns:a16="http://schemas.microsoft.com/office/drawing/2014/main" id="{E45BD1A8-B532-4B5B-805A-436E43B0B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61" name="Image 60" descr="https://erp.ocpgroup.ma:4443/OA_HTML/cabo/images/swan/t.gif">
          <a:extLst>
            <a:ext uri="{FF2B5EF4-FFF2-40B4-BE49-F238E27FC236}">
              <a16:creationId xmlns:a16="http://schemas.microsoft.com/office/drawing/2014/main" id="{D4EF03E7-BBC0-465B-9FE1-5F31124A2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62" name="Image 61" descr="https://erp.ocpgroup.ma:4443/OA_HTML/cabo/images/swan/t.gif">
          <a:extLst>
            <a:ext uri="{FF2B5EF4-FFF2-40B4-BE49-F238E27FC236}">
              <a16:creationId xmlns:a16="http://schemas.microsoft.com/office/drawing/2014/main" id="{37577698-7909-47F7-AA42-DE29FCF36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63" name="Image 62" descr="https://erp.ocpgroup.ma:4443/OA_HTML/cabo/images/swan/t.gif">
          <a:extLst>
            <a:ext uri="{FF2B5EF4-FFF2-40B4-BE49-F238E27FC236}">
              <a16:creationId xmlns:a16="http://schemas.microsoft.com/office/drawing/2014/main" id="{D83017C6-1EA5-47E8-B3CA-7B4820719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64" name="Image 63" descr="https://erp.ocpgroup.ma:4443/OA_HTML/cabo/images/swan/t.gif">
          <a:extLst>
            <a:ext uri="{FF2B5EF4-FFF2-40B4-BE49-F238E27FC236}">
              <a16:creationId xmlns:a16="http://schemas.microsoft.com/office/drawing/2014/main" id="{C60F36B4-188C-451F-8395-0E57EFEC3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65" name="Image 64" descr="https://erp.ocpgroup.ma:4443/OA_HTML/cabo/images/swan/t.gif">
          <a:extLst>
            <a:ext uri="{FF2B5EF4-FFF2-40B4-BE49-F238E27FC236}">
              <a16:creationId xmlns:a16="http://schemas.microsoft.com/office/drawing/2014/main" id="{6FBF41BC-52CB-4D9A-A442-AB60D7A7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66" name="Image 65" descr="https://erp.ocpgroup.ma:4443/OA_HTML/cabo/images/swan/t.gif">
          <a:extLst>
            <a:ext uri="{FF2B5EF4-FFF2-40B4-BE49-F238E27FC236}">
              <a16:creationId xmlns:a16="http://schemas.microsoft.com/office/drawing/2014/main" id="{2DAAF298-3EAF-4D5C-B2B4-A3765E5D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67" name="Image 66" descr="https://erp.ocpgroup.ma:4443/OA_HTML/cabo/images/swan/t.gif">
          <a:extLst>
            <a:ext uri="{FF2B5EF4-FFF2-40B4-BE49-F238E27FC236}">
              <a16:creationId xmlns:a16="http://schemas.microsoft.com/office/drawing/2014/main" id="{31853BE7-4FEC-4C98-A3FF-FD10E4B45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68" name="Image 67" descr="https://erp.ocpgroup.ma:4443/OA_HTML/cabo/images/swan/t.gif">
          <a:extLst>
            <a:ext uri="{FF2B5EF4-FFF2-40B4-BE49-F238E27FC236}">
              <a16:creationId xmlns:a16="http://schemas.microsoft.com/office/drawing/2014/main" id="{6088CE9D-B83C-4187-83EB-E0AF69829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69" name="Image 68" descr="https://erp.ocpgroup.ma:4443/OA_HTML/cabo/images/swan/t.gif">
          <a:extLst>
            <a:ext uri="{FF2B5EF4-FFF2-40B4-BE49-F238E27FC236}">
              <a16:creationId xmlns:a16="http://schemas.microsoft.com/office/drawing/2014/main" id="{ED8CC66D-20C7-430C-BFC4-3743A25D2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70" name="Image 69" descr="https://erp.ocpgroup.ma:4443/OA_HTML/cabo/images/swan/t.gif">
          <a:extLst>
            <a:ext uri="{FF2B5EF4-FFF2-40B4-BE49-F238E27FC236}">
              <a16:creationId xmlns:a16="http://schemas.microsoft.com/office/drawing/2014/main" id="{4278C1DE-EE9A-4D74-BB12-2E0E62A6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71" name="Image 70" descr="https://erp.ocpgroup.ma:4443/OA_HTML/cabo/images/swan/t.gif">
          <a:extLst>
            <a:ext uri="{FF2B5EF4-FFF2-40B4-BE49-F238E27FC236}">
              <a16:creationId xmlns:a16="http://schemas.microsoft.com/office/drawing/2014/main" id="{CCA944CE-4DB9-4BC2-9769-6118D4FE4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72" name="Image 71" descr="https://erp.ocpgroup.ma:4443/OA_HTML/cabo/images/swan/t.gif">
          <a:extLst>
            <a:ext uri="{FF2B5EF4-FFF2-40B4-BE49-F238E27FC236}">
              <a16:creationId xmlns:a16="http://schemas.microsoft.com/office/drawing/2014/main" id="{55B932C5-27F2-4388-8632-88BA63AE5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73" name="Image 72" descr="https://erp.ocpgroup.ma:4443/OA_HTML/cabo/images/swan/t.gif">
          <a:extLst>
            <a:ext uri="{FF2B5EF4-FFF2-40B4-BE49-F238E27FC236}">
              <a16:creationId xmlns:a16="http://schemas.microsoft.com/office/drawing/2014/main" id="{E74DA451-5226-4800-9AA2-E6CE52ED9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74" name="Image 73" descr="https://erp.ocpgroup.ma:4443/OA_HTML/cabo/images/swan/t.gif">
          <a:extLst>
            <a:ext uri="{FF2B5EF4-FFF2-40B4-BE49-F238E27FC236}">
              <a16:creationId xmlns:a16="http://schemas.microsoft.com/office/drawing/2014/main" id="{3EBB807B-DD87-4BFB-B48E-263B851D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5" name="Image 74" descr="https://erp.ocpgroup.ma:4443/OA_HTML/cabo/images/swan/t.gif">
          <a:extLst>
            <a:ext uri="{FF2B5EF4-FFF2-40B4-BE49-F238E27FC236}">
              <a16:creationId xmlns:a16="http://schemas.microsoft.com/office/drawing/2014/main" id="{57A1D75B-F676-4392-BF52-451789A0F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6" name="Image 75" descr="https://erp.ocpgroup.ma:4443/OA_HTML/cabo/images/swan/t.gif">
          <a:extLst>
            <a:ext uri="{FF2B5EF4-FFF2-40B4-BE49-F238E27FC236}">
              <a16:creationId xmlns:a16="http://schemas.microsoft.com/office/drawing/2014/main" id="{7CDC0383-881E-4FD9-AED0-40F0AF991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7" name="Image 76" descr="https://erp.ocpgroup.ma:4443/OA_HTML/cabo/images/swan/t.gif">
          <a:extLst>
            <a:ext uri="{FF2B5EF4-FFF2-40B4-BE49-F238E27FC236}">
              <a16:creationId xmlns:a16="http://schemas.microsoft.com/office/drawing/2014/main" id="{5F526D77-3624-47E3-8872-08D5DB71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8" name="Image 77" descr="https://erp.ocpgroup.ma:4443/OA_HTML/cabo/images/swan/t.gif">
          <a:extLst>
            <a:ext uri="{FF2B5EF4-FFF2-40B4-BE49-F238E27FC236}">
              <a16:creationId xmlns:a16="http://schemas.microsoft.com/office/drawing/2014/main" id="{ADCEFDAE-13F4-4261-9168-B7CEAE1B4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9" name="Image 78" descr="https://erp.ocpgroup.ma:4443/OA_HTML/cabo/images/swan/t.gif">
          <a:extLst>
            <a:ext uri="{FF2B5EF4-FFF2-40B4-BE49-F238E27FC236}">
              <a16:creationId xmlns:a16="http://schemas.microsoft.com/office/drawing/2014/main" id="{ED0CF9BA-D329-4620-909A-71C7E350A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80" name="Image 79" descr="https://erp.ocpgroup.ma:4443/OA_HTML/cabo/images/swan/t.gif">
          <a:extLst>
            <a:ext uri="{FF2B5EF4-FFF2-40B4-BE49-F238E27FC236}">
              <a16:creationId xmlns:a16="http://schemas.microsoft.com/office/drawing/2014/main" id="{14A078A1-F988-4509-80E2-D6B5C3DB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81" name="Image 80" descr="https://erp.ocpgroup.ma:4443/OA_HTML/cabo/images/swan/t.gif">
          <a:extLst>
            <a:ext uri="{FF2B5EF4-FFF2-40B4-BE49-F238E27FC236}">
              <a16:creationId xmlns:a16="http://schemas.microsoft.com/office/drawing/2014/main" id="{E7416F00-1B7F-4AAA-92D3-46C43155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82" name="Image 81" descr="https://erp.ocpgroup.ma:4443/OA_HTML/cabo/images/swan/t.gif">
          <a:extLst>
            <a:ext uri="{FF2B5EF4-FFF2-40B4-BE49-F238E27FC236}">
              <a16:creationId xmlns:a16="http://schemas.microsoft.com/office/drawing/2014/main" id="{4DE2E933-5820-4CC7-AF9B-DAEAAD443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83" name="Image 82" descr="https://erp.ocpgroup.ma:4443/OA_HTML/cabo/images/swan/t.gif">
          <a:extLst>
            <a:ext uri="{FF2B5EF4-FFF2-40B4-BE49-F238E27FC236}">
              <a16:creationId xmlns:a16="http://schemas.microsoft.com/office/drawing/2014/main" id="{C1DBCC9B-FC38-4877-9C9D-DECAFBFB4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84" name="Image 83" descr="https://erp.ocpgroup.ma:4443/OA_HTML/cabo/images/swan/t.gif">
          <a:extLst>
            <a:ext uri="{FF2B5EF4-FFF2-40B4-BE49-F238E27FC236}">
              <a16:creationId xmlns:a16="http://schemas.microsoft.com/office/drawing/2014/main" id="{F30E24BC-A87B-4FAE-BCD0-B9556977F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85" name="Image 84" descr="https://erp.ocpgroup.ma:4443/OA_HTML/cabo/images/swan/t.gif">
          <a:extLst>
            <a:ext uri="{FF2B5EF4-FFF2-40B4-BE49-F238E27FC236}">
              <a16:creationId xmlns:a16="http://schemas.microsoft.com/office/drawing/2014/main" id="{63DA1152-1A2E-476B-9DD3-0FEDC5F1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86" name="Image 85" descr="https://erp.ocpgroup.ma:4443/OA_HTML/cabo/images/swan/t.gif">
          <a:extLst>
            <a:ext uri="{FF2B5EF4-FFF2-40B4-BE49-F238E27FC236}">
              <a16:creationId xmlns:a16="http://schemas.microsoft.com/office/drawing/2014/main" id="{369AC9BB-F039-4C19-ABCE-95F4CD2FA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87" name="Image 86" descr="https://erp.ocpgroup.ma:4443/OA_HTML/cabo/images/swan/t.gif">
          <a:extLst>
            <a:ext uri="{FF2B5EF4-FFF2-40B4-BE49-F238E27FC236}">
              <a16:creationId xmlns:a16="http://schemas.microsoft.com/office/drawing/2014/main" id="{730C66EF-248C-4750-8E0C-E751ED6DA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88" name="Image 87" descr="https://erp.ocpgroup.ma:4443/OA_HTML/cabo/images/swan/t.gif">
          <a:extLst>
            <a:ext uri="{FF2B5EF4-FFF2-40B4-BE49-F238E27FC236}">
              <a16:creationId xmlns:a16="http://schemas.microsoft.com/office/drawing/2014/main" id="{2DDE67F7-5EF9-41F5-823F-8DC4B83D9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89" name="Image 88" descr="https://erp.ocpgroup.ma:4443/OA_HTML/cabo/images/swan/t.gif">
          <a:extLst>
            <a:ext uri="{FF2B5EF4-FFF2-40B4-BE49-F238E27FC236}">
              <a16:creationId xmlns:a16="http://schemas.microsoft.com/office/drawing/2014/main" id="{A7986579-4351-4328-9DF3-DEAB61639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90" name="Image 89" descr="https://erp.ocpgroup.ma:4443/OA_HTML/cabo/images/swan/t.gif">
          <a:extLst>
            <a:ext uri="{FF2B5EF4-FFF2-40B4-BE49-F238E27FC236}">
              <a16:creationId xmlns:a16="http://schemas.microsoft.com/office/drawing/2014/main" id="{6CF7A18D-7313-4B52-8B1D-70115C198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91" name="Image 90" descr="https://erp.ocpgroup.ma:4443/OA_HTML/cabo/images/swan/t.gif">
          <a:extLst>
            <a:ext uri="{FF2B5EF4-FFF2-40B4-BE49-F238E27FC236}">
              <a16:creationId xmlns:a16="http://schemas.microsoft.com/office/drawing/2014/main" id="{975029A1-50FA-4678-B0AC-30B41D6E3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92" name="Image 91" descr="https://erp.ocpgroup.ma:4443/OA_HTML/cabo/images/swan/t.gif">
          <a:extLst>
            <a:ext uri="{FF2B5EF4-FFF2-40B4-BE49-F238E27FC236}">
              <a16:creationId xmlns:a16="http://schemas.microsoft.com/office/drawing/2014/main" id="{B610F90C-14BC-45A6-8212-6DA5F92AD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93" name="Image 92" descr="https://erp.ocpgroup.ma:4443/OA_HTML/cabo/images/swan/t.gif">
          <a:extLst>
            <a:ext uri="{FF2B5EF4-FFF2-40B4-BE49-F238E27FC236}">
              <a16:creationId xmlns:a16="http://schemas.microsoft.com/office/drawing/2014/main" id="{030037B0-183C-4F45-B87C-CE0C7941D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94" name="Image 93" descr="https://erp.ocpgroup.ma:4443/OA_HTML/cabo/images/swan/t.gif">
          <a:extLst>
            <a:ext uri="{FF2B5EF4-FFF2-40B4-BE49-F238E27FC236}">
              <a16:creationId xmlns:a16="http://schemas.microsoft.com/office/drawing/2014/main" id="{F3D0F736-05A0-4F57-8F02-C4CD7EE1E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95" name="Image 94" descr="https://erp.ocpgroup.ma:4443/OA_HTML/cabo/images/swan/t.gif">
          <a:extLst>
            <a:ext uri="{FF2B5EF4-FFF2-40B4-BE49-F238E27FC236}">
              <a16:creationId xmlns:a16="http://schemas.microsoft.com/office/drawing/2014/main" id="{7C92F076-9933-433B-95D8-8E44C5BC7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96" name="Image 95" descr="https://erp.ocpgroup.ma:4443/OA_HTML/cabo/images/swan/t.gif">
          <a:extLst>
            <a:ext uri="{FF2B5EF4-FFF2-40B4-BE49-F238E27FC236}">
              <a16:creationId xmlns:a16="http://schemas.microsoft.com/office/drawing/2014/main" id="{868445BA-8CAA-407C-8E33-677C14D2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97" name="Image 96" descr="https://erp.ocpgroup.ma:4443/OA_HTML/cabo/images/swan/t.gif">
          <a:extLst>
            <a:ext uri="{FF2B5EF4-FFF2-40B4-BE49-F238E27FC236}">
              <a16:creationId xmlns:a16="http://schemas.microsoft.com/office/drawing/2014/main" id="{DE69376B-8B93-49EC-A10D-BB4F4A1B6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98" name="Image 97" descr="https://erp.ocpgroup.ma:4443/OA_HTML/cabo/images/swan/t.gif">
          <a:extLst>
            <a:ext uri="{FF2B5EF4-FFF2-40B4-BE49-F238E27FC236}">
              <a16:creationId xmlns:a16="http://schemas.microsoft.com/office/drawing/2014/main" id="{490A21A1-9A49-4EDB-8A91-D3956D840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99" name="Image 98" descr="https://erp.ocpgroup.ma:4443/OA_HTML/cabo/images/swan/t.gif">
          <a:extLst>
            <a:ext uri="{FF2B5EF4-FFF2-40B4-BE49-F238E27FC236}">
              <a16:creationId xmlns:a16="http://schemas.microsoft.com/office/drawing/2014/main" id="{C033043F-EC21-47BF-8A70-3AF6730DD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100" name="Image 99" descr="https://erp.ocpgroup.ma:4443/OA_HTML/cabo/images/swan/t.gif">
          <a:extLst>
            <a:ext uri="{FF2B5EF4-FFF2-40B4-BE49-F238E27FC236}">
              <a16:creationId xmlns:a16="http://schemas.microsoft.com/office/drawing/2014/main" id="{ADDFE116-5692-42EC-86D2-491ABB1E8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101" name="Image 100" descr="https://erp.ocpgroup.ma:4443/OA_HTML/cabo/images/swan/t.gif">
          <a:extLst>
            <a:ext uri="{FF2B5EF4-FFF2-40B4-BE49-F238E27FC236}">
              <a16:creationId xmlns:a16="http://schemas.microsoft.com/office/drawing/2014/main" id="{F3C386CD-ABD7-49C6-9C60-11B222F4E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102" name="Image 101" descr="https://erp.ocpgroup.ma:4443/OA_HTML/cabo/images/swan/t.gif">
          <a:extLst>
            <a:ext uri="{FF2B5EF4-FFF2-40B4-BE49-F238E27FC236}">
              <a16:creationId xmlns:a16="http://schemas.microsoft.com/office/drawing/2014/main" id="{ED2E6A69-1D7F-4880-ACF8-0CDED1AA1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103" name="Image 102" descr="https://erp.ocpgroup.ma:4443/OA_HTML/cabo/images/swan/t.gif">
          <a:extLst>
            <a:ext uri="{FF2B5EF4-FFF2-40B4-BE49-F238E27FC236}">
              <a16:creationId xmlns:a16="http://schemas.microsoft.com/office/drawing/2014/main" id="{7E296107-32A7-425A-96DC-5328EC77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104" name="Image 103" descr="https://erp.ocpgroup.ma:4443/OA_HTML/cabo/images/swan/t.gif">
          <a:extLst>
            <a:ext uri="{FF2B5EF4-FFF2-40B4-BE49-F238E27FC236}">
              <a16:creationId xmlns:a16="http://schemas.microsoft.com/office/drawing/2014/main" id="{FD63714C-AE7B-4D9D-B018-73D31AA58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105" name="Image 104" descr="https://erp.ocpgroup.ma:4443/OA_HTML/cabo/images/swan/t.gif">
          <a:extLst>
            <a:ext uri="{FF2B5EF4-FFF2-40B4-BE49-F238E27FC236}">
              <a16:creationId xmlns:a16="http://schemas.microsoft.com/office/drawing/2014/main" id="{27616FB9-1968-4B77-8563-BF860B4E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106" name="Image 105" descr="https://erp.ocpgroup.ma:4443/OA_HTML/cabo/images/swan/t.gif">
          <a:extLst>
            <a:ext uri="{FF2B5EF4-FFF2-40B4-BE49-F238E27FC236}">
              <a16:creationId xmlns:a16="http://schemas.microsoft.com/office/drawing/2014/main" id="{B0ECCDDE-DCFE-4E7F-BD9C-5ADF92B7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107" name="Image 106" descr="https://erp.ocpgroup.ma:4443/OA_HTML/cabo/images/swan/t.gif">
          <a:extLst>
            <a:ext uri="{FF2B5EF4-FFF2-40B4-BE49-F238E27FC236}">
              <a16:creationId xmlns:a16="http://schemas.microsoft.com/office/drawing/2014/main" id="{29C8A514-2D0E-48F8-ABA2-F9115F770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108" name="Image 107" descr="https://erp.ocpgroup.ma:4443/OA_HTML/cabo/images/swan/t.gif">
          <a:extLst>
            <a:ext uri="{FF2B5EF4-FFF2-40B4-BE49-F238E27FC236}">
              <a16:creationId xmlns:a16="http://schemas.microsoft.com/office/drawing/2014/main" id="{7B29C8AB-0CBE-45A6-920E-66841B0A8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109" name="Image 108" descr="https://erp.ocpgroup.ma:4443/OA_HTML/cabo/images/swan/t.gif">
          <a:extLst>
            <a:ext uri="{FF2B5EF4-FFF2-40B4-BE49-F238E27FC236}">
              <a16:creationId xmlns:a16="http://schemas.microsoft.com/office/drawing/2014/main" id="{1FE52759-0FCC-4264-AEE2-195E52C59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110" name="Image 109" descr="https://erp.ocpgroup.ma:4443/OA_HTML/cabo/images/swan/t.gif">
          <a:extLst>
            <a:ext uri="{FF2B5EF4-FFF2-40B4-BE49-F238E27FC236}">
              <a16:creationId xmlns:a16="http://schemas.microsoft.com/office/drawing/2014/main" id="{8452BE75-B200-43D6-A620-9FEAA0C8E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111" name="Image 110" descr="https://erp.ocpgroup.ma:4443/OA_HTML/cabo/images/swan/t.gif">
          <a:extLst>
            <a:ext uri="{FF2B5EF4-FFF2-40B4-BE49-F238E27FC236}">
              <a16:creationId xmlns:a16="http://schemas.microsoft.com/office/drawing/2014/main" id="{426564A1-AF90-4A83-BFDC-148232672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112" name="Image 111" descr="https://erp.ocpgroup.ma:4443/OA_HTML/cabo/images/swan/t.gif">
          <a:extLst>
            <a:ext uri="{FF2B5EF4-FFF2-40B4-BE49-F238E27FC236}">
              <a16:creationId xmlns:a16="http://schemas.microsoft.com/office/drawing/2014/main" id="{33BD2AFE-9003-45F2-B9C6-F5AAE250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113" name="Image 112" descr="https://erp.ocpgroup.ma:4443/OA_HTML/cabo/images/swan/t.gif">
          <a:extLst>
            <a:ext uri="{FF2B5EF4-FFF2-40B4-BE49-F238E27FC236}">
              <a16:creationId xmlns:a16="http://schemas.microsoft.com/office/drawing/2014/main" id="{235F4EDC-4DA7-4FFD-9AF8-E844850F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114" name="Image 113" descr="https://erp.ocpgroup.ma:4443/OA_HTML/cabo/images/swan/t.gif">
          <a:extLst>
            <a:ext uri="{FF2B5EF4-FFF2-40B4-BE49-F238E27FC236}">
              <a16:creationId xmlns:a16="http://schemas.microsoft.com/office/drawing/2014/main" id="{5D643707-EDE7-4375-87D4-17A087DAA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115" name="Image 114" descr="https://erp.ocpgroup.ma:4443/OA_HTML/cabo/images/swan/t.gif">
          <a:extLst>
            <a:ext uri="{FF2B5EF4-FFF2-40B4-BE49-F238E27FC236}">
              <a16:creationId xmlns:a16="http://schemas.microsoft.com/office/drawing/2014/main" id="{110A8343-0ED2-4962-8C31-A1F92C393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116" name="Image 115" descr="https://erp.ocpgroup.ma:4443/OA_HTML/cabo/images/swan/t.gif">
          <a:extLst>
            <a:ext uri="{FF2B5EF4-FFF2-40B4-BE49-F238E27FC236}">
              <a16:creationId xmlns:a16="http://schemas.microsoft.com/office/drawing/2014/main" id="{775A3394-614A-469B-8A68-9CDFCF79B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117" name="Image 116" descr="https://erp.ocpgroup.ma:4443/OA_HTML/cabo/images/swan/t.gif">
          <a:extLst>
            <a:ext uri="{FF2B5EF4-FFF2-40B4-BE49-F238E27FC236}">
              <a16:creationId xmlns:a16="http://schemas.microsoft.com/office/drawing/2014/main" id="{1A885EE3-FEF5-46AE-B908-7D3F57587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118" name="Image 117" descr="https://erp.ocpgroup.ma:4443/OA_HTML/cabo/images/swan/t.gif">
          <a:extLst>
            <a:ext uri="{FF2B5EF4-FFF2-40B4-BE49-F238E27FC236}">
              <a16:creationId xmlns:a16="http://schemas.microsoft.com/office/drawing/2014/main" id="{93150862-166B-4D52-896D-2FB183C1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119" name="Image 118" descr="https://erp.ocpgroup.ma:4443/OA_HTML/cabo/images/swan/t.gif">
          <a:extLst>
            <a:ext uri="{FF2B5EF4-FFF2-40B4-BE49-F238E27FC236}">
              <a16:creationId xmlns:a16="http://schemas.microsoft.com/office/drawing/2014/main" id="{D3B68A08-A495-4A45-888B-3CA1B838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120" name="Image 119" descr="https://erp.ocpgroup.ma:4443/OA_HTML/cabo/images/swan/t.gif">
          <a:extLst>
            <a:ext uri="{FF2B5EF4-FFF2-40B4-BE49-F238E27FC236}">
              <a16:creationId xmlns:a16="http://schemas.microsoft.com/office/drawing/2014/main" id="{771501C1-710B-48ED-B3AD-FA3A16844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121" name="Image 120" descr="https://erp.ocpgroup.ma:4443/OA_HTML/cabo/images/swan/t.gif">
          <a:extLst>
            <a:ext uri="{FF2B5EF4-FFF2-40B4-BE49-F238E27FC236}">
              <a16:creationId xmlns:a16="http://schemas.microsoft.com/office/drawing/2014/main" id="{103B0A08-1184-4FFD-9785-DC26F9BA4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122" name="Image 121" descr="https://erp.ocpgroup.ma:4443/OA_HTML/cabo/images/swan/t.gif">
          <a:extLst>
            <a:ext uri="{FF2B5EF4-FFF2-40B4-BE49-F238E27FC236}">
              <a16:creationId xmlns:a16="http://schemas.microsoft.com/office/drawing/2014/main" id="{FAD97E81-A7DC-4423-AA84-69664FAAF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123" name="Image 122" descr="https://erp.ocpgroup.ma:4443/OA_HTML/cabo/images/swan/t.gif">
          <a:extLst>
            <a:ext uri="{FF2B5EF4-FFF2-40B4-BE49-F238E27FC236}">
              <a16:creationId xmlns:a16="http://schemas.microsoft.com/office/drawing/2014/main" id="{B0D79D07-893C-4C11-975E-6FDC33A96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124" name="Image 123" descr="https://erp.ocpgroup.ma:4443/OA_HTML/cabo/images/swan/t.gif">
          <a:extLst>
            <a:ext uri="{FF2B5EF4-FFF2-40B4-BE49-F238E27FC236}">
              <a16:creationId xmlns:a16="http://schemas.microsoft.com/office/drawing/2014/main" id="{145A156D-4531-4EBC-A987-E9B98D44B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125" name="Image 124" descr="https://erp.ocpgroup.ma:4443/OA_HTML/cabo/images/swan/t.gif">
          <a:extLst>
            <a:ext uri="{FF2B5EF4-FFF2-40B4-BE49-F238E27FC236}">
              <a16:creationId xmlns:a16="http://schemas.microsoft.com/office/drawing/2014/main" id="{FFFA14CC-65FE-4F80-8880-FCC3F914B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126" name="Image 125" descr="https://erp.ocpgroup.ma:4443/OA_HTML/cabo/images/swan/t.gif">
          <a:extLst>
            <a:ext uri="{FF2B5EF4-FFF2-40B4-BE49-F238E27FC236}">
              <a16:creationId xmlns:a16="http://schemas.microsoft.com/office/drawing/2014/main" id="{FCB0387F-D27C-4EFD-9A3B-40B0402A7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127" name="Image 126" descr="https://erp.ocpgroup.ma:4443/OA_HTML/cabo/images/swan/t.gif">
          <a:extLst>
            <a:ext uri="{FF2B5EF4-FFF2-40B4-BE49-F238E27FC236}">
              <a16:creationId xmlns:a16="http://schemas.microsoft.com/office/drawing/2014/main" id="{487FEC1E-0FE9-4F14-B129-3E567A64C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128" name="Image 127" descr="https://erp.ocpgroup.ma:4443/OA_HTML/cabo/images/swan/t.gif">
          <a:extLst>
            <a:ext uri="{FF2B5EF4-FFF2-40B4-BE49-F238E27FC236}">
              <a16:creationId xmlns:a16="http://schemas.microsoft.com/office/drawing/2014/main" id="{FF35C62F-C2C9-499D-BC0B-C69D227D7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129" name="Image 128" descr="https://erp.ocpgroup.ma:4443/OA_HTML/cabo/images/swan/t.gif">
          <a:extLst>
            <a:ext uri="{FF2B5EF4-FFF2-40B4-BE49-F238E27FC236}">
              <a16:creationId xmlns:a16="http://schemas.microsoft.com/office/drawing/2014/main" id="{B366183D-91A8-41A1-A07B-5341B2B2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130" name="Image 129" descr="https://erp.ocpgroup.ma:4443/OA_HTML/cabo/images/swan/t.gif">
          <a:extLst>
            <a:ext uri="{FF2B5EF4-FFF2-40B4-BE49-F238E27FC236}">
              <a16:creationId xmlns:a16="http://schemas.microsoft.com/office/drawing/2014/main" id="{502C0DA1-EDDC-4890-AF67-F709AFE59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55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131" name="Image 130" descr="https://erp.ocpgroup.ma:4443/OA_HTML/cabo/images/swan/t.gif">
          <a:extLst>
            <a:ext uri="{FF2B5EF4-FFF2-40B4-BE49-F238E27FC236}">
              <a16:creationId xmlns:a16="http://schemas.microsoft.com/office/drawing/2014/main" id="{DB23801F-067A-4692-BE69-E7975E4A0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55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132" name="Image 131" descr="https://erp.ocpgroup.ma:4443/OA_HTML/cabo/images/swan/t.gif">
          <a:extLst>
            <a:ext uri="{FF2B5EF4-FFF2-40B4-BE49-F238E27FC236}">
              <a16:creationId xmlns:a16="http://schemas.microsoft.com/office/drawing/2014/main" id="{EC678103-6245-45A1-8613-6E9F74605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55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133" name="Image 132" descr="https://erp.ocpgroup.ma:4443/OA_HTML/cabo/images/swan/t.gif">
          <a:extLst>
            <a:ext uri="{FF2B5EF4-FFF2-40B4-BE49-F238E27FC236}">
              <a16:creationId xmlns:a16="http://schemas.microsoft.com/office/drawing/2014/main" id="{3508EE9F-4334-4FAC-A6B0-9A89C9BAB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52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134" name="Image 133" descr="https://erp.ocpgroup.ma:4443/OA_HTML/cabo/images/swan/t.gif">
          <a:extLst>
            <a:ext uri="{FF2B5EF4-FFF2-40B4-BE49-F238E27FC236}">
              <a16:creationId xmlns:a16="http://schemas.microsoft.com/office/drawing/2014/main" id="{719AC2D2-0B1E-4C1F-B975-AFE21EE2B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52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135" name="Image 134" descr="https://erp.ocpgroup.ma:4443/OA_HTML/cabo/images/swan/t.gif">
          <a:extLst>
            <a:ext uri="{FF2B5EF4-FFF2-40B4-BE49-F238E27FC236}">
              <a16:creationId xmlns:a16="http://schemas.microsoft.com/office/drawing/2014/main" id="{B949B712-24D7-4541-AB7B-3EE2BCC14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52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136" name="Image 135" descr="https://erp.ocpgroup.ma:4443/OA_HTML/cabo/images/swan/t.gif">
          <a:extLst>
            <a:ext uri="{FF2B5EF4-FFF2-40B4-BE49-F238E27FC236}">
              <a16:creationId xmlns:a16="http://schemas.microsoft.com/office/drawing/2014/main" id="{4E67863E-64DC-41F5-999E-AB777DD40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232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137" name="Image 136" descr="https://erp.ocpgroup.ma:4443/OA_HTML/cabo/images/swan/t.gif">
          <a:extLst>
            <a:ext uri="{FF2B5EF4-FFF2-40B4-BE49-F238E27FC236}">
              <a16:creationId xmlns:a16="http://schemas.microsoft.com/office/drawing/2014/main" id="{F728AA4B-FD6D-4789-B4D2-22ECCDCCD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232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138" name="Image 137" descr="https://erp.ocpgroup.ma:4443/OA_HTML/cabo/images/swan/t.gif">
          <a:extLst>
            <a:ext uri="{FF2B5EF4-FFF2-40B4-BE49-F238E27FC236}">
              <a16:creationId xmlns:a16="http://schemas.microsoft.com/office/drawing/2014/main" id="{0CC73677-61A7-43A4-9958-07A06FDA9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232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139" name="Image 138" descr="https://erp.ocpgroup.ma:4443/OA_HTML/cabo/images/swan/t.gif">
          <a:extLst>
            <a:ext uri="{FF2B5EF4-FFF2-40B4-BE49-F238E27FC236}">
              <a16:creationId xmlns:a16="http://schemas.microsoft.com/office/drawing/2014/main" id="{04CCEEF9-1D2B-4D06-9376-74A589D80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035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140" name="Image 139" descr="https://erp.ocpgroup.ma:4443/OA_HTML/cabo/images/swan/t.gif">
          <a:extLst>
            <a:ext uri="{FF2B5EF4-FFF2-40B4-BE49-F238E27FC236}">
              <a16:creationId xmlns:a16="http://schemas.microsoft.com/office/drawing/2014/main" id="{D782FC05-8020-4277-A0FC-211465ED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035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141" name="Image 140" descr="https://erp.ocpgroup.ma:4443/OA_HTML/cabo/images/swan/t.gif">
          <a:extLst>
            <a:ext uri="{FF2B5EF4-FFF2-40B4-BE49-F238E27FC236}">
              <a16:creationId xmlns:a16="http://schemas.microsoft.com/office/drawing/2014/main" id="{7C7CF66E-011A-45C3-985B-91B6824FB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035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142" name="Image 141" descr="https://erp.ocpgroup.ma:4443/OA_HTML/cabo/images/swan/t.gif">
          <a:extLst>
            <a:ext uri="{FF2B5EF4-FFF2-40B4-BE49-F238E27FC236}">
              <a16:creationId xmlns:a16="http://schemas.microsoft.com/office/drawing/2014/main" id="{3D78AB85-2A0A-4A83-A730-8A8E2AD4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70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143" name="Image 142" descr="https://erp.ocpgroup.ma:4443/OA_HTML/cabo/images/swan/t.gif">
          <a:extLst>
            <a:ext uri="{FF2B5EF4-FFF2-40B4-BE49-F238E27FC236}">
              <a16:creationId xmlns:a16="http://schemas.microsoft.com/office/drawing/2014/main" id="{440E0DF1-4371-4389-A8ED-D6D80AC4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70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144" name="Image 143" descr="https://erp.ocpgroup.ma:4443/OA_HTML/cabo/images/swan/t.gif">
          <a:extLst>
            <a:ext uri="{FF2B5EF4-FFF2-40B4-BE49-F238E27FC236}">
              <a16:creationId xmlns:a16="http://schemas.microsoft.com/office/drawing/2014/main" id="{1F9AC231-7B79-463A-942D-335FECEE8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70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145" name="Image 144" descr="https://erp.ocpgroup.ma:4443/OA_HTML/cabo/images/swan/t.gif">
          <a:extLst>
            <a:ext uri="{FF2B5EF4-FFF2-40B4-BE49-F238E27FC236}">
              <a16:creationId xmlns:a16="http://schemas.microsoft.com/office/drawing/2014/main" id="{657C198C-7832-430F-A02F-F062B42D1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503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146" name="Image 145" descr="https://erp.ocpgroup.ma:4443/OA_HTML/cabo/images/swan/t.gif">
          <a:extLst>
            <a:ext uri="{FF2B5EF4-FFF2-40B4-BE49-F238E27FC236}">
              <a16:creationId xmlns:a16="http://schemas.microsoft.com/office/drawing/2014/main" id="{5A5FB443-FF47-47E2-9C84-F077E27E1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503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147" name="Image 146" descr="https://erp.ocpgroup.ma:4443/OA_HTML/cabo/images/swan/t.gif">
          <a:extLst>
            <a:ext uri="{FF2B5EF4-FFF2-40B4-BE49-F238E27FC236}">
              <a16:creationId xmlns:a16="http://schemas.microsoft.com/office/drawing/2014/main" id="{21C80F7F-62D3-4B3F-9BB2-1411015D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503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148" name="Image 147" descr="https://erp.ocpgroup.ma:4443/OA_HTML/cabo/images/swan/t.gif">
          <a:extLst>
            <a:ext uri="{FF2B5EF4-FFF2-40B4-BE49-F238E27FC236}">
              <a16:creationId xmlns:a16="http://schemas.microsoft.com/office/drawing/2014/main" id="{F2C883E1-9EB7-44F7-9A3D-45705213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126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149" name="Image 148" descr="https://erp.ocpgroup.ma:4443/OA_HTML/cabo/images/swan/t.gif">
          <a:extLst>
            <a:ext uri="{FF2B5EF4-FFF2-40B4-BE49-F238E27FC236}">
              <a16:creationId xmlns:a16="http://schemas.microsoft.com/office/drawing/2014/main" id="{E659E42A-D9A2-416F-9E4B-41A81C64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126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150" name="Image 149" descr="https://erp.ocpgroup.ma:4443/OA_HTML/cabo/images/swan/t.gif">
          <a:extLst>
            <a:ext uri="{FF2B5EF4-FFF2-40B4-BE49-F238E27FC236}">
              <a16:creationId xmlns:a16="http://schemas.microsoft.com/office/drawing/2014/main" id="{3819711C-A74A-460D-9540-3DF0899D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126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151" name="Image 150" descr="https://erp.ocpgroup.ma:4443/OA_HTML/cabo/images/swan/t.gif">
          <a:extLst>
            <a:ext uri="{FF2B5EF4-FFF2-40B4-BE49-F238E27FC236}">
              <a16:creationId xmlns:a16="http://schemas.microsoft.com/office/drawing/2014/main" id="{F1948D72-0CDA-4926-A9C3-23D4BD220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935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152" name="Image 151" descr="https://erp.ocpgroup.ma:4443/OA_HTML/cabo/images/swan/t.gif">
          <a:extLst>
            <a:ext uri="{FF2B5EF4-FFF2-40B4-BE49-F238E27FC236}">
              <a16:creationId xmlns:a16="http://schemas.microsoft.com/office/drawing/2014/main" id="{479A4133-DEA6-40A4-9778-039F3FAAB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935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153" name="Image 152" descr="https://erp.ocpgroup.ma:4443/OA_HTML/cabo/images/swan/t.gif">
          <a:extLst>
            <a:ext uri="{FF2B5EF4-FFF2-40B4-BE49-F238E27FC236}">
              <a16:creationId xmlns:a16="http://schemas.microsoft.com/office/drawing/2014/main" id="{050810B3-383D-4C9E-95FB-961E78A2B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935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47625" cy="47625"/>
    <xdr:pic>
      <xdr:nvPicPr>
        <xdr:cNvPr id="154" name="Image 153" descr="https://erp.ocpgroup.ma:4443/OA_HTML/cabo/images/swan/t.gif">
          <a:extLst>
            <a:ext uri="{FF2B5EF4-FFF2-40B4-BE49-F238E27FC236}">
              <a16:creationId xmlns:a16="http://schemas.microsoft.com/office/drawing/2014/main" id="{0A77020E-D6FB-415D-B36A-7C91AFA93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89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47625" cy="47625"/>
    <xdr:pic>
      <xdr:nvPicPr>
        <xdr:cNvPr id="155" name="Image 154" descr="https://erp.ocpgroup.ma:4443/OA_HTML/cabo/images/swan/t.gif">
          <a:extLst>
            <a:ext uri="{FF2B5EF4-FFF2-40B4-BE49-F238E27FC236}">
              <a16:creationId xmlns:a16="http://schemas.microsoft.com/office/drawing/2014/main" id="{A20F64D6-072C-43FF-9E2D-264AF64F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89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47625" cy="47625"/>
    <xdr:pic>
      <xdr:nvPicPr>
        <xdr:cNvPr id="156" name="Image 155" descr="https://erp.ocpgroup.ma:4443/OA_HTML/cabo/images/swan/t.gif">
          <a:extLst>
            <a:ext uri="{FF2B5EF4-FFF2-40B4-BE49-F238E27FC236}">
              <a16:creationId xmlns:a16="http://schemas.microsoft.com/office/drawing/2014/main" id="{44D24856-2B72-4EFD-AA04-5387B776A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89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47625" cy="47625"/>
    <xdr:pic>
      <xdr:nvPicPr>
        <xdr:cNvPr id="157" name="Image 156" descr="https://erp.ocpgroup.ma:4443/OA_HTML/cabo/images/swan/t.gif">
          <a:extLst>
            <a:ext uri="{FF2B5EF4-FFF2-40B4-BE49-F238E27FC236}">
              <a16:creationId xmlns:a16="http://schemas.microsoft.com/office/drawing/2014/main" id="{3C6312D1-4CA5-4F5B-A941-63654B68A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69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47625" cy="47625"/>
    <xdr:pic>
      <xdr:nvPicPr>
        <xdr:cNvPr id="158" name="Image 157" descr="https://erp.ocpgroup.ma:4443/OA_HTML/cabo/images/swan/t.gif">
          <a:extLst>
            <a:ext uri="{FF2B5EF4-FFF2-40B4-BE49-F238E27FC236}">
              <a16:creationId xmlns:a16="http://schemas.microsoft.com/office/drawing/2014/main" id="{154637F1-E9E7-48E7-8BE1-B01EDADD0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69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47625" cy="47625"/>
    <xdr:pic>
      <xdr:nvPicPr>
        <xdr:cNvPr id="159" name="Image 158" descr="https://erp.ocpgroup.ma:4443/OA_HTML/cabo/images/swan/t.gif">
          <a:extLst>
            <a:ext uri="{FF2B5EF4-FFF2-40B4-BE49-F238E27FC236}">
              <a16:creationId xmlns:a16="http://schemas.microsoft.com/office/drawing/2014/main" id="{44059CF4-09F9-4A86-B3F4-AFDA58F0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69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47625" cy="47625"/>
    <xdr:pic>
      <xdr:nvPicPr>
        <xdr:cNvPr id="160" name="Image 159" descr="https://erp.ocpgroup.ma:4443/OA_HTML/cabo/images/swan/t.gif">
          <a:extLst>
            <a:ext uri="{FF2B5EF4-FFF2-40B4-BE49-F238E27FC236}">
              <a16:creationId xmlns:a16="http://schemas.microsoft.com/office/drawing/2014/main" id="{83C6AAA8-3553-412C-9CE0-8504B7856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97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47625" cy="47625"/>
    <xdr:pic>
      <xdr:nvPicPr>
        <xdr:cNvPr id="161" name="Image 160" descr="https://erp.ocpgroup.ma:4443/OA_HTML/cabo/images/swan/t.gif">
          <a:extLst>
            <a:ext uri="{FF2B5EF4-FFF2-40B4-BE49-F238E27FC236}">
              <a16:creationId xmlns:a16="http://schemas.microsoft.com/office/drawing/2014/main" id="{8E0FEE58-7AE0-4AAB-AB2D-4AAF1A669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97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47625" cy="47625"/>
    <xdr:pic>
      <xdr:nvPicPr>
        <xdr:cNvPr id="162" name="Image 161" descr="https://erp.ocpgroup.ma:4443/OA_HTML/cabo/images/swan/t.gif">
          <a:extLst>
            <a:ext uri="{FF2B5EF4-FFF2-40B4-BE49-F238E27FC236}">
              <a16:creationId xmlns:a16="http://schemas.microsoft.com/office/drawing/2014/main" id="{3A927AA8-A287-48C6-86BC-8CA16A1C2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97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47625" cy="47625"/>
    <xdr:pic>
      <xdr:nvPicPr>
        <xdr:cNvPr id="163" name="Image 162" descr="https://erp.ocpgroup.ma:4443/OA_HTML/cabo/images/swan/t.gif">
          <a:extLst>
            <a:ext uri="{FF2B5EF4-FFF2-40B4-BE49-F238E27FC236}">
              <a16:creationId xmlns:a16="http://schemas.microsoft.com/office/drawing/2014/main" id="{3127D88F-2BD2-4DA9-A0F4-52BFDA1B4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74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47625" cy="47625"/>
    <xdr:pic>
      <xdr:nvPicPr>
        <xdr:cNvPr id="164" name="Image 163" descr="https://erp.ocpgroup.ma:4443/OA_HTML/cabo/images/swan/t.gif">
          <a:extLst>
            <a:ext uri="{FF2B5EF4-FFF2-40B4-BE49-F238E27FC236}">
              <a16:creationId xmlns:a16="http://schemas.microsoft.com/office/drawing/2014/main" id="{DD603825-5EFD-429B-9A27-56798051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74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47625" cy="47625"/>
    <xdr:pic>
      <xdr:nvPicPr>
        <xdr:cNvPr id="165" name="Image 164" descr="https://erp.ocpgroup.ma:4443/OA_HTML/cabo/images/swan/t.gif">
          <a:extLst>
            <a:ext uri="{FF2B5EF4-FFF2-40B4-BE49-F238E27FC236}">
              <a16:creationId xmlns:a16="http://schemas.microsoft.com/office/drawing/2014/main" id="{FA2B1216-E5B7-4842-B896-39F2FCAD7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74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47625" cy="47625"/>
    <xdr:pic>
      <xdr:nvPicPr>
        <xdr:cNvPr id="166" name="Image 165" descr="https://erp.ocpgroup.ma:4443/OA_HTML/cabo/images/swan/t.gif">
          <a:extLst>
            <a:ext uri="{FF2B5EF4-FFF2-40B4-BE49-F238E27FC236}">
              <a16:creationId xmlns:a16="http://schemas.microsoft.com/office/drawing/2014/main" id="{B69FB043-855B-4C56-8A40-E36BBA268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7064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47625" cy="47625"/>
    <xdr:pic>
      <xdr:nvPicPr>
        <xdr:cNvPr id="167" name="Image 166" descr="https://erp.ocpgroup.ma:4443/OA_HTML/cabo/images/swan/t.gif">
          <a:extLst>
            <a:ext uri="{FF2B5EF4-FFF2-40B4-BE49-F238E27FC236}">
              <a16:creationId xmlns:a16="http://schemas.microsoft.com/office/drawing/2014/main" id="{FB9F130C-634A-4F94-83BF-E6CA919D2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7064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47625" cy="47625"/>
    <xdr:pic>
      <xdr:nvPicPr>
        <xdr:cNvPr id="168" name="Image 167" descr="https://erp.ocpgroup.ma:4443/OA_HTML/cabo/images/swan/t.gif">
          <a:extLst>
            <a:ext uri="{FF2B5EF4-FFF2-40B4-BE49-F238E27FC236}">
              <a16:creationId xmlns:a16="http://schemas.microsoft.com/office/drawing/2014/main" id="{92B171EF-7FCC-4962-80B5-44757B7E3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7064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185</xdr:row>
      <xdr:rowOff>0</xdr:rowOff>
    </xdr:from>
    <xdr:ext cx="47625" cy="47625"/>
    <xdr:pic>
      <xdr:nvPicPr>
        <xdr:cNvPr id="169" name="Image 168" descr="https://erp.ocpgroup.ma:4443/OA_HTML/cabo/images/swan/t.gif">
          <a:extLst>
            <a:ext uri="{FF2B5EF4-FFF2-40B4-BE49-F238E27FC236}">
              <a16:creationId xmlns:a16="http://schemas.microsoft.com/office/drawing/2014/main" id="{5BB1EED4-AF5F-4E9A-9E6E-F0F858FD5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6868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185</xdr:row>
      <xdr:rowOff>0</xdr:rowOff>
    </xdr:from>
    <xdr:ext cx="47625" cy="47625"/>
    <xdr:pic>
      <xdr:nvPicPr>
        <xdr:cNvPr id="170" name="Image 169" descr="https://erp.ocpgroup.ma:4443/OA_HTML/cabo/images/swan/t.gif">
          <a:extLst>
            <a:ext uri="{FF2B5EF4-FFF2-40B4-BE49-F238E27FC236}">
              <a16:creationId xmlns:a16="http://schemas.microsoft.com/office/drawing/2014/main" id="{42C09FF7-1BD3-4FAD-AF3A-10F210EA9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6868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185</xdr:row>
      <xdr:rowOff>0</xdr:rowOff>
    </xdr:from>
    <xdr:ext cx="47625" cy="47625"/>
    <xdr:pic>
      <xdr:nvPicPr>
        <xdr:cNvPr id="171" name="Image 170" descr="https://erp.ocpgroup.ma:4443/OA_HTML/cabo/images/swan/t.gif">
          <a:extLst>
            <a:ext uri="{FF2B5EF4-FFF2-40B4-BE49-F238E27FC236}">
              <a16:creationId xmlns:a16="http://schemas.microsoft.com/office/drawing/2014/main" id="{31414797-7FEC-415C-9118-B367228E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6868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172" name="Image 171" descr="https://erp.ocpgroup.ma:4443/OA_HTML/cabo/images/swan/t.gif">
          <a:extLst>
            <a:ext uri="{FF2B5EF4-FFF2-40B4-BE49-F238E27FC236}">
              <a16:creationId xmlns:a16="http://schemas.microsoft.com/office/drawing/2014/main" id="{24023A68-D0A7-473B-8EC1-16D5693C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173" name="Image 172" descr="https://erp.ocpgroup.ma:4443/OA_HTML/cabo/images/swan/t.gif">
          <a:extLst>
            <a:ext uri="{FF2B5EF4-FFF2-40B4-BE49-F238E27FC236}">
              <a16:creationId xmlns:a16="http://schemas.microsoft.com/office/drawing/2014/main" id="{1D8F9AC0-73AB-499E-8A01-ADB6F8E28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174" name="Image 173" descr="https://erp.ocpgroup.ma:4443/OA_HTML/cabo/images/swan/t.gif">
          <a:extLst>
            <a:ext uri="{FF2B5EF4-FFF2-40B4-BE49-F238E27FC236}">
              <a16:creationId xmlns:a16="http://schemas.microsoft.com/office/drawing/2014/main" id="{5971C93E-6365-4360-AD99-B59065BE2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175" name="Image 174" descr="https://erp.ocpgroup.ma:4443/OA_HTML/cabo/images/swan/t.gif">
          <a:extLst>
            <a:ext uri="{FF2B5EF4-FFF2-40B4-BE49-F238E27FC236}">
              <a16:creationId xmlns:a16="http://schemas.microsoft.com/office/drawing/2014/main" id="{600920B8-D8F1-46A1-B3D7-8098FC4A4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176" name="Image 175" descr="https://erp.ocpgroup.ma:4443/OA_HTML/cabo/images/swan/t.gif">
          <a:extLst>
            <a:ext uri="{FF2B5EF4-FFF2-40B4-BE49-F238E27FC236}">
              <a16:creationId xmlns:a16="http://schemas.microsoft.com/office/drawing/2014/main" id="{AD1E735C-AF2B-4582-85D4-5A5F8EC13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177" name="Image 176" descr="https://erp.ocpgroup.ma:4443/OA_HTML/cabo/images/swan/t.gif">
          <a:extLst>
            <a:ext uri="{FF2B5EF4-FFF2-40B4-BE49-F238E27FC236}">
              <a16:creationId xmlns:a16="http://schemas.microsoft.com/office/drawing/2014/main" id="{21A5599B-1C61-43B6-9612-2267304E8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178" name="Image 177" descr="https://erp.ocpgroup.ma:4443/OA_HTML/cabo/images/swan/t.gif">
          <a:extLst>
            <a:ext uri="{FF2B5EF4-FFF2-40B4-BE49-F238E27FC236}">
              <a16:creationId xmlns:a16="http://schemas.microsoft.com/office/drawing/2014/main" id="{896E7062-C2E5-4C43-AABC-A61724B7E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179" name="Image 178" descr="https://erp.ocpgroup.ma:4443/OA_HTML/cabo/images/swan/t.gif">
          <a:extLst>
            <a:ext uri="{FF2B5EF4-FFF2-40B4-BE49-F238E27FC236}">
              <a16:creationId xmlns:a16="http://schemas.microsoft.com/office/drawing/2014/main" id="{31E8B2B8-965C-413A-B788-EC551831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180" name="Image 179" descr="https://erp.ocpgroup.ma:4443/OA_HTML/cabo/images/swan/t.gif">
          <a:extLst>
            <a:ext uri="{FF2B5EF4-FFF2-40B4-BE49-F238E27FC236}">
              <a16:creationId xmlns:a16="http://schemas.microsoft.com/office/drawing/2014/main" id="{26D00675-1494-4F6E-B36C-8933198B6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181" name="Image 180" descr="https://erp.ocpgroup.ma:4443/OA_HTML/cabo/images/swan/t.gif">
          <a:extLst>
            <a:ext uri="{FF2B5EF4-FFF2-40B4-BE49-F238E27FC236}">
              <a16:creationId xmlns:a16="http://schemas.microsoft.com/office/drawing/2014/main" id="{49005898-DC74-407F-B8E8-09EE5E054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182" name="Image 181" descr="https://erp.ocpgroup.ma:4443/OA_HTML/cabo/images/swan/t.gif">
          <a:extLst>
            <a:ext uri="{FF2B5EF4-FFF2-40B4-BE49-F238E27FC236}">
              <a16:creationId xmlns:a16="http://schemas.microsoft.com/office/drawing/2014/main" id="{246036A6-3CF1-411B-A3AE-B1C9BAAB3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183" name="Image 182" descr="https://erp.ocpgroup.ma:4443/OA_HTML/cabo/images/swan/t.gif">
          <a:extLst>
            <a:ext uri="{FF2B5EF4-FFF2-40B4-BE49-F238E27FC236}">
              <a16:creationId xmlns:a16="http://schemas.microsoft.com/office/drawing/2014/main" id="{D169B27E-A95E-4650-B037-2E34F0EF5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184" name="Image 183" descr="https://erp.ocpgroup.ma:4443/OA_HTML/cabo/images/swan/t.gif">
          <a:extLst>
            <a:ext uri="{FF2B5EF4-FFF2-40B4-BE49-F238E27FC236}">
              <a16:creationId xmlns:a16="http://schemas.microsoft.com/office/drawing/2014/main" id="{66C01037-FAD1-425A-A76C-059268A51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185" name="Image 184" descr="https://erp.ocpgroup.ma:4443/OA_HTML/cabo/images/swan/t.gif">
          <a:extLst>
            <a:ext uri="{FF2B5EF4-FFF2-40B4-BE49-F238E27FC236}">
              <a16:creationId xmlns:a16="http://schemas.microsoft.com/office/drawing/2014/main" id="{DBEE40C3-0BEF-465D-8705-3E9885C67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186" name="Image 185" descr="https://erp.ocpgroup.ma:4443/OA_HTML/cabo/images/swan/t.gif">
          <a:extLst>
            <a:ext uri="{FF2B5EF4-FFF2-40B4-BE49-F238E27FC236}">
              <a16:creationId xmlns:a16="http://schemas.microsoft.com/office/drawing/2014/main" id="{34387BA1-EA6B-4B5F-941D-AAA7975DE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187" name="Image 186" descr="https://erp.ocpgroup.ma:4443/OA_HTML/cabo/images/swan/t.gif">
          <a:extLst>
            <a:ext uri="{FF2B5EF4-FFF2-40B4-BE49-F238E27FC236}">
              <a16:creationId xmlns:a16="http://schemas.microsoft.com/office/drawing/2014/main" id="{AE074EE3-3C63-4958-AD8A-CE535DB92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188" name="Image 187" descr="https://erp.ocpgroup.ma:4443/OA_HTML/cabo/images/swan/t.gif">
          <a:extLst>
            <a:ext uri="{FF2B5EF4-FFF2-40B4-BE49-F238E27FC236}">
              <a16:creationId xmlns:a16="http://schemas.microsoft.com/office/drawing/2014/main" id="{08F2CA80-452E-4FC5-9556-8293377F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189" name="Image 188" descr="https://erp.ocpgroup.ma:4443/OA_HTML/cabo/images/swan/t.gif">
          <a:extLst>
            <a:ext uri="{FF2B5EF4-FFF2-40B4-BE49-F238E27FC236}">
              <a16:creationId xmlns:a16="http://schemas.microsoft.com/office/drawing/2014/main" id="{3BA04C86-4387-4BA5-9BC2-57397DD74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190" name="Image 189" descr="https://erp.ocpgroup.ma:4443/OA_HTML/cabo/images/swan/t.gif">
          <a:extLst>
            <a:ext uri="{FF2B5EF4-FFF2-40B4-BE49-F238E27FC236}">
              <a16:creationId xmlns:a16="http://schemas.microsoft.com/office/drawing/2014/main" id="{AEFB1F01-8661-4A65-856E-BA160F728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191" name="Image 190" descr="https://erp.ocpgroup.ma:4443/OA_HTML/cabo/images/swan/t.gif">
          <a:extLst>
            <a:ext uri="{FF2B5EF4-FFF2-40B4-BE49-F238E27FC236}">
              <a16:creationId xmlns:a16="http://schemas.microsoft.com/office/drawing/2014/main" id="{DB248C6D-A967-4D9E-AFF3-BA8C90EA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192" name="Image 191" descr="https://erp.ocpgroup.ma:4443/OA_HTML/cabo/images/swan/t.gif">
          <a:extLst>
            <a:ext uri="{FF2B5EF4-FFF2-40B4-BE49-F238E27FC236}">
              <a16:creationId xmlns:a16="http://schemas.microsoft.com/office/drawing/2014/main" id="{4F241533-2267-4DF4-B718-344828646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193" name="Image 192" descr="https://erp.ocpgroup.ma:4443/OA_HTML/cabo/images/swan/t.gif">
          <a:extLst>
            <a:ext uri="{FF2B5EF4-FFF2-40B4-BE49-F238E27FC236}">
              <a16:creationId xmlns:a16="http://schemas.microsoft.com/office/drawing/2014/main" id="{DEB79206-1B49-43AF-ACB3-65806714A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194" name="Image 193" descr="https://erp.ocpgroup.ma:4443/OA_HTML/cabo/images/swan/t.gif">
          <a:extLst>
            <a:ext uri="{FF2B5EF4-FFF2-40B4-BE49-F238E27FC236}">
              <a16:creationId xmlns:a16="http://schemas.microsoft.com/office/drawing/2014/main" id="{F2CD74E3-B86F-4EF5-933A-79F88202E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195" name="Image 194" descr="https://erp.ocpgroup.ma:4443/OA_HTML/cabo/images/swan/t.gif">
          <a:extLst>
            <a:ext uri="{FF2B5EF4-FFF2-40B4-BE49-F238E27FC236}">
              <a16:creationId xmlns:a16="http://schemas.microsoft.com/office/drawing/2014/main" id="{FB0B6301-6581-4AF3-A25E-079A0F189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196" name="Image 195" descr="https://erp.ocpgroup.ma:4443/OA_HTML/cabo/images/swan/t.gif">
          <a:extLst>
            <a:ext uri="{FF2B5EF4-FFF2-40B4-BE49-F238E27FC236}">
              <a16:creationId xmlns:a16="http://schemas.microsoft.com/office/drawing/2014/main" id="{ABCC3CE5-67AC-4F98-A328-46AD855E5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197" name="Image 196" descr="https://erp.ocpgroup.ma:4443/OA_HTML/cabo/images/swan/t.gif">
          <a:extLst>
            <a:ext uri="{FF2B5EF4-FFF2-40B4-BE49-F238E27FC236}">
              <a16:creationId xmlns:a16="http://schemas.microsoft.com/office/drawing/2014/main" id="{E4A5A1BA-C796-475F-BEF9-C35E653F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198" name="Image 197" descr="https://erp.ocpgroup.ma:4443/OA_HTML/cabo/images/swan/t.gif">
          <a:extLst>
            <a:ext uri="{FF2B5EF4-FFF2-40B4-BE49-F238E27FC236}">
              <a16:creationId xmlns:a16="http://schemas.microsoft.com/office/drawing/2014/main" id="{651D5E2F-4B4E-404D-B2DE-7DFAF54CD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199" name="Image 198" descr="https://erp.ocpgroup.ma:4443/OA_HTML/cabo/images/swan/t.gif">
          <a:extLst>
            <a:ext uri="{FF2B5EF4-FFF2-40B4-BE49-F238E27FC236}">
              <a16:creationId xmlns:a16="http://schemas.microsoft.com/office/drawing/2014/main" id="{08C1C4A2-B6B3-4B98-9618-D8FFC1945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200" name="Image 199" descr="https://erp.ocpgroup.ma:4443/OA_HTML/cabo/images/swan/t.gif">
          <a:extLst>
            <a:ext uri="{FF2B5EF4-FFF2-40B4-BE49-F238E27FC236}">
              <a16:creationId xmlns:a16="http://schemas.microsoft.com/office/drawing/2014/main" id="{8CB43C90-E9A6-4B65-8FF6-3692F29FD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201" name="Image 200" descr="https://erp.ocpgroup.ma:4443/OA_HTML/cabo/images/swan/t.gif">
          <a:extLst>
            <a:ext uri="{FF2B5EF4-FFF2-40B4-BE49-F238E27FC236}">
              <a16:creationId xmlns:a16="http://schemas.microsoft.com/office/drawing/2014/main" id="{863368CE-9BB2-4553-A733-299DDCCF2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202" name="Image 201" descr="https://erp.ocpgroup.ma:4443/OA_HTML/cabo/images/swan/t.gif">
          <a:extLst>
            <a:ext uri="{FF2B5EF4-FFF2-40B4-BE49-F238E27FC236}">
              <a16:creationId xmlns:a16="http://schemas.microsoft.com/office/drawing/2014/main" id="{FC4E4A89-1EF4-4D27-BBA6-52D8C6FF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203" name="Image 202" descr="https://erp.ocpgroup.ma:4443/OA_HTML/cabo/images/swan/t.gif">
          <a:extLst>
            <a:ext uri="{FF2B5EF4-FFF2-40B4-BE49-F238E27FC236}">
              <a16:creationId xmlns:a16="http://schemas.microsoft.com/office/drawing/2014/main" id="{28F6ADDE-B30F-47C9-9469-2BD365C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204" name="Image 203" descr="https://erp.ocpgroup.ma:4443/OA_HTML/cabo/images/swan/t.gif">
          <a:extLst>
            <a:ext uri="{FF2B5EF4-FFF2-40B4-BE49-F238E27FC236}">
              <a16:creationId xmlns:a16="http://schemas.microsoft.com/office/drawing/2014/main" id="{F9336F4C-97F6-4BA2-A4EB-DD82D46FE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205" name="Image 204" descr="https://erp.ocpgroup.ma:4443/OA_HTML/cabo/images/swan/t.gif">
          <a:extLst>
            <a:ext uri="{FF2B5EF4-FFF2-40B4-BE49-F238E27FC236}">
              <a16:creationId xmlns:a16="http://schemas.microsoft.com/office/drawing/2014/main" id="{2304493D-B7BB-4043-86C2-2033E8830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206" name="Image 205" descr="https://erp.ocpgroup.ma:4443/OA_HTML/cabo/images/swan/t.gif">
          <a:extLst>
            <a:ext uri="{FF2B5EF4-FFF2-40B4-BE49-F238E27FC236}">
              <a16:creationId xmlns:a16="http://schemas.microsoft.com/office/drawing/2014/main" id="{5FCC96EE-E22D-4DF5-8585-DAA2BA3AA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207" name="Image 206" descr="https://erp.ocpgroup.ma:4443/OA_HTML/cabo/images/swan/t.gif">
          <a:extLst>
            <a:ext uri="{FF2B5EF4-FFF2-40B4-BE49-F238E27FC236}">
              <a16:creationId xmlns:a16="http://schemas.microsoft.com/office/drawing/2014/main" id="{54046D89-9F34-4F2F-AA46-1BFCB27B6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208" name="Image 207" descr="https://erp.ocpgroup.ma:4443/OA_HTML/cabo/images/swan/t.gif">
          <a:extLst>
            <a:ext uri="{FF2B5EF4-FFF2-40B4-BE49-F238E27FC236}">
              <a16:creationId xmlns:a16="http://schemas.microsoft.com/office/drawing/2014/main" id="{DB490ABE-432A-40A0-8735-7ACCBDA2A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209" name="Image 208" descr="https://erp.ocpgroup.ma:4443/OA_HTML/cabo/images/swan/t.gif">
          <a:extLst>
            <a:ext uri="{FF2B5EF4-FFF2-40B4-BE49-F238E27FC236}">
              <a16:creationId xmlns:a16="http://schemas.microsoft.com/office/drawing/2014/main" id="{953A5E4B-7887-4A1E-B189-DBE06A5A4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210" name="Image 209" descr="https://erp.ocpgroup.ma:4443/OA_HTML/cabo/images/swan/t.gif">
          <a:extLst>
            <a:ext uri="{FF2B5EF4-FFF2-40B4-BE49-F238E27FC236}">
              <a16:creationId xmlns:a16="http://schemas.microsoft.com/office/drawing/2014/main" id="{F2C26EE0-35FF-4D4B-AF08-C19DEAAE8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211" name="Image 210" descr="https://erp.ocpgroup.ma:4443/OA_HTML/cabo/images/swan/t.gif">
          <a:extLst>
            <a:ext uri="{FF2B5EF4-FFF2-40B4-BE49-F238E27FC236}">
              <a16:creationId xmlns:a16="http://schemas.microsoft.com/office/drawing/2014/main" id="{D4EE4564-348E-4317-AA92-6CC1B3FEB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212" name="Image 211" descr="https://erp.ocpgroup.ma:4443/OA_HTML/cabo/images/swan/t.gif">
          <a:extLst>
            <a:ext uri="{FF2B5EF4-FFF2-40B4-BE49-F238E27FC236}">
              <a16:creationId xmlns:a16="http://schemas.microsoft.com/office/drawing/2014/main" id="{3360F49F-04C4-451A-B3F8-2DE950103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213" name="Image 212" descr="https://erp.ocpgroup.ma:4443/OA_HTML/cabo/images/swan/t.gif">
          <a:extLst>
            <a:ext uri="{FF2B5EF4-FFF2-40B4-BE49-F238E27FC236}">
              <a16:creationId xmlns:a16="http://schemas.microsoft.com/office/drawing/2014/main" id="{AC08F193-5532-4224-9F0A-E3B74E2B6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214" name="Image 213" descr="https://erp.ocpgroup.ma:4443/OA_HTML/cabo/images/swan/t.gif">
          <a:extLst>
            <a:ext uri="{FF2B5EF4-FFF2-40B4-BE49-F238E27FC236}">
              <a16:creationId xmlns:a16="http://schemas.microsoft.com/office/drawing/2014/main" id="{A71F6D48-5657-4D8C-9835-2CEB4B5F5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215" name="Image 214" descr="https://erp.ocpgroup.ma:4443/OA_HTML/cabo/images/swan/t.gif">
          <a:extLst>
            <a:ext uri="{FF2B5EF4-FFF2-40B4-BE49-F238E27FC236}">
              <a16:creationId xmlns:a16="http://schemas.microsoft.com/office/drawing/2014/main" id="{E353851D-F512-4FD4-AB45-A1B62A206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216" name="Image 215" descr="https://erp.ocpgroup.ma:4443/OA_HTML/cabo/images/swan/t.gif">
          <a:extLst>
            <a:ext uri="{FF2B5EF4-FFF2-40B4-BE49-F238E27FC236}">
              <a16:creationId xmlns:a16="http://schemas.microsoft.com/office/drawing/2014/main" id="{C7643031-D11C-4CA3-9624-0F8C3FE6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217" name="Image 216" descr="https://erp.ocpgroup.ma:4443/OA_HTML/cabo/images/swan/t.gif">
          <a:extLst>
            <a:ext uri="{FF2B5EF4-FFF2-40B4-BE49-F238E27FC236}">
              <a16:creationId xmlns:a16="http://schemas.microsoft.com/office/drawing/2014/main" id="{9F039144-2EA7-469C-AAA2-9980DEE5B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218" name="Image 217" descr="https://erp.ocpgroup.ma:4443/OA_HTML/cabo/images/swan/t.gif">
          <a:extLst>
            <a:ext uri="{FF2B5EF4-FFF2-40B4-BE49-F238E27FC236}">
              <a16:creationId xmlns:a16="http://schemas.microsoft.com/office/drawing/2014/main" id="{E7B1AF93-B6E6-493F-818B-E0FEBD5D5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219" name="Image 218" descr="https://erp.ocpgroup.ma:4443/OA_HTML/cabo/images/swan/t.gif">
          <a:extLst>
            <a:ext uri="{FF2B5EF4-FFF2-40B4-BE49-F238E27FC236}">
              <a16:creationId xmlns:a16="http://schemas.microsoft.com/office/drawing/2014/main" id="{DE910034-6B26-459E-A2E8-258F9A935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220" name="Image 219" descr="https://erp.ocpgroup.ma:4443/OA_HTML/cabo/images/swan/t.gif">
          <a:extLst>
            <a:ext uri="{FF2B5EF4-FFF2-40B4-BE49-F238E27FC236}">
              <a16:creationId xmlns:a16="http://schemas.microsoft.com/office/drawing/2014/main" id="{81EBA26A-266C-4786-9C1B-71D7F616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221" name="Image 220" descr="https://erp.ocpgroup.ma:4443/OA_HTML/cabo/images/swan/t.gif">
          <a:extLst>
            <a:ext uri="{FF2B5EF4-FFF2-40B4-BE49-F238E27FC236}">
              <a16:creationId xmlns:a16="http://schemas.microsoft.com/office/drawing/2014/main" id="{F0DC6DE9-ACC6-4E83-BD29-9A937DEB8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222" name="Image 221" descr="https://erp.ocpgroup.ma:4443/OA_HTML/cabo/images/swan/t.gif">
          <a:extLst>
            <a:ext uri="{FF2B5EF4-FFF2-40B4-BE49-F238E27FC236}">
              <a16:creationId xmlns:a16="http://schemas.microsoft.com/office/drawing/2014/main" id="{32EF93C5-D796-4EB2-8FA3-23885E772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223" name="Image 222" descr="https://erp.ocpgroup.ma:4443/OA_HTML/cabo/images/swan/t.gif">
          <a:extLst>
            <a:ext uri="{FF2B5EF4-FFF2-40B4-BE49-F238E27FC236}">
              <a16:creationId xmlns:a16="http://schemas.microsoft.com/office/drawing/2014/main" id="{EFC53850-29F8-4BDE-935B-AE3FDED2D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224" name="Image 223" descr="https://erp.ocpgroup.ma:4443/OA_HTML/cabo/images/swan/t.gif">
          <a:extLst>
            <a:ext uri="{FF2B5EF4-FFF2-40B4-BE49-F238E27FC236}">
              <a16:creationId xmlns:a16="http://schemas.microsoft.com/office/drawing/2014/main" id="{604783B2-0D0E-44A9-AF53-F5D89CCF9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225" name="Image 224" descr="https://erp.ocpgroup.ma:4443/OA_HTML/cabo/images/swan/t.gif">
          <a:extLst>
            <a:ext uri="{FF2B5EF4-FFF2-40B4-BE49-F238E27FC236}">
              <a16:creationId xmlns:a16="http://schemas.microsoft.com/office/drawing/2014/main" id="{B9343646-A1E5-4ECF-9C01-F885C565D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226" name="Image 225" descr="https://erp.ocpgroup.ma:4443/OA_HTML/cabo/images/swan/t.gif">
          <a:extLst>
            <a:ext uri="{FF2B5EF4-FFF2-40B4-BE49-F238E27FC236}">
              <a16:creationId xmlns:a16="http://schemas.microsoft.com/office/drawing/2014/main" id="{8363364A-339F-4795-8B0F-5A12B87E1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227" name="Image 226" descr="https://erp.ocpgroup.ma:4443/OA_HTML/cabo/images/swan/t.gif">
          <a:extLst>
            <a:ext uri="{FF2B5EF4-FFF2-40B4-BE49-F238E27FC236}">
              <a16:creationId xmlns:a16="http://schemas.microsoft.com/office/drawing/2014/main" id="{B974AE96-950C-4110-ACE9-4167601E2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228" name="Image 227" descr="https://erp.ocpgroup.ma:4443/OA_HTML/cabo/images/swan/t.gif">
          <a:extLst>
            <a:ext uri="{FF2B5EF4-FFF2-40B4-BE49-F238E27FC236}">
              <a16:creationId xmlns:a16="http://schemas.microsoft.com/office/drawing/2014/main" id="{66F57979-A38B-42BE-B482-30A69705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229" name="Image 228" descr="https://erp.ocpgroup.ma:4443/OA_HTML/cabo/images/swan/t.gif">
          <a:extLst>
            <a:ext uri="{FF2B5EF4-FFF2-40B4-BE49-F238E27FC236}">
              <a16:creationId xmlns:a16="http://schemas.microsoft.com/office/drawing/2014/main" id="{C7C43DB7-B022-4E4C-9653-0D999B7F7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230" name="Image 229" descr="https://erp.ocpgroup.ma:4443/OA_HTML/cabo/images/swan/t.gif">
          <a:extLst>
            <a:ext uri="{FF2B5EF4-FFF2-40B4-BE49-F238E27FC236}">
              <a16:creationId xmlns:a16="http://schemas.microsoft.com/office/drawing/2014/main" id="{613B9061-8AAC-439A-9694-C8A54C59A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231" name="Image 230" descr="https://erp.ocpgroup.ma:4443/OA_HTML/cabo/images/swan/t.gif">
          <a:extLst>
            <a:ext uri="{FF2B5EF4-FFF2-40B4-BE49-F238E27FC236}">
              <a16:creationId xmlns:a16="http://schemas.microsoft.com/office/drawing/2014/main" id="{E8BD6C1D-6AF4-4BB7-A7D4-8BB817FA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232" name="Image 231" descr="https://erp.ocpgroup.ma:4443/OA_HTML/cabo/images/swan/t.gif">
          <a:extLst>
            <a:ext uri="{FF2B5EF4-FFF2-40B4-BE49-F238E27FC236}">
              <a16:creationId xmlns:a16="http://schemas.microsoft.com/office/drawing/2014/main" id="{596D7E5F-0EDD-49A6-9CC3-6C09CAB86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233" name="Image 232" descr="https://erp.ocpgroup.ma:4443/OA_HTML/cabo/images/swan/t.gif">
          <a:extLst>
            <a:ext uri="{FF2B5EF4-FFF2-40B4-BE49-F238E27FC236}">
              <a16:creationId xmlns:a16="http://schemas.microsoft.com/office/drawing/2014/main" id="{F17C3D95-B444-4438-8407-0CCC3DF8A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234" name="Image 233" descr="https://erp.ocpgroup.ma:4443/OA_HTML/cabo/images/swan/t.gif">
          <a:extLst>
            <a:ext uri="{FF2B5EF4-FFF2-40B4-BE49-F238E27FC236}">
              <a16:creationId xmlns:a16="http://schemas.microsoft.com/office/drawing/2014/main" id="{D44D5FD5-4E88-42E3-A873-247362B84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235" name="Image 234" descr="https://erp.ocpgroup.ma:4443/OA_HTML/cabo/images/swan/t.gif">
          <a:extLst>
            <a:ext uri="{FF2B5EF4-FFF2-40B4-BE49-F238E27FC236}">
              <a16:creationId xmlns:a16="http://schemas.microsoft.com/office/drawing/2014/main" id="{73828F2E-6281-4B7F-B9A9-BA78D10AA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236" name="Image 235" descr="https://erp.ocpgroup.ma:4443/OA_HTML/cabo/images/swan/t.gif">
          <a:extLst>
            <a:ext uri="{FF2B5EF4-FFF2-40B4-BE49-F238E27FC236}">
              <a16:creationId xmlns:a16="http://schemas.microsoft.com/office/drawing/2014/main" id="{98F9DB10-E394-4E93-9E2A-19CD3305E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237" name="Image 236" descr="https://erp.ocpgroup.ma:4443/OA_HTML/cabo/images/swan/t.gif">
          <a:extLst>
            <a:ext uri="{FF2B5EF4-FFF2-40B4-BE49-F238E27FC236}">
              <a16:creationId xmlns:a16="http://schemas.microsoft.com/office/drawing/2014/main" id="{9A65275D-1050-4462-A907-CD4212712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238" name="Image 237" descr="https://erp.ocpgroup.ma:4443/OA_HTML/cabo/images/swan/t.gif">
          <a:extLst>
            <a:ext uri="{FF2B5EF4-FFF2-40B4-BE49-F238E27FC236}">
              <a16:creationId xmlns:a16="http://schemas.microsoft.com/office/drawing/2014/main" id="{3A37BF39-0B90-4DDE-8B76-897F52353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239" name="Image 238" descr="https://erp.ocpgroup.ma:4443/OA_HTML/cabo/images/swan/t.gif">
          <a:extLst>
            <a:ext uri="{FF2B5EF4-FFF2-40B4-BE49-F238E27FC236}">
              <a16:creationId xmlns:a16="http://schemas.microsoft.com/office/drawing/2014/main" id="{0AFE3451-8EA3-45C9-84CA-66AC324BF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240" name="Image 239" descr="https://erp.ocpgroup.ma:4443/OA_HTML/cabo/images/swan/t.gif">
          <a:extLst>
            <a:ext uri="{FF2B5EF4-FFF2-40B4-BE49-F238E27FC236}">
              <a16:creationId xmlns:a16="http://schemas.microsoft.com/office/drawing/2014/main" id="{4B96EF37-58F6-4892-AEEC-AAC9EC4D5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241" name="Image 240" descr="https://erp.ocpgroup.ma:4443/OA_HTML/cabo/images/swan/t.gif">
          <a:extLst>
            <a:ext uri="{FF2B5EF4-FFF2-40B4-BE49-F238E27FC236}">
              <a16:creationId xmlns:a16="http://schemas.microsoft.com/office/drawing/2014/main" id="{16AAA1EC-2D07-484D-BA35-4676D4A23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242" name="Image 241" descr="https://erp.ocpgroup.ma:4443/OA_HTML/cabo/images/swan/t.gif">
          <a:extLst>
            <a:ext uri="{FF2B5EF4-FFF2-40B4-BE49-F238E27FC236}">
              <a16:creationId xmlns:a16="http://schemas.microsoft.com/office/drawing/2014/main" id="{6F387D78-1439-4A39-AE56-CA1EDE2E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243" name="Image 242" descr="https://erp.ocpgroup.ma:4443/OA_HTML/cabo/images/swan/t.gif">
          <a:extLst>
            <a:ext uri="{FF2B5EF4-FFF2-40B4-BE49-F238E27FC236}">
              <a16:creationId xmlns:a16="http://schemas.microsoft.com/office/drawing/2014/main" id="{676E8E38-21D8-41EE-A649-97418012E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244" name="Image 243" descr="https://erp.ocpgroup.ma:4443/OA_HTML/cabo/images/swan/t.gif">
          <a:extLst>
            <a:ext uri="{FF2B5EF4-FFF2-40B4-BE49-F238E27FC236}">
              <a16:creationId xmlns:a16="http://schemas.microsoft.com/office/drawing/2014/main" id="{3AA46133-04A7-48F0-B6E9-3C6239B71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245" name="Image 244" descr="https://erp.ocpgroup.ma:4443/OA_HTML/cabo/images/swan/t.gif">
          <a:extLst>
            <a:ext uri="{FF2B5EF4-FFF2-40B4-BE49-F238E27FC236}">
              <a16:creationId xmlns:a16="http://schemas.microsoft.com/office/drawing/2014/main" id="{0EBC58FC-2E61-4D78-B027-7BD67BAD6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246" name="Image 245" descr="https://erp.ocpgroup.ma:4443/OA_HTML/cabo/images/swan/t.gif">
          <a:extLst>
            <a:ext uri="{FF2B5EF4-FFF2-40B4-BE49-F238E27FC236}">
              <a16:creationId xmlns:a16="http://schemas.microsoft.com/office/drawing/2014/main" id="{0B851578-D870-46CF-89F7-874436D40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247" name="Image 246" descr="https://erp.ocpgroup.ma:4443/OA_HTML/cabo/images/swan/t.gif">
          <a:extLst>
            <a:ext uri="{FF2B5EF4-FFF2-40B4-BE49-F238E27FC236}">
              <a16:creationId xmlns:a16="http://schemas.microsoft.com/office/drawing/2014/main" id="{CA1B65A8-B27D-4010-82AB-7BD12C011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248" name="Image 247" descr="https://erp.ocpgroup.ma:4443/OA_HTML/cabo/images/swan/t.gif">
          <a:extLst>
            <a:ext uri="{FF2B5EF4-FFF2-40B4-BE49-F238E27FC236}">
              <a16:creationId xmlns:a16="http://schemas.microsoft.com/office/drawing/2014/main" id="{B46CE4BB-2781-4234-B7A6-30B83FBAE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249" name="Image 248" descr="https://erp.ocpgroup.ma:4443/OA_HTML/cabo/images/swan/t.gif">
          <a:extLst>
            <a:ext uri="{FF2B5EF4-FFF2-40B4-BE49-F238E27FC236}">
              <a16:creationId xmlns:a16="http://schemas.microsoft.com/office/drawing/2014/main" id="{D28D4E97-E29E-48E5-8B37-95D8B9B84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250" name="Image 249" descr="https://erp.ocpgroup.ma:4443/OA_HTML/cabo/images/swan/t.gif">
          <a:extLst>
            <a:ext uri="{FF2B5EF4-FFF2-40B4-BE49-F238E27FC236}">
              <a16:creationId xmlns:a16="http://schemas.microsoft.com/office/drawing/2014/main" id="{BA6D7E07-5CA2-4F86-BC53-E744C71D6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251" name="Image 250" descr="https://erp.ocpgroup.ma:4443/OA_HTML/cabo/images/swan/t.gif">
          <a:extLst>
            <a:ext uri="{FF2B5EF4-FFF2-40B4-BE49-F238E27FC236}">
              <a16:creationId xmlns:a16="http://schemas.microsoft.com/office/drawing/2014/main" id="{282675C5-3C32-41C0-BA53-980DD0B7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252" name="Image 251" descr="https://erp.ocpgroup.ma:4443/OA_HTML/cabo/images/swan/t.gif">
          <a:extLst>
            <a:ext uri="{FF2B5EF4-FFF2-40B4-BE49-F238E27FC236}">
              <a16:creationId xmlns:a16="http://schemas.microsoft.com/office/drawing/2014/main" id="{4E1D1F21-AD45-4A18-86CD-A53F5221B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253" name="Image 252" descr="https://erp.ocpgroup.ma:4443/OA_HTML/cabo/images/swan/t.gif">
          <a:extLst>
            <a:ext uri="{FF2B5EF4-FFF2-40B4-BE49-F238E27FC236}">
              <a16:creationId xmlns:a16="http://schemas.microsoft.com/office/drawing/2014/main" id="{309ACC44-DD38-46C7-8ADA-7C00AFD80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254" name="Image 253" descr="https://erp.ocpgroup.ma:4443/OA_HTML/cabo/images/swan/t.gif">
          <a:extLst>
            <a:ext uri="{FF2B5EF4-FFF2-40B4-BE49-F238E27FC236}">
              <a16:creationId xmlns:a16="http://schemas.microsoft.com/office/drawing/2014/main" id="{2B209802-475B-448C-BEEB-C3DF9B45A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255" name="Image 254" descr="https://erp.ocpgroup.ma:4443/OA_HTML/cabo/images/swan/t.gif">
          <a:extLst>
            <a:ext uri="{FF2B5EF4-FFF2-40B4-BE49-F238E27FC236}">
              <a16:creationId xmlns:a16="http://schemas.microsoft.com/office/drawing/2014/main" id="{4A60CFAC-85E7-4F02-BC1E-1A22D15A3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256" name="Image 255" descr="https://erp.ocpgroup.ma:4443/OA_HTML/cabo/images/swan/t.gif">
          <a:extLst>
            <a:ext uri="{FF2B5EF4-FFF2-40B4-BE49-F238E27FC236}">
              <a16:creationId xmlns:a16="http://schemas.microsoft.com/office/drawing/2014/main" id="{9172B38A-DF1D-4262-B8B0-F321EE67F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257" name="Image 256" descr="https://erp.ocpgroup.ma:4443/OA_HTML/cabo/images/swan/t.gif">
          <a:extLst>
            <a:ext uri="{FF2B5EF4-FFF2-40B4-BE49-F238E27FC236}">
              <a16:creationId xmlns:a16="http://schemas.microsoft.com/office/drawing/2014/main" id="{C3F9E96B-04D3-4DC1-BC09-8C70BF0D1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258" name="Image 257" descr="https://erp.ocpgroup.ma:4443/OA_HTML/cabo/images/swan/t.gif">
          <a:extLst>
            <a:ext uri="{FF2B5EF4-FFF2-40B4-BE49-F238E27FC236}">
              <a16:creationId xmlns:a16="http://schemas.microsoft.com/office/drawing/2014/main" id="{CB2CCD47-75C0-45D9-94DF-6EFB65545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259" name="Image 258" descr="https://erp.ocpgroup.ma:4443/OA_HTML/cabo/images/swan/t.gif">
          <a:extLst>
            <a:ext uri="{FF2B5EF4-FFF2-40B4-BE49-F238E27FC236}">
              <a16:creationId xmlns:a16="http://schemas.microsoft.com/office/drawing/2014/main" id="{B0655283-36EB-4A97-9591-BCBE3F1CC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260" name="Image 259" descr="https://erp.ocpgroup.ma:4443/OA_HTML/cabo/images/swan/t.gif">
          <a:extLst>
            <a:ext uri="{FF2B5EF4-FFF2-40B4-BE49-F238E27FC236}">
              <a16:creationId xmlns:a16="http://schemas.microsoft.com/office/drawing/2014/main" id="{9A54E15B-3B0F-417F-94DB-160F0EC0D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261" name="Image 260" descr="https://erp.ocpgroup.ma:4443/OA_HTML/cabo/images/swan/t.gif">
          <a:extLst>
            <a:ext uri="{FF2B5EF4-FFF2-40B4-BE49-F238E27FC236}">
              <a16:creationId xmlns:a16="http://schemas.microsoft.com/office/drawing/2014/main" id="{010B437A-FA9B-4E6F-A1D4-37E65C1FF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262" name="Image 261" descr="https://erp.ocpgroup.ma:4443/OA_HTML/cabo/images/swan/t.gif">
          <a:extLst>
            <a:ext uri="{FF2B5EF4-FFF2-40B4-BE49-F238E27FC236}">
              <a16:creationId xmlns:a16="http://schemas.microsoft.com/office/drawing/2014/main" id="{C039103A-B788-477D-81DF-248D541BB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263" name="Image 262" descr="https://erp.ocpgroup.ma:4443/OA_HTML/cabo/images/swan/t.gif">
          <a:extLst>
            <a:ext uri="{FF2B5EF4-FFF2-40B4-BE49-F238E27FC236}">
              <a16:creationId xmlns:a16="http://schemas.microsoft.com/office/drawing/2014/main" id="{3CEB7AED-5593-4262-9268-346947609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264" name="Image 263" descr="https://erp.ocpgroup.ma:4443/OA_HTML/cabo/images/swan/t.gif">
          <a:extLst>
            <a:ext uri="{FF2B5EF4-FFF2-40B4-BE49-F238E27FC236}">
              <a16:creationId xmlns:a16="http://schemas.microsoft.com/office/drawing/2014/main" id="{A890366D-FF45-4C96-BC14-CFBCB8C16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265" name="Image 264" descr="https://erp.ocpgroup.ma:4443/OA_HTML/cabo/images/swan/t.gif">
          <a:extLst>
            <a:ext uri="{FF2B5EF4-FFF2-40B4-BE49-F238E27FC236}">
              <a16:creationId xmlns:a16="http://schemas.microsoft.com/office/drawing/2014/main" id="{39E90706-B174-4213-9F2E-6277BDDF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266" name="Image 265" descr="https://erp.ocpgroup.ma:4443/OA_HTML/cabo/images/swan/t.gif">
          <a:extLst>
            <a:ext uri="{FF2B5EF4-FFF2-40B4-BE49-F238E27FC236}">
              <a16:creationId xmlns:a16="http://schemas.microsoft.com/office/drawing/2014/main" id="{31A521E4-66FA-4793-980B-7062BB521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267" name="Image 266" descr="https://erp.ocpgroup.ma:4443/OA_HTML/cabo/images/swan/t.gif">
          <a:extLst>
            <a:ext uri="{FF2B5EF4-FFF2-40B4-BE49-F238E27FC236}">
              <a16:creationId xmlns:a16="http://schemas.microsoft.com/office/drawing/2014/main" id="{2A864F72-3C32-4A6B-9B65-3FE3DF559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268" name="Image 267" descr="https://erp.ocpgroup.ma:4443/OA_HTML/cabo/images/swan/t.gif">
          <a:extLst>
            <a:ext uri="{FF2B5EF4-FFF2-40B4-BE49-F238E27FC236}">
              <a16:creationId xmlns:a16="http://schemas.microsoft.com/office/drawing/2014/main" id="{C629C01B-7E1A-4AC6-AB95-0C412364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269" name="Image 268" descr="https://erp.ocpgroup.ma:4443/OA_HTML/cabo/images/swan/t.gif">
          <a:extLst>
            <a:ext uri="{FF2B5EF4-FFF2-40B4-BE49-F238E27FC236}">
              <a16:creationId xmlns:a16="http://schemas.microsoft.com/office/drawing/2014/main" id="{68BE3A82-5635-417A-B20A-0335DA9F3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270" name="Image 269" descr="https://erp.ocpgroup.ma:4443/OA_HTML/cabo/images/swan/t.gif">
          <a:extLst>
            <a:ext uri="{FF2B5EF4-FFF2-40B4-BE49-F238E27FC236}">
              <a16:creationId xmlns:a16="http://schemas.microsoft.com/office/drawing/2014/main" id="{91631619-7122-4086-940F-7C8DEF671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271" name="Image 270" descr="https://erp.ocpgroup.ma:4443/OA_HTML/cabo/images/swan/t.gif">
          <a:extLst>
            <a:ext uri="{FF2B5EF4-FFF2-40B4-BE49-F238E27FC236}">
              <a16:creationId xmlns:a16="http://schemas.microsoft.com/office/drawing/2014/main" id="{89DB113D-6C09-4E25-9A6B-9DABA730E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272" name="Image 271" descr="https://erp.ocpgroup.ma:4443/OA_HTML/cabo/images/swan/t.gif">
          <a:extLst>
            <a:ext uri="{FF2B5EF4-FFF2-40B4-BE49-F238E27FC236}">
              <a16:creationId xmlns:a16="http://schemas.microsoft.com/office/drawing/2014/main" id="{96CAC686-380F-4C91-98C0-071AC4AA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273" name="Image 272" descr="https://erp.ocpgroup.ma:4443/OA_HTML/cabo/images/swan/t.gif">
          <a:extLst>
            <a:ext uri="{FF2B5EF4-FFF2-40B4-BE49-F238E27FC236}">
              <a16:creationId xmlns:a16="http://schemas.microsoft.com/office/drawing/2014/main" id="{C4DE2728-7FDD-4E9B-A86F-E7C05009A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274" name="Image 273" descr="https://erp.ocpgroup.ma:4443/OA_HTML/cabo/images/swan/t.gif">
          <a:extLst>
            <a:ext uri="{FF2B5EF4-FFF2-40B4-BE49-F238E27FC236}">
              <a16:creationId xmlns:a16="http://schemas.microsoft.com/office/drawing/2014/main" id="{C9707BBE-112B-4015-B5A5-D63B0744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275" name="Image 274" descr="https://erp.ocpgroup.ma:4443/OA_HTML/cabo/images/swan/t.gif">
          <a:extLst>
            <a:ext uri="{FF2B5EF4-FFF2-40B4-BE49-F238E27FC236}">
              <a16:creationId xmlns:a16="http://schemas.microsoft.com/office/drawing/2014/main" id="{FA55BE71-5F4A-4AA3-A041-1E8E94902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276" name="Image 275" descr="https://erp.ocpgroup.ma:4443/OA_HTML/cabo/images/swan/t.gif">
          <a:extLst>
            <a:ext uri="{FF2B5EF4-FFF2-40B4-BE49-F238E27FC236}">
              <a16:creationId xmlns:a16="http://schemas.microsoft.com/office/drawing/2014/main" id="{B833450E-23CD-455C-8328-949A53447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277" name="Image 276" descr="https://erp.ocpgroup.ma:4443/OA_HTML/cabo/images/swan/t.gif">
          <a:extLst>
            <a:ext uri="{FF2B5EF4-FFF2-40B4-BE49-F238E27FC236}">
              <a16:creationId xmlns:a16="http://schemas.microsoft.com/office/drawing/2014/main" id="{0FB3FAD0-87C3-42B5-A8B7-6F32D8BCE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278" name="Image 277" descr="https://erp.ocpgroup.ma:4443/OA_HTML/cabo/images/swan/t.gif">
          <a:extLst>
            <a:ext uri="{FF2B5EF4-FFF2-40B4-BE49-F238E27FC236}">
              <a16:creationId xmlns:a16="http://schemas.microsoft.com/office/drawing/2014/main" id="{E65591FD-D324-4F5C-BC45-8EB713DF8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279" name="Image 278" descr="https://erp.ocpgroup.ma:4443/OA_HTML/cabo/images/swan/t.gif">
          <a:extLst>
            <a:ext uri="{FF2B5EF4-FFF2-40B4-BE49-F238E27FC236}">
              <a16:creationId xmlns:a16="http://schemas.microsoft.com/office/drawing/2014/main" id="{CBF39D18-C48A-4DBA-BA04-F28CE9B95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280" name="Image 279" descr="https://erp.ocpgroup.ma:4443/OA_HTML/cabo/images/swan/t.gif">
          <a:extLst>
            <a:ext uri="{FF2B5EF4-FFF2-40B4-BE49-F238E27FC236}">
              <a16:creationId xmlns:a16="http://schemas.microsoft.com/office/drawing/2014/main" id="{A8F59F1F-6D25-4AD6-A4CF-9B03CAA88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281" name="Image 280" descr="https://erp.ocpgroup.ma:4443/OA_HTML/cabo/images/swan/t.gif">
          <a:extLst>
            <a:ext uri="{FF2B5EF4-FFF2-40B4-BE49-F238E27FC236}">
              <a16:creationId xmlns:a16="http://schemas.microsoft.com/office/drawing/2014/main" id="{79692ED8-54D9-4FAF-B8CC-2B0B419B8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282" name="Image 281" descr="https://erp.ocpgroup.ma:4443/OA_HTML/cabo/images/swan/t.gif">
          <a:extLst>
            <a:ext uri="{FF2B5EF4-FFF2-40B4-BE49-F238E27FC236}">
              <a16:creationId xmlns:a16="http://schemas.microsoft.com/office/drawing/2014/main" id="{7E7BDBFA-0C11-49EB-96C3-3C68C993D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283" name="Image 282" descr="https://erp.ocpgroup.ma:4443/OA_HTML/cabo/images/swan/t.gif">
          <a:extLst>
            <a:ext uri="{FF2B5EF4-FFF2-40B4-BE49-F238E27FC236}">
              <a16:creationId xmlns:a16="http://schemas.microsoft.com/office/drawing/2014/main" id="{7A2A7A65-F57F-42C0-B454-A2A30CCCE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284" name="Image 283" descr="https://erp.ocpgroup.ma:4443/OA_HTML/cabo/images/swan/t.gif">
          <a:extLst>
            <a:ext uri="{FF2B5EF4-FFF2-40B4-BE49-F238E27FC236}">
              <a16:creationId xmlns:a16="http://schemas.microsoft.com/office/drawing/2014/main" id="{472A87CA-3454-460D-859F-8523A036F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285" name="Image 284" descr="https://erp.ocpgroup.ma:4443/OA_HTML/cabo/images/swan/t.gif">
          <a:extLst>
            <a:ext uri="{FF2B5EF4-FFF2-40B4-BE49-F238E27FC236}">
              <a16:creationId xmlns:a16="http://schemas.microsoft.com/office/drawing/2014/main" id="{FDF7BA45-6757-4800-AB3E-9C77E51F2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286" name="Image 285" descr="https://erp.ocpgroup.ma:4443/OA_HTML/cabo/images/swan/t.gif">
          <a:extLst>
            <a:ext uri="{FF2B5EF4-FFF2-40B4-BE49-F238E27FC236}">
              <a16:creationId xmlns:a16="http://schemas.microsoft.com/office/drawing/2014/main" id="{E43414A5-58F9-4152-A209-78D6FCD0E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287" name="Image 286" descr="https://erp.ocpgroup.ma:4443/OA_HTML/cabo/images/swan/t.gif">
          <a:extLst>
            <a:ext uri="{FF2B5EF4-FFF2-40B4-BE49-F238E27FC236}">
              <a16:creationId xmlns:a16="http://schemas.microsoft.com/office/drawing/2014/main" id="{0DBFEAC7-E51D-495A-87D7-8BFC5401B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288" name="Image 287" descr="https://erp.ocpgroup.ma:4443/OA_HTML/cabo/images/swan/t.gif">
          <a:extLst>
            <a:ext uri="{FF2B5EF4-FFF2-40B4-BE49-F238E27FC236}">
              <a16:creationId xmlns:a16="http://schemas.microsoft.com/office/drawing/2014/main" id="{8CAA0F06-590C-4EC1-9452-C3357E0DB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289" name="Image 288" descr="https://erp.ocpgroup.ma:4443/OA_HTML/cabo/images/swan/t.gif">
          <a:extLst>
            <a:ext uri="{FF2B5EF4-FFF2-40B4-BE49-F238E27FC236}">
              <a16:creationId xmlns:a16="http://schemas.microsoft.com/office/drawing/2014/main" id="{15952457-DAA3-418C-BD1C-4C419B58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290" name="Image 289" descr="https://erp.ocpgroup.ma:4443/OA_HTML/cabo/images/swan/t.gif">
          <a:extLst>
            <a:ext uri="{FF2B5EF4-FFF2-40B4-BE49-F238E27FC236}">
              <a16:creationId xmlns:a16="http://schemas.microsoft.com/office/drawing/2014/main" id="{ED78AFA0-77DC-4D73-869A-E5EFE4F1E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291" name="Image 290" descr="https://erp.ocpgroup.ma:4443/OA_HTML/cabo/images/swan/t.gif">
          <a:extLst>
            <a:ext uri="{FF2B5EF4-FFF2-40B4-BE49-F238E27FC236}">
              <a16:creationId xmlns:a16="http://schemas.microsoft.com/office/drawing/2014/main" id="{04E638A8-9923-4BB7-B67E-54687D0C5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935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292" name="Image 291" descr="https://erp.ocpgroup.ma:4443/OA_HTML/cabo/images/swan/t.gif">
          <a:extLst>
            <a:ext uri="{FF2B5EF4-FFF2-40B4-BE49-F238E27FC236}">
              <a16:creationId xmlns:a16="http://schemas.microsoft.com/office/drawing/2014/main" id="{4B369F2C-2575-460A-9769-1D957A2A0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126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293" name="Image 292" descr="https://erp.ocpgroup.ma:4443/OA_HTML/cabo/images/swan/t.gif">
          <a:extLst>
            <a:ext uri="{FF2B5EF4-FFF2-40B4-BE49-F238E27FC236}">
              <a16:creationId xmlns:a16="http://schemas.microsoft.com/office/drawing/2014/main" id="{B8A0AC48-6553-49DE-A245-C6DE765D2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316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294" name="Image 293" descr="https://erp.ocpgroup.ma:4443/OA_HTML/cabo/images/swan/t.gif">
          <a:extLst>
            <a:ext uri="{FF2B5EF4-FFF2-40B4-BE49-F238E27FC236}">
              <a16:creationId xmlns:a16="http://schemas.microsoft.com/office/drawing/2014/main" id="{F8925220-C4F4-45E0-B5D8-9D26EE508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316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295" name="Image 294" descr="https://erp.ocpgroup.ma:4443/OA_HTML/cabo/images/swan/t.gif">
          <a:extLst>
            <a:ext uri="{FF2B5EF4-FFF2-40B4-BE49-F238E27FC236}">
              <a16:creationId xmlns:a16="http://schemas.microsoft.com/office/drawing/2014/main" id="{8B516823-D818-4DDF-83B9-F4FDDF09A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50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296" name="Image 295" descr="https://erp.ocpgroup.ma:4443/OA_HTML/cabo/images/swan/t.gif">
          <a:extLst>
            <a:ext uri="{FF2B5EF4-FFF2-40B4-BE49-F238E27FC236}">
              <a16:creationId xmlns:a16="http://schemas.microsoft.com/office/drawing/2014/main" id="{A1ACB3FE-B6F4-4E80-BE27-0481AA874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316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297" name="Image 296" descr="https://erp.ocpgroup.ma:4443/OA_HTML/cabo/images/swan/t.gif">
          <a:extLst>
            <a:ext uri="{FF2B5EF4-FFF2-40B4-BE49-F238E27FC236}">
              <a16:creationId xmlns:a16="http://schemas.microsoft.com/office/drawing/2014/main" id="{785590DA-3E68-44DC-8B89-EBA8A44B9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50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298" name="Image 297" descr="https://erp.ocpgroup.ma:4443/OA_HTML/cabo/images/swan/t.gif">
          <a:extLst>
            <a:ext uri="{FF2B5EF4-FFF2-40B4-BE49-F238E27FC236}">
              <a16:creationId xmlns:a16="http://schemas.microsoft.com/office/drawing/2014/main" id="{E6A5AA19-6ED0-44E9-ACA5-5E1F4809B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50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47625" cy="47625"/>
    <xdr:pic>
      <xdr:nvPicPr>
        <xdr:cNvPr id="299" name="Image 298" descr="https://erp.ocpgroup.ma:4443/OA_HTML/cabo/images/swan/t.gif">
          <a:extLst>
            <a:ext uri="{FF2B5EF4-FFF2-40B4-BE49-F238E27FC236}">
              <a16:creationId xmlns:a16="http://schemas.microsoft.com/office/drawing/2014/main" id="{8FD2BA6C-F3B3-4F4A-9454-C17535C17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697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300" name="Image 299" descr="https://erp.ocpgroup.ma:4443/OA_HTML/cabo/images/swan/t.gif">
          <a:extLst>
            <a:ext uri="{FF2B5EF4-FFF2-40B4-BE49-F238E27FC236}">
              <a16:creationId xmlns:a16="http://schemas.microsoft.com/office/drawing/2014/main" id="{5027FE44-779C-408C-A5C9-7F7675C69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724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301" name="Image 300" descr="https://erp.ocpgroup.ma:4443/OA_HTML/cabo/images/swan/t.gif">
          <a:extLst>
            <a:ext uri="{FF2B5EF4-FFF2-40B4-BE49-F238E27FC236}">
              <a16:creationId xmlns:a16="http://schemas.microsoft.com/office/drawing/2014/main" id="{DB6471BE-8846-42E9-B7A0-0D5F18AD5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724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302" name="Image 301" descr="https://erp.ocpgroup.ma:4443/OA_HTML/cabo/images/swan/t.gif">
          <a:extLst>
            <a:ext uri="{FF2B5EF4-FFF2-40B4-BE49-F238E27FC236}">
              <a16:creationId xmlns:a16="http://schemas.microsoft.com/office/drawing/2014/main" id="{4F136896-DED6-4E74-870F-71F46D36B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724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303" name="Image 302" descr="https://erp.ocpgroup.ma:4443/OA_HTML/cabo/images/swan/t.gif">
          <a:extLst>
            <a:ext uri="{FF2B5EF4-FFF2-40B4-BE49-F238E27FC236}">
              <a16:creationId xmlns:a16="http://schemas.microsoft.com/office/drawing/2014/main" id="{99ADF433-9441-42DC-BEA7-816571CC5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33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304" name="Image 303" descr="https://erp.ocpgroup.ma:4443/OA_HTML/cabo/images/swan/t.gif">
          <a:extLst>
            <a:ext uri="{FF2B5EF4-FFF2-40B4-BE49-F238E27FC236}">
              <a16:creationId xmlns:a16="http://schemas.microsoft.com/office/drawing/2014/main" id="{F13F638C-8BE0-44D4-B722-F967467BF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33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305" name="Image 304" descr="https://erp.ocpgroup.ma:4443/OA_HTML/cabo/images/swan/t.gif">
          <a:extLst>
            <a:ext uri="{FF2B5EF4-FFF2-40B4-BE49-F238E27FC236}">
              <a16:creationId xmlns:a16="http://schemas.microsoft.com/office/drawing/2014/main" id="{0B288D48-CF28-4317-8286-200AB0F12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33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306" name="Image 305" descr="https://erp.ocpgroup.ma:4443/OA_HTML/cabo/images/swan/t.gif">
          <a:extLst>
            <a:ext uri="{FF2B5EF4-FFF2-40B4-BE49-F238E27FC236}">
              <a16:creationId xmlns:a16="http://schemas.microsoft.com/office/drawing/2014/main" id="{8D64E25B-BD8A-45A7-8855-8D287C564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375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307" name="Image 306" descr="https://erp.ocpgroup.ma:4443/OA_HTML/cabo/images/swan/t.gif">
          <a:extLst>
            <a:ext uri="{FF2B5EF4-FFF2-40B4-BE49-F238E27FC236}">
              <a16:creationId xmlns:a16="http://schemas.microsoft.com/office/drawing/2014/main" id="{1327510C-93D8-4902-868A-73292CDE0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375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308" name="Image 307" descr="https://erp.ocpgroup.ma:4443/OA_HTML/cabo/images/swan/t.gif">
          <a:extLst>
            <a:ext uri="{FF2B5EF4-FFF2-40B4-BE49-F238E27FC236}">
              <a16:creationId xmlns:a16="http://schemas.microsoft.com/office/drawing/2014/main" id="{60C5BD61-5921-405B-830A-C4C940814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375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309" name="Image 308" descr="https://erp.ocpgroup.ma:4443/OA_HTML/cabo/images/swan/t.gif">
          <a:extLst>
            <a:ext uri="{FF2B5EF4-FFF2-40B4-BE49-F238E27FC236}">
              <a16:creationId xmlns:a16="http://schemas.microsoft.com/office/drawing/2014/main" id="{05DF172C-77EA-4F15-8448-0E432D43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18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310" name="Image 309" descr="https://erp.ocpgroup.ma:4443/OA_HTML/cabo/images/swan/t.gif">
          <a:extLst>
            <a:ext uri="{FF2B5EF4-FFF2-40B4-BE49-F238E27FC236}">
              <a16:creationId xmlns:a16="http://schemas.microsoft.com/office/drawing/2014/main" id="{D522EDE4-6081-4A6C-B006-9542C4463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18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311" name="Image 310" descr="https://erp.ocpgroup.ma:4443/OA_HTML/cabo/images/swan/t.gif">
          <a:extLst>
            <a:ext uri="{FF2B5EF4-FFF2-40B4-BE49-F238E27FC236}">
              <a16:creationId xmlns:a16="http://schemas.microsoft.com/office/drawing/2014/main" id="{5384DB2A-8782-4394-A15F-6AA5BC9A4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18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12" name="Image 311" descr="https://erp.ocpgroup.ma:4443/OA_HTML/cabo/images/swan/t.gif">
          <a:extLst>
            <a:ext uri="{FF2B5EF4-FFF2-40B4-BE49-F238E27FC236}">
              <a16:creationId xmlns:a16="http://schemas.microsoft.com/office/drawing/2014/main" id="{53192059-6858-4D29-B1F1-AA2F36558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13" name="Image 312" descr="https://erp.ocpgroup.ma:4443/OA_HTML/cabo/images/swan/t.gif">
          <a:extLst>
            <a:ext uri="{FF2B5EF4-FFF2-40B4-BE49-F238E27FC236}">
              <a16:creationId xmlns:a16="http://schemas.microsoft.com/office/drawing/2014/main" id="{31CF144D-4094-446A-9254-9214819F3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14" name="Image 313" descr="https://erp.ocpgroup.ma:4443/OA_HTML/cabo/images/swan/t.gif">
          <a:extLst>
            <a:ext uri="{FF2B5EF4-FFF2-40B4-BE49-F238E27FC236}">
              <a16:creationId xmlns:a16="http://schemas.microsoft.com/office/drawing/2014/main" id="{D9A1BC7E-4E97-4588-95BC-B9A0D171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315" name="Image 314" descr="https://erp.ocpgroup.ma:4443/OA_HTML/cabo/images/swan/t.gif">
          <a:extLst>
            <a:ext uri="{FF2B5EF4-FFF2-40B4-BE49-F238E27FC236}">
              <a16:creationId xmlns:a16="http://schemas.microsoft.com/office/drawing/2014/main" id="{6B91F856-47DB-4FFF-B127-E015C80FF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316" name="Image 315" descr="https://erp.ocpgroup.ma:4443/OA_HTML/cabo/images/swan/t.gif">
          <a:extLst>
            <a:ext uri="{FF2B5EF4-FFF2-40B4-BE49-F238E27FC236}">
              <a16:creationId xmlns:a16="http://schemas.microsoft.com/office/drawing/2014/main" id="{7A94EDA3-BCCE-4889-85EC-826028065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317" name="Image 316" descr="https://erp.ocpgroup.ma:4443/OA_HTML/cabo/images/swan/t.gif">
          <a:extLst>
            <a:ext uri="{FF2B5EF4-FFF2-40B4-BE49-F238E27FC236}">
              <a16:creationId xmlns:a16="http://schemas.microsoft.com/office/drawing/2014/main" id="{B9E3E4BD-1019-4B01-940F-A08B67282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318" name="Image 317" descr="https://erp.ocpgroup.ma:4443/OA_HTML/cabo/images/swan/t.gif">
          <a:extLst>
            <a:ext uri="{FF2B5EF4-FFF2-40B4-BE49-F238E27FC236}">
              <a16:creationId xmlns:a16="http://schemas.microsoft.com/office/drawing/2014/main" id="{37481699-BBCA-4C5B-9769-3E163E14B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26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319" name="Image 318" descr="https://erp.ocpgroup.ma:4443/OA_HTML/cabo/images/swan/t.gif">
          <a:extLst>
            <a:ext uri="{FF2B5EF4-FFF2-40B4-BE49-F238E27FC236}">
              <a16:creationId xmlns:a16="http://schemas.microsoft.com/office/drawing/2014/main" id="{97385604-E909-44B6-8E6A-1A225FC53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26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320" name="Image 319" descr="https://erp.ocpgroup.ma:4443/OA_HTML/cabo/images/swan/t.gif">
          <a:extLst>
            <a:ext uri="{FF2B5EF4-FFF2-40B4-BE49-F238E27FC236}">
              <a16:creationId xmlns:a16="http://schemas.microsoft.com/office/drawing/2014/main" id="{A9AFC7DC-7A0B-4233-8616-34752BB7B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26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321" name="Image 320" descr="https://erp.ocpgroup.ma:4443/OA_HTML/cabo/images/swan/t.gif">
          <a:extLst>
            <a:ext uri="{FF2B5EF4-FFF2-40B4-BE49-F238E27FC236}">
              <a16:creationId xmlns:a16="http://schemas.microsoft.com/office/drawing/2014/main" id="{5F23D9CE-115D-4D39-A8A1-9BA9D4E5C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078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322" name="Image 321" descr="https://erp.ocpgroup.ma:4443/OA_HTML/cabo/images/swan/t.gif">
          <a:extLst>
            <a:ext uri="{FF2B5EF4-FFF2-40B4-BE49-F238E27FC236}">
              <a16:creationId xmlns:a16="http://schemas.microsoft.com/office/drawing/2014/main" id="{2E971C07-5387-4C2A-88F9-D6E9C7B03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078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323" name="Image 322" descr="https://erp.ocpgroup.ma:4443/OA_HTML/cabo/images/swan/t.gif">
          <a:extLst>
            <a:ext uri="{FF2B5EF4-FFF2-40B4-BE49-F238E27FC236}">
              <a16:creationId xmlns:a16="http://schemas.microsoft.com/office/drawing/2014/main" id="{1A81D4C7-4208-443F-BC9A-392310D4F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078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47625" cy="47625"/>
    <xdr:pic>
      <xdr:nvPicPr>
        <xdr:cNvPr id="324" name="Image 323" descr="https://erp.ocpgroup.ma:4443/OA_HTML/cabo/images/swan/t.gif">
          <a:extLst>
            <a:ext uri="{FF2B5EF4-FFF2-40B4-BE49-F238E27FC236}">
              <a16:creationId xmlns:a16="http://schemas.microsoft.com/office/drawing/2014/main" id="{EB33ED47-3998-46DD-A62D-8BBA5E6B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6066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47625" cy="47625"/>
    <xdr:pic>
      <xdr:nvPicPr>
        <xdr:cNvPr id="325" name="Image 324" descr="https://erp.ocpgroup.ma:4443/OA_HTML/cabo/images/swan/t.gif">
          <a:extLst>
            <a:ext uri="{FF2B5EF4-FFF2-40B4-BE49-F238E27FC236}">
              <a16:creationId xmlns:a16="http://schemas.microsoft.com/office/drawing/2014/main" id="{3B8BE89C-712B-4B1E-BFB3-CD7FB7633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6066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47625" cy="47625"/>
    <xdr:pic>
      <xdr:nvPicPr>
        <xdr:cNvPr id="326" name="Image 325" descr="https://erp.ocpgroup.ma:4443/OA_HTML/cabo/images/swan/t.gif">
          <a:extLst>
            <a:ext uri="{FF2B5EF4-FFF2-40B4-BE49-F238E27FC236}">
              <a16:creationId xmlns:a16="http://schemas.microsoft.com/office/drawing/2014/main" id="{778E8083-7C6C-44A2-8B82-CB58EE9AB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6066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47625" cy="47625"/>
    <xdr:pic>
      <xdr:nvPicPr>
        <xdr:cNvPr id="327" name="Image 326" descr="https://erp.ocpgroup.ma:4443/OA_HTML/cabo/images/swan/t.gif">
          <a:extLst>
            <a:ext uri="{FF2B5EF4-FFF2-40B4-BE49-F238E27FC236}">
              <a16:creationId xmlns:a16="http://schemas.microsoft.com/office/drawing/2014/main" id="{089784D1-EA0A-476C-802F-D73435AEF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8699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47625" cy="47625"/>
    <xdr:pic>
      <xdr:nvPicPr>
        <xdr:cNvPr id="328" name="Image 327" descr="https://erp.ocpgroup.ma:4443/OA_HTML/cabo/images/swan/t.gif">
          <a:extLst>
            <a:ext uri="{FF2B5EF4-FFF2-40B4-BE49-F238E27FC236}">
              <a16:creationId xmlns:a16="http://schemas.microsoft.com/office/drawing/2014/main" id="{5F6EF259-2909-4AB7-B85C-606B0A366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8699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47625" cy="47625"/>
    <xdr:pic>
      <xdr:nvPicPr>
        <xdr:cNvPr id="329" name="Image 328" descr="https://erp.ocpgroup.ma:4443/OA_HTML/cabo/images/swan/t.gif">
          <a:extLst>
            <a:ext uri="{FF2B5EF4-FFF2-40B4-BE49-F238E27FC236}">
              <a16:creationId xmlns:a16="http://schemas.microsoft.com/office/drawing/2014/main" id="{CEBDE42F-6B72-4A22-86E3-1825F4C94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8699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47625" cy="47625"/>
    <xdr:pic>
      <xdr:nvPicPr>
        <xdr:cNvPr id="330" name="Image 329" descr="https://erp.ocpgroup.ma:4443/OA_HTML/cabo/images/swan/t.gif">
          <a:extLst>
            <a:ext uri="{FF2B5EF4-FFF2-40B4-BE49-F238E27FC236}">
              <a16:creationId xmlns:a16="http://schemas.microsoft.com/office/drawing/2014/main" id="{304A1B8E-F049-40C1-A79B-880D68E8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215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47625" cy="47625"/>
    <xdr:pic>
      <xdr:nvPicPr>
        <xdr:cNvPr id="331" name="Image 330" descr="https://erp.ocpgroup.ma:4443/OA_HTML/cabo/images/swan/t.gif">
          <a:extLst>
            <a:ext uri="{FF2B5EF4-FFF2-40B4-BE49-F238E27FC236}">
              <a16:creationId xmlns:a16="http://schemas.microsoft.com/office/drawing/2014/main" id="{FB944EEE-7E21-475B-B863-33D0F22D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215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47625" cy="47625"/>
    <xdr:pic>
      <xdr:nvPicPr>
        <xdr:cNvPr id="332" name="Image 331" descr="https://erp.ocpgroup.ma:4443/OA_HTML/cabo/images/swan/t.gif">
          <a:extLst>
            <a:ext uri="{FF2B5EF4-FFF2-40B4-BE49-F238E27FC236}">
              <a16:creationId xmlns:a16="http://schemas.microsoft.com/office/drawing/2014/main" id="{8512E477-2108-426A-A069-EFCF0C6A7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215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47625" cy="47625"/>
    <xdr:pic>
      <xdr:nvPicPr>
        <xdr:cNvPr id="333" name="Image 332" descr="https://erp.ocpgroup.ma:4443/OA_HTML/cabo/images/swan/t.gif">
          <a:extLst>
            <a:ext uri="{FF2B5EF4-FFF2-40B4-BE49-F238E27FC236}">
              <a16:creationId xmlns:a16="http://schemas.microsoft.com/office/drawing/2014/main" id="{08B40635-06FC-4E26-A951-6F57DEAC4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195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47625" cy="47625"/>
    <xdr:pic>
      <xdr:nvPicPr>
        <xdr:cNvPr id="334" name="Image 333" descr="https://erp.ocpgroup.ma:4443/OA_HTML/cabo/images/swan/t.gif">
          <a:extLst>
            <a:ext uri="{FF2B5EF4-FFF2-40B4-BE49-F238E27FC236}">
              <a16:creationId xmlns:a16="http://schemas.microsoft.com/office/drawing/2014/main" id="{40631965-CA67-4305-91A7-C8ADD98B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195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47625" cy="47625"/>
    <xdr:pic>
      <xdr:nvPicPr>
        <xdr:cNvPr id="335" name="Image 334" descr="https://erp.ocpgroup.ma:4443/OA_HTML/cabo/images/swan/t.gif">
          <a:extLst>
            <a:ext uri="{FF2B5EF4-FFF2-40B4-BE49-F238E27FC236}">
              <a16:creationId xmlns:a16="http://schemas.microsoft.com/office/drawing/2014/main" id="{09813003-D811-4FA4-9723-EEEB92428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195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47625" cy="47625"/>
    <xdr:pic>
      <xdr:nvPicPr>
        <xdr:cNvPr id="336" name="Image 335" descr="https://erp.ocpgroup.ma:4443/OA_HTML/cabo/images/swan/t.gif">
          <a:extLst>
            <a:ext uri="{FF2B5EF4-FFF2-40B4-BE49-F238E27FC236}">
              <a16:creationId xmlns:a16="http://schemas.microsoft.com/office/drawing/2014/main" id="{9640A11E-CFAD-4FA4-985A-66AF1B350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246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47625" cy="47625"/>
    <xdr:pic>
      <xdr:nvPicPr>
        <xdr:cNvPr id="337" name="Image 336" descr="https://erp.ocpgroup.ma:4443/OA_HTML/cabo/images/swan/t.gif">
          <a:extLst>
            <a:ext uri="{FF2B5EF4-FFF2-40B4-BE49-F238E27FC236}">
              <a16:creationId xmlns:a16="http://schemas.microsoft.com/office/drawing/2014/main" id="{DBBF39CA-9113-4D87-9950-82A8FD0A6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246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47625" cy="47625"/>
    <xdr:pic>
      <xdr:nvPicPr>
        <xdr:cNvPr id="338" name="Image 337" descr="https://erp.ocpgroup.ma:4443/OA_HTML/cabo/images/swan/t.gif">
          <a:extLst>
            <a:ext uri="{FF2B5EF4-FFF2-40B4-BE49-F238E27FC236}">
              <a16:creationId xmlns:a16="http://schemas.microsoft.com/office/drawing/2014/main" id="{C72E1EC0-2EA8-49CD-8A36-4EDCC85F9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246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191</xdr:row>
      <xdr:rowOff>0</xdr:rowOff>
    </xdr:from>
    <xdr:ext cx="47625" cy="47625"/>
    <xdr:pic>
      <xdr:nvPicPr>
        <xdr:cNvPr id="339" name="Image 338" descr="https://erp.ocpgroup.ma:4443/OA_HTML/cabo/images/swan/t.gif">
          <a:extLst>
            <a:ext uri="{FF2B5EF4-FFF2-40B4-BE49-F238E27FC236}">
              <a16:creationId xmlns:a16="http://schemas.microsoft.com/office/drawing/2014/main" id="{5B0B7378-DBFD-44A7-B471-53751B6CE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04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191</xdr:row>
      <xdr:rowOff>0</xdr:rowOff>
    </xdr:from>
    <xdr:ext cx="47625" cy="47625"/>
    <xdr:pic>
      <xdr:nvPicPr>
        <xdr:cNvPr id="340" name="Image 339" descr="https://erp.ocpgroup.ma:4443/OA_HTML/cabo/images/swan/t.gif">
          <a:extLst>
            <a:ext uri="{FF2B5EF4-FFF2-40B4-BE49-F238E27FC236}">
              <a16:creationId xmlns:a16="http://schemas.microsoft.com/office/drawing/2014/main" id="{6EA489BE-3717-4B26-B4B3-D4EB8BBAA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04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191</xdr:row>
      <xdr:rowOff>0</xdr:rowOff>
    </xdr:from>
    <xdr:ext cx="47625" cy="47625"/>
    <xdr:pic>
      <xdr:nvPicPr>
        <xdr:cNvPr id="341" name="Image 340" descr="https://erp.ocpgroup.ma:4443/OA_HTML/cabo/images/swan/t.gif">
          <a:extLst>
            <a:ext uri="{FF2B5EF4-FFF2-40B4-BE49-F238E27FC236}">
              <a16:creationId xmlns:a16="http://schemas.microsoft.com/office/drawing/2014/main" id="{1E2D44CE-25FA-4C06-A5CB-9EA63AB7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04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66</xdr:row>
      <xdr:rowOff>0</xdr:rowOff>
    </xdr:from>
    <xdr:to>
      <xdr:col>2</xdr:col>
      <xdr:colOff>47625</xdr:colOff>
      <xdr:row>66</xdr:row>
      <xdr:rowOff>47625</xdr:rowOff>
    </xdr:to>
    <xdr:pic>
      <xdr:nvPicPr>
        <xdr:cNvPr id="342" name="Image 341" descr="https://erp.ocpgroup.ma:4443/OA_HTML/cabo/images/swan/t.gif">
          <a:extLst>
            <a:ext uri="{FF2B5EF4-FFF2-40B4-BE49-F238E27FC236}">
              <a16:creationId xmlns:a16="http://schemas.microsoft.com/office/drawing/2014/main" id="{FA5C4D54-D522-4B18-8D3A-1BEAED86F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70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343" name="Image 342" descr="https://erp.ocpgroup.ma:4443/OA_HTML/cabo/images/swan/t.gif">
          <a:extLst>
            <a:ext uri="{FF2B5EF4-FFF2-40B4-BE49-F238E27FC236}">
              <a16:creationId xmlns:a16="http://schemas.microsoft.com/office/drawing/2014/main" id="{694C68F2-1DD4-4A1D-AD61-2F2B40C11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90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344" name="Image 343" descr="https://erp.ocpgroup.ma:4443/OA_HTML/cabo/images/swan/t.gif">
          <a:extLst>
            <a:ext uri="{FF2B5EF4-FFF2-40B4-BE49-F238E27FC236}">
              <a16:creationId xmlns:a16="http://schemas.microsoft.com/office/drawing/2014/main" id="{B5B9CC0D-5FB4-47DB-B3A5-E7933569C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90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345" name="Image 344" descr="https://erp.ocpgroup.ma:4443/OA_HTML/cabo/images/swan/t.gif">
          <a:extLst>
            <a:ext uri="{FF2B5EF4-FFF2-40B4-BE49-F238E27FC236}">
              <a16:creationId xmlns:a16="http://schemas.microsoft.com/office/drawing/2014/main" id="{31B43430-52F2-42DD-81CF-16ED28B9E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10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346" name="Image 345" descr="https://erp.ocpgroup.ma:4443/OA_HTML/cabo/images/swan/t.gif">
          <a:extLst>
            <a:ext uri="{FF2B5EF4-FFF2-40B4-BE49-F238E27FC236}">
              <a16:creationId xmlns:a16="http://schemas.microsoft.com/office/drawing/2014/main" id="{ECD20440-447E-493D-8A1E-2B7A81D11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90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347" name="Image 346" descr="https://erp.ocpgroup.ma:4443/OA_HTML/cabo/images/swan/t.gif">
          <a:extLst>
            <a:ext uri="{FF2B5EF4-FFF2-40B4-BE49-F238E27FC236}">
              <a16:creationId xmlns:a16="http://schemas.microsoft.com/office/drawing/2014/main" id="{4A45AC14-1A60-4591-8482-D3D9E10B9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10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348" name="Image 347" descr="https://erp.ocpgroup.ma:4443/OA_HTML/cabo/images/swan/t.gif">
          <a:extLst>
            <a:ext uri="{FF2B5EF4-FFF2-40B4-BE49-F238E27FC236}">
              <a16:creationId xmlns:a16="http://schemas.microsoft.com/office/drawing/2014/main" id="{B0963FCC-2044-4B9D-8489-02BFCC250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10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47625" cy="47625"/>
    <xdr:pic>
      <xdr:nvPicPr>
        <xdr:cNvPr id="349" name="Image 348" descr="https://erp.ocpgroup.ma:4443/OA_HTML/cabo/images/swan/t.gif">
          <a:extLst>
            <a:ext uri="{FF2B5EF4-FFF2-40B4-BE49-F238E27FC236}">
              <a16:creationId xmlns:a16="http://schemas.microsoft.com/office/drawing/2014/main" id="{D5D0FF48-CBF2-4A2A-B3E5-5BF416047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3032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47625" cy="47625"/>
    <xdr:pic>
      <xdr:nvPicPr>
        <xdr:cNvPr id="350" name="Image 349" descr="https://erp.ocpgroup.ma:4443/OA_HTML/cabo/images/swan/t.gif">
          <a:extLst>
            <a:ext uri="{FF2B5EF4-FFF2-40B4-BE49-F238E27FC236}">
              <a16:creationId xmlns:a16="http://schemas.microsoft.com/office/drawing/2014/main" id="{54702ABB-108C-4093-B42D-9BE2A14E6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500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351" name="Image 350" descr="https://erp.ocpgroup.ma:4443/OA_HTML/cabo/images/swan/t.gif">
          <a:extLst>
            <a:ext uri="{FF2B5EF4-FFF2-40B4-BE49-F238E27FC236}">
              <a16:creationId xmlns:a16="http://schemas.microsoft.com/office/drawing/2014/main" id="{B75617C3-E50B-4299-AEDF-834079592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352" name="Image 351" descr="https://erp.ocpgroup.ma:4443/OA_HTML/cabo/images/swan/t.gif">
          <a:extLst>
            <a:ext uri="{FF2B5EF4-FFF2-40B4-BE49-F238E27FC236}">
              <a16:creationId xmlns:a16="http://schemas.microsoft.com/office/drawing/2014/main" id="{86AA55A8-DA9C-4D73-B543-6B7423A24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53" name="Image 352" descr="https://erp.ocpgroup.ma:4443/OA_HTML/cabo/images/swan/t.gif">
          <a:extLst>
            <a:ext uri="{FF2B5EF4-FFF2-40B4-BE49-F238E27FC236}">
              <a16:creationId xmlns:a16="http://schemas.microsoft.com/office/drawing/2014/main" id="{18CC6BD7-74BA-47F1-B4A7-248F97E6F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354" name="Image 353" descr="https://erp.ocpgroup.ma:4443/OA_HTML/cabo/images/swan/t.gif">
          <a:extLst>
            <a:ext uri="{FF2B5EF4-FFF2-40B4-BE49-F238E27FC236}">
              <a16:creationId xmlns:a16="http://schemas.microsoft.com/office/drawing/2014/main" id="{0CE08658-A156-417F-ABA9-069087810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55" name="Image 354" descr="https://erp.ocpgroup.ma:4443/OA_HTML/cabo/images/swan/t.gif">
          <a:extLst>
            <a:ext uri="{FF2B5EF4-FFF2-40B4-BE49-F238E27FC236}">
              <a16:creationId xmlns:a16="http://schemas.microsoft.com/office/drawing/2014/main" id="{BC52DB31-F22C-47A4-BC90-047F84B16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56" name="Image 355" descr="https://erp.ocpgroup.ma:4443/OA_HTML/cabo/images/swan/t.gif">
          <a:extLst>
            <a:ext uri="{FF2B5EF4-FFF2-40B4-BE49-F238E27FC236}">
              <a16:creationId xmlns:a16="http://schemas.microsoft.com/office/drawing/2014/main" id="{1CABF2DC-AD98-4D6D-8D5A-F7C391BB1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357" name="Image 356" descr="https://erp.ocpgroup.ma:4443/OA_HTML/cabo/images/swan/t.gif">
          <a:extLst>
            <a:ext uri="{FF2B5EF4-FFF2-40B4-BE49-F238E27FC236}">
              <a16:creationId xmlns:a16="http://schemas.microsoft.com/office/drawing/2014/main" id="{329A4C3F-67E2-44EF-8CB8-1E4F211F1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358" name="Image 357" descr="https://erp.ocpgroup.ma:4443/OA_HTML/cabo/images/swan/t.gif">
          <a:extLst>
            <a:ext uri="{FF2B5EF4-FFF2-40B4-BE49-F238E27FC236}">
              <a16:creationId xmlns:a16="http://schemas.microsoft.com/office/drawing/2014/main" id="{459D898A-5F1F-4683-B1D9-6ED697980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59" name="Image 358" descr="https://erp.ocpgroup.ma:4443/OA_HTML/cabo/images/swan/t.gif">
          <a:extLst>
            <a:ext uri="{FF2B5EF4-FFF2-40B4-BE49-F238E27FC236}">
              <a16:creationId xmlns:a16="http://schemas.microsoft.com/office/drawing/2014/main" id="{277F15D7-5976-434A-9AA9-6FAA27556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60" name="Image 359" descr="https://erp.ocpgroup.ma:4443/OA_HTML/cabo/images/swan/t.gif">
          <a:extLst>
            <a:ext uri="{FF2B5EF4-FFF2-40B4-BE49-F238E27FC236}">
              <a16:creationId xmlns:a16="http://schemas.microsoft.com/office/drawing/2014/main" id="{DE3728A9-4165-4F64-A63C-F0CFB4F9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361" name="Image 360" descr="https://erp.ocpgroup.ma:4443/OA_HTML/cabo/images/swan/t.gif">
          <a:extLst>
            <a:ext uri="{FF2B5EF4-FFF2-40B4-BE49-F238E27FC236}">
              <a16:creationId xmlns:a16="http://schemas.microsoft.com/office/drawing/2014/main" id="{E34E719B-D782-4BC4-8075-682D12187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62" name="Image 361" descr="https://erp.ocpgroup.ma:4443/OA_HTML/cabo/images/swan/t.gif">
          <a:extLst>
            <a:ext uri="{FF2B5EF4-FFF2-40B4-BE49-F238E27FC236}">
              <a16:creationId xmlns:a16="http://schemas.microsoft.com/office/drawing/2014/main" id="{0D619C1D-FB51-4229-A926-6A36E215E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363" name="Image 362" descr="https://erp.ocpgroup.ma:4443/OA_HTML/cabo/images/swan/t.gif">
          <a:extLst>
            <a:ext uri="{FF2B5EF4-FFF2-40B4-BE49-F238E27FC236}">
              <a16:creationId xmlns:a16="http://schemas.microsoft.com/office/drawing/2014/main" id="{C8F93DF5-B72F-410F-9EDA-16A0E99D9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364" name="Image 363" descr="https://erp.ocpgroup.ma:4443/OA_HTML/cabo/images/swan/t.gif">
          <a:extLst>
            <a:ext uri="{FF2B5EF4-FFF2-40B4-BE49-F238E27FC236}">
              <a16:creationId xmlns:a16="http://schemas.microsoft.com/office/drawing/2014/main" id="{8A6DC5B4-E99F-4E4B-9D29-1C6FFA56E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365" name="Image 364" descr="https://erp.ocpgroup.ma:4443/OA_HTML/cabo/images/swan/t.gif">
          <a:extLst>
            <a:ext uri="{FF2B5EF4-FFF2-40B4-BE49-F238E27FC236}">
              <a16:creationId xmlns:a16="http://schemas.microsoft.com/office/drawing/2014/main" id="{E2B2134A-A124-4722-B748-1AF71742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366" name="Image 365" descr="https://erp.ocpgroup.ma:4443/OA_HTML/cabo/images/swan/t.gif">
          <a:extLst>
            <a:ext uri="{FF2B5EF4-FFF2-40B4-BE49-F238E27FC236}">
              <a16:creationId xmlns:a16="http://schemas.microsoft.com/office/drawing/2014/main" id="{F9C98A5D-EC32-4303-8F00-5139B1473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367" name="Image 366" descr="https://erp.ocpgroup.ma:4443/OA_HTML/cabo/images/swan/t.gif">
          <a:extLst>
            <a:ext uri="{FF2B5EF4-FFF2-40B4-BE49-F238E27FC236}">
              <a16:creationId xmlns:a16="http://schemas.microsoft.com/office/drawing/2014/main" id="{ABE98592-3E38-48AE-8987-FD11BFD7A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368" name="Image 367" descr="https://erp.ocpgroup.ma:4443/OA_HTML/cabo/images/swan/t.gif">
          <a:extLst>
            <a:ext uri="{FF2B5EF4-FFF2-40B4-BE49-F238E27FC236}">
              <a16:creationId xmlns:a16="http://schemas.microsoft.com/office/drawing/2014/main" id="{0037812C-7720-400B-ADCD-BF60711E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369" name="Image 368" descr="https://erp.ocpgroup.ma:4443/OA_HTML/cabo/images/swan/t.gif">
          <a:extLst>
            <a:ext uri="{FF2B5EF4-FFF2-40B4-BE49-F238E27FC236}">
              <a16:creationId xmlns:a16="http://schemas.microsoft.com/office/drawing/2014/main" id="{4456E22A-87F9-44C6-B3B0-EAA3B0B18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370" name="Image 369" descr="https://erp.ocpgroup.ma:4443/OA_HTML/cabo/images/swan/t.gif">
          <a:extLst>
            <a:ext uri="{FF2B5EF4-FFF2-40B4-BE49-F238E27FC236}">
              <a16:creationId xmlns:a16="http://schemas.microsoft.com/office/drawing/2014/main" id="{A909D815-A2D9-4D61-A73A-A0B8D9658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371" name="Image 370" descr="https://erp.ocpgroup.ma:4443/OA_HTML/cabo/images/swan/t.gif">
          <a:extLst>
            <a:ext uri="{FF2B5EF4-FFF2-40B4-BE49-F238E27FC236}">
              <a16:creationId xmlns:a16="http://schemas.microsoft.com/office/drawing/2014/main" id="{AC39B8CD-8649-44DA-995D-185086E54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372" name="Image 371" descr="https://erp.ocpgroup.ma:4443/OA_HTML/cabo/images/swan/t.gif">
          <a:extLst>
            <a:ext uri="{FF2B5EF4-FFF2-40B4-BE49-F238E27FC236}">
              <a16:creationId xmlns:a16="http://schemas.microsoft.com/office/drawing/2014/main" id="{E4D5C8AC-0777-4CD5-9DA5-AED668235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373" name="Image 372" descr="https://erp.ocpgroup.ma:4443/OA_HTML/cabo/images/swan/t.gif">
          <a:extLst>
            <a:ext uri="{FF2B5EF4-FFF2-40B4-BE49-F238E27FC236}">
              <a16:creationId xmlns:a16="http://schemas.microsoft.com/office/drawing/2014/main" id="{DD5AED93-7C3F-4AF5-9EC7-FF39C2311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74" name="Image 373" descr="https://erp.ocpgroup.ma:4443/OA_HTML/cabo/images/swan/t.gif">
          <a:extLst>
            <a:ext uri="{FF2B5EF4-FFF2-40B4-BE49-F238E27FC236}">
              <a16:creationId xmlns:a16="http://schemas.microsoft.com/office/drawing/2014/main" id="{E6B44CB6-821B-44EB-B561-AC3CD9D8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375" name="Image 374" descr="https://erp.ocpgroup.ma:4443/OA_HTML/cabo/images/swan/t.gif">
          <a:extLst>
            <a:ext uri="{FF2B5EF4-FFF2-40B4-BE49-F238E27FC236}">
              <a16:creationId xmlns:a16="http://schemas.microsoft.com/office/drawing/2014/main" id="{7FA14AD1-9C5E-4E0B-9DB9-8870FE1CA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376" name="Image 375" descr="https://erp.ocpgroup.ma:4443/OA_HTML/cabo/images/swan/t.gif">
          <a:extLst>
            <a:ext uri="{FF2B5EF4-FFF2-40B4-BE49-F238E27FC236}">
              <a16:creationId xmlns:a16="http://schemas.microsoft.com/office/drawing/2014/main" id="{D09FF0B4-016E-4457-8F29-BB278C03A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377" name="Image 376" descr="https://erp.ocpgroup.ma:4443/OA_HTML/cabo/images/swan/t.gif">
          <a:extLst>
            <a:ext uri="{FF2B5EF4-FFF2-40B4-BE49-F238E27FC236}">
              <a16:creationId xmlns:a16="http://schemas.microsoft.com/office/drawing/2014/main" id="{A5A9D5F7-D449-4C92-ACC1-695FEBCAB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378" name="Image 377" descr="https://erp.ocpgroup.ma:4443/OA_HTML/cabo/images/swan/t.gif">
          <a:extLst>
            <a:ext uri="{FF2B5EF4-FFF2-40B4-BE49-F238E27FC236}">
              <a16:creationId xmlns:a16="http://schemas.microsoft.com/office/drawing/2014/main" id="{CBB336F7-8357-4D92-8ACA-5B28CF840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379" name="Image 378" descr="https://erp.ocpgroup.ma:4443/OA_HTML/cabo/images/swan/t.gif">
          <a:extLst>
            <a:ext uri="{FF2B5EF4-FFF2-40B4-BE49-F238E27FC236}">
              <a16:creationId xmlns:a16="http://schemas.microsoft.com/office/drawing/2014/main" id="{2C330461-AFE9-443B-A431-1D9CEEC68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380" name="Image 379" descr="https://erp.ocpgroup.ma:4443/OA_HTML/cabo/images/swan/t.gif">
          <a:extLst>
            <a:ext uri="{FF2B5EF4-FFF2-40B4-BE49-F238E27FC236}">
              <a16:creationId xmlns:a16="http://schemas.microsoft.com/office/drawing/2014/main" id="{9BE726FF-31A7-4C02-9FF3-4C08D896D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381" name="Image 380" descr="https://erp.ocpgroup.ma:4443/OA_HTML/cabo/images/swan/t.gif">
          <a:extLst>
            <a:ext uri="{FF2B5EF4-FFF2-40B4-BE49-F238E27FC236}">
              <a16:creationId xmlns:a16="http://schemas.microsoft.com/office/drawing/2014/main" id="{B688CC33-13C2-416C-A7A7-F95A090F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382" name="Image 381" descr="https://erp.ocpgroup.ma:4443/OA_HTML/cabo/images/swan/t.gif">
          <a:extLst>
            <a:ext uri="{FF2B5EF4-FFF2-40B4-BE49-F238E27FC236}">
              <a16:creationId xmlns:a16="http://schemas.microsoft.com/office/drawing/2014/main" id="{F82396D4-BBF0-4E14-9F2F-14A5135FA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383" name="Image 382" descr="https://erp.ocpgroup.ma:4443/OA_HTML/cabo/images/swan/t.gif">
          <a:extLst>
            <a:ext uri="{FF2B5EF4-FFF2-40B4-BE49-F238E27FC236}">
              <a16:creationId xmlns:a16="http://schemas.microsoft.com/office/drawing/2014/main" id="{239167D7-B714-4C7F-AA2C-41ECB3193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384" name="Image 383" descr="https://erp.ocpgroup.ma:4443/OA_HTML/cabo/images/swan/t.gif">
          <a:extLst>
            <a:ext uri="{FF2B5EF4-FFF2-40B4-BE49-F238E27FC236}">
              <a16:creationId xmlns:a16="http://schemas.microsoft.com/office/drawing/2014/main" id="{82C316E3-9B74-49CD-82DD-5322EEA5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385" name="Image 384" descr="https://erp.ocpgroup.ma:4443/OA_HTML/cabo/images/swan/t.gif">
          <a:extLst>
            <a:ext uri="{FF2B5EF4-FFF2-40B4-BE49-F238E27FC236}">
              <a16:creationId xmlns:a16="http://schemas.microsoft.com/office/drawing/2014/main" id="{59DF5412-BD0E-4ED5-8BC4-8AC8B6E9D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386" name="Image 385" descr="https://erp.ocpgroup.ma:4443/OA_HTML/cabo/images/swan/t.gif">
          <a:extLst>
            <a:ext uri="{FF2B5EF4-FFF2-40B4-BE49-F238E27FC236}">
              <a16:creationId xmlns:a16="http://schemas.microsoft.com/office/drawing/2014/main" id="{BEA3D1C4-6B23-43DA-AC76-8522F0DE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387" name="Image 386" descr="https://erp.ocpgroup.ma:4443/OA_HTML/cabo/images/swan/t.gif">
          <a:extLst>
            <a:ext uri="{FF2B5EF4-FFF2-40B4-BE49-F238E27FC236}">
              <a16:creationId xmlns:a16="http://schemas.microsoft.com/office/drawing/2014/main" id="{7BD39934-C3BA-4A4D-8FD1-BD5BC98C6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388" name="Image 387" descr="https://erp.ocpgroup.ma:4443/OA_HTML/cabo/images/swan/t.gif">
          <a:extLst>
            <a:ext uri="{FF2B5EF4-FFF2-40B4-BE49-F238E27FC236}">
              <a16:creationId xmlns:a16="http://schemas.microsoft.com/office/drawing/2014/main" id="{4D6113AA-3FD8-4EAC-B11B-3850FB953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389" name="Image 388" descr="https://erp.ocpgroup.ma:4443/OA_HTML/cabo/images/swan/t.gif">
          <a:extLst>
            <a:ext uri="{FF2B5EF4-FFF2-40B4-BE49-F238E27FC236}">
              <a16:creationId xmlns:a16="http://schemas.microsoft.com/office/drawing/2014/main" id="{9B99349F-57FA-4086-B0AE-D82FEF939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390" name="Image 389" descr="https://erp.ocpgroup.ma:4443/OA_HTML/cabo/images/swan/t.gif">
          <a:extLst>
            <a:ext uri="{FF2B5EF4-FFF2-40B4-BE49-F238E27FC236}">
              <a16:creationId xmlns:a16="http://schemas.microsoft.com/office/drawing/2014/main" id="{BE4DCA92-2912-40D5-8F1D-086F6C5F8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391" name="Image 390" descr="https://erp.ocpgroup.ma:4443/OA_HTML/cabo/images/swan/t.gif">
          <a:extLst>
            <a:ext uri="{FF2B5EF4-FFF2-40B4-BE49-F238E27FC236}">
              <a16:creationId xmlns:a16="http://schemas.microsoft.com/office/drawing/2014/main" id="{7A5FFEDB-0347-497A-88B6-90BFD103F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392" name="Image 391" descr="https://erp.ocpgroup.ma:4443/OA_HTML/cabo/images/swan/t.gif">
          <a:extLst>
            <a:ext uri="{FF2B5EF4-FFF2-40B4-BE49-F238E27FC236}">
              <a16:creationId xmlns:a16="http://schemas.microsoft.com/office/drawing/2014/main" id="{8812556D-2A4F-461C-95A0-041B0F3D2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393" name="Image 392" descr="https://erp.ocpgroup.ma:4443/OA_HTML/cabo/images/swan/t.gif">
          <a:extLst>
            <a:ext uri="{FF2B5EF4-FFF2-40B4-BE49-F238E27FC236}">
              <a16:creationId xmlns:a16="http://schemas.microsoft.com/office/drawing/2014/main" id="{05DD76BB-D292-4E2F-A372-55D0CF7C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394" name="Image 393" descr="https://erp.ocpgroup.ma:4443/OA_HTML/cabo/images/swan/t.gif">
          <a:extLst>
            <a:ext uri="{FF2B5EF4-FFF2-40B4-BE49-F238E27FC236}">
              <a16:creationId xmlns:a16="http://schemas.microsoft.com/office/drawing/2014/main" id="{FE16FE37-327B-4161-A7F1-E80D956FB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395" name="Image 394" descr="https://erp.ocpgroup.ma:4443/OA_HTML/cabo/images/swan/t.gif">
          <a:extLst>
            <a:ext uri="{FF2B5EF4-FFF2-40B4-BE49-F238E27FC236}">
              <a16:creationId xmlns:a16="http://schemas.microsoft.com/office/drawing/2014/main" id="{4F3566F7-A7D1-45E0-B15B-CAE7DD44A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396" name="Image 395" descr="https://erp.ocpgroup.ma:4443/OA_HTML/cabo/images/swan/t.gif">
          <a:extLst>
            <a:ext uri="{FF2B5EF4-FFF2-40B4-BE49-F238E27FC236}">
              <a16:creationId xmlns:a16="http://schemas.microsoft.com/office/drawing/2014/main" id="{A5E246C7-F1E0-4561-93A1-A0ECE93D8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397" name="Image 396" descr="https://erp.ocpgroup.ma:4443/OA_HTML/cabo/images/swan/t.gif">
          <a:extLst>
            <a:ext uri="{FF2B5EF4-FFF2-40B4-BE49-F238E27FC236}">
              <a16:creationId xmlns:a16="http://schemas.microsoft.com/office/drawing/2014/main" id="{EC571EE8-EB3F-447E-8907-6C74D799A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398" name="Image 397" descr="https://erp.ocpgroup.ma:4443/OA_HTML/cabo/images/swan/t.gif">
          <a:extLst>
            <a:ext uri="{FF2B5EF4-FFF2-40B4-BE49-F238E27FC236}">
              <a16:creationId xmlns:a16="http://schemas.microsoft.com/office/drawing/2014/main" id="{715F25C6-3C6C-4613-B2E9-89617C3AC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399" name="Image 398" descr="https://erp.ocpgroup.ma:4443/OA_HTML/cabo/images/swan/t.gif">
          <a:extLst>
            <a:ext uri="{FF2B5EF4-FFF2-40B4-BE49-F238E27FC236}">
              <a16:creationId xmlns:a16="http://schemas.microsoft.com/office/drawing/2014/main" id="{680BB5A4-92CD-4EBB-B641-99ADD5B40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400" name="Image 399" descr="https://erp.ocpgroup.ma:4443/OA_HTML/cabo/images/swan/t.gif">
          <a:extLst>
            <a:ext uri="{FF2B5EF4-FFF2-40B4-BE49-F238E27FC236}">
              <a16:creationId xmlns:a16="http://schemas.microsoft.com/office/drawing/2014/main" id="{B5088A44-323B-4893-A93B-A2A54DA43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401" name="Image 400" descr="https://erp.ocpgroup.ma:4443/OA_HTML/cabo/images/swan/t.gif">
          <a:extLst>
            <a:ext uri="{FF2B5EF4-FFF2-40B4-BE49-F238E27FC236}">
              <a16:creationId xmlns:a16="http://schemas.microsoft.com/office/drawing/2014/main" id="{1A431B17-C2E1-4821-9B4C-15C87A59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402" name="Image 401" descr="https://erp.ocpgroup.ma:4443/OA_HTML/cabo/images/swan/t.gif">
          <a:extLst>
            <a:ext uri="{FF2B5EF4-FFF2-40B4-BE49-F238E27FC236}">
              <a16:creationId xmlns:a16="http://schemas.microsoft.com/office/drawing/2014/main" id="{5DA2B8E8-1CEB-402B-ABED-250BC4985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403" name="Image 402" descr="https://erp.ocpgroup.ma:4443/OA_HTML/cabo/images/swan/t.gif">
          <a:extLst>
            <a:ext uri="{FF2B5EF4-FFF2-40B4-BE49-F238E27FC236}">
              <a16:creationId xmlns:a16="http://schemas.microsoft.com/office/drawing/2014/main" id="{E098826D-5116-45A1-A7A6-EFED1C53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404" name="Image 403" descr="https://erp.ocpgroup.ma:4443/OA_HTML/cabo/images/swan/t.gif">
          <a:extLst>
            <a:ext uri="{FF2B5EF4-FFF2-40B4-BE49-F238E27FC236}">
              <a16:creationId xmlns:a16="http://schemas.microsoft.com/office/drawing/2014/main" id="{60F25C94-AD98-414A-A24D-4CE11C116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405" name="Image 404" descr="https://erp.ocpgroup.ma:4443/OA_HTML/cabo/images/swan/t.gif">
          <a:extLst>
            <a:ext uri="{FF2B5EF4-FFF2-40B4-BE49-F238E27FC236}">
              <a16:creationId xmlns:a16="http://schemas.microsoft.com/office/drawing/2014/main" id="{4BCE042A-F17E-4630-AF07-DF143CCB5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406" name="Image 405" descr="https://erp.ocpgroup.ma:4443/OA_HTML/cabo/images/swan/t.gif">
          <a:extLst>
            <a:ext uri="{FF2B5EF4-FFF2-40B4-BE49-F238E27FC236}">
              <a16:creationId xmlns:a16="http://schemas.microsoft.com/office/drawing/2014/main" id="{EB54A95C-1FDD-4359-9665-3E34D4E39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407" name="Image 406" descr="https://erp.ocpgroup.ma:4443/OA_HTML/cabo/images/swan/t.gif">
          <a:extLst>
            <a:ext uri="{FF2B5EF4-FFF2-40B4-BE49-F238E27FC236}">
              <a16:creationId xmlns:a16="http://schemas.microsoft.com/office/drawing/2014/main" id="{F8F2A99A-581C-4229-88DF-CADC1FCFC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408" name="Image 407" descr="https://erp.ocpgroup.ma:4443/OA_HTML/cabo/images/swan/t.gif">
          <a:extLst>
            <a:ext uri="{FF2B5EF4-FFF2-40B4-BE49-F238E27FC236}">
              <a16:creationId xmlns:a16="http://schemas.microsoft.com/office/drawing/2014/main" id="{9CBB7C50-4B32-4FA7-8FC6-2BD6DC477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409" name="Image 408" descr="https://erp.ocpgroup.ma:4443/OA_HTML/cabo/images/swan/t.gif">
          <a:extLst>
            <a:ext uri="{FF2B5EF4-FFF2-40B4-BE49-F238E27FC236}">
              <a16:creationId xmlns:a16="http://schemas.microsoft.com/office/drawing/2014/main" id="{4AB122D3-8A2B-4D81-B5D0-0E20A9FB4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410" name="Image 409" descr="https://erp.ocpgroup.ma:4443/OA_HTML/cabo/images/swan/t.gif">
          <a:extLst>
            <a:ext uri="{FF2B5EF4-FFF2-40B4-BE49-F238E27FC236}">
              <a16:creationId xmlns:a16="http://schemas.microsoft.com/office/drawing/2014/main" id="{58FD4818-3753-4407-A384-DE7C99E1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411" name="Image 410" descr="https://erp.ocpgroup.ma:4443/OA_HTML/cabo/images/swan/t.gif">
          <a:extLst>
            <a:ext uri="{FF2B5EF4-FFF2-40B4-BE49-F238E27FC236}">
              <a16:creationId xmlns:a16="http://schemas.microsoft.com/office/drawing/2014/main" id="{66A28DBD-76BA-46BE-9C0E-BDECD45A7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412" name="Image 411" descr="https://erp.ocpgroup.ma:4443/OA_HTML/cabo/images/swan/t.gif">
          <a:extLst>
            <a:ext uri="{FF2B5EF4-FFF2-40B4-BE49-F238E27FC236}">
              <a16:creationId xmlns:a16="http://schemas.microsoft.com/office/drawing/2014/main" id="{BD06DD1E-CB0C-4B86-A8E9-1CA90DA7F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413" name="Image 412" descr="https://erp.ocpgroup.ma:4443/OA_HTML/cabo/images/swan/t.gif">
          <a:extLst>
            <a:ext uri="{FF2B5EF4-FFF2-40B4-BE49-F238E27FC236}">
              <a16:creationId xmlns:a16="http://schemas.microsoft.com/office/drawing/2014/main" id="{079851DC-8501-4050-8A74-F259355EC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414" name="Image 413" descr="https://erp.ocpgroup.ma:4443/OA_HTML/cabo/images/swan/t.gif">
          <a:extLst>
            <a:ext uri="{FF2B5EF4-FFF2-40B4-BE49-F238E27FC236}">
              <a16:creationId xmlns:a16="http://schemas.microsoft.com/office/drawing/2014/main" id="{F2E93467-032C-4E1A-A947-97FC30D4A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415" name="Image 414" descr="https://erp.ocpgroup.ma:4443/OA_HTML/cabo/images/swan/t.gif">
          <a:extLst>
            <a:ext uri="{FF2B5EF4-FFF2-40B4-BE49-F238E27FC236}">
              <a16:creationId xmlns:a16="http://schemas.microsoft.com/office/drawing/2014/main" id="{0BD82FBC-538E-46F8-8CCE-87F3966A2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416" name="Image 415" descr="https://erp.ocpgroup.ma:4443/OA_HTML/cabo/images/swan/t.gif">
          <a:extLst>
            <a:ext uri="{FF2B5EF4-FFF2-40B4-BE49-F238E27FC236}">
              <a16:creationId xmlns:a16="http://schemas.microsoft.com/office/drawing/2014/main" id="{E9D9C6EE-0491-4E5F-ADA0-AA684B9DA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417" name="Image 416" descr="https://erp.ocpgroup.ma:4443/OA_HTML/cabo/images/swan/t.gif">
          <a:extLst>
            <a:ext uri="{FF2B5EF4-FFF2-40B4-BE49-F238E27FC236}">
              <a16:creationId xmlns:a16="http://schemas.microsoft.com/office/drawing/2014/main" id="{E38341AB-2AC3-4277-898E-CBFF5FDEF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418" name="Image 417" descr="https://erp.ocpgroup.ma:4443/OA_HTML/cabo/images/swan/t.gif">
          <a:extLst>
            <a:ext uri="{FF2B5EF4-FFF2-40B4-BE49-F238E27FC236}">
              <a16:creationId xmlns:a16="http://schemas.microsoft.com/office/drawing/2014/main" id="{0A74360F-D1D1-490D-BBBD-317BD1F81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419" name="Image 418" descr="https://erp.ocpgroup.ma:4443/OA_HTML/cabo/images/swan/t.gif">
          <a:extLst>
            <a:ext uri="{FF2B5EF4-FFF2-40B4-BE49-F238E27FC236}">
              <a16:creationId xmlns:a16="http://schemas.microsoft.com/office/drawing/2014/main" id="{858E7FB4-361D-469B-8B63-D2B2E681F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420" name="Image 419" descr="https://erp.ocpgroup.ma:4443/OA_HTML/cabo/images/swan/t.gif">
          <a:extLst>
            <a:ext uri="{FF2B5EF4-FFF2-40B4-BE49-F238E27FC236}">
              <a16:creationId xmlns:a16="http://schemas.microsoft.com/office/drawing/2014/main" id="{771FE045-15F7-4931-BEA7-DAE4F391D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421" name="Image 420" descr="https://erp.ocpgroup.ma:4443/OA_HTML/cabo/images/swan/t.gif">
          <a:extLst>
            <a:ext uri="{FF2B5EF4-FFF2-40B4-BE49-F238E27FC236}">
              <a16:creationId xmlns:a16="http://schemas.microsoft.com/office/drawing/2014/main" id="{2AB0E232-CD12-4886-A3E6-BC55E8DDE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422" name="Image 421" descr="https://erp.ocpgroup.ma:4443/OA_HTML/cabo/images/swan/t.gif">
          <a:extLst>
            <a:ext uri="{FF2B5EF4-FFF2-40B4-BE49-F238E27FC236}">
              <a16:creationId xmlns:a16="http://schemas.microsoft.com/office/drawing/2014/main" id="{096C0ABA-901E-491B-9357-F97088A84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423" name="Image 422" descr="https://erp.ocpgroup.ma:4443/OA_HTML/cabo/images/swan/t.gif">
          <a:extLst>
            <a:ext uri="{FF2B5EF4-FFF2-40B4-BE49-F238E27FC236}">
              <a16:creationId xmlns:a16="http://schemas.microsoft.com/office/drawing/2014/main" id="{E76F0E6F-830F-42A4-9138-4770EA676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424" name="Image 423" descr="https://erp.ocpgroup.ma:4443/OA_HTML/cabo/images/swan/t.gif">
          <a:extLst>
            <a:ext uri="{FF2B5EF4-FFF2-40B4-BE49-F238E27FC236}">
              <a16:creationId xmlns:a16="http://schemas.microsoft.com/office/drawing/2014/main" id="{31F1C9B3-DF15-4F85-9138-674095D3F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425" name="Image 424" descr="https://erp.ocpgroup.ma:4443/OA_HTML/cabo/images/swan/t.gif">
          <a:extLst>
            <a:ext uri="{FF2B5EF4-FFF2-40B4-BE49-F238E27FC236}">
              <a16:creationId xmlns:a16="http://schemas.microsoft.com/office/drawing/2014/main" id="{AF526FD6-058E-43BB-953F-D13690A80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426" name="Image 425" descr="https://erp.ocpgroup.ma:4443/OA_HTML/cabo/images/swan/t.gif">
          <a:extLst>
            <a:ext uri="{FF2B5EF4-FFF2-40B4-BE49-F238E27FC236}">
              <a16:creationId xmlns:a16="http://schemas.microsoft.com/office/drawing/2014/main" id="{E1694382-0294-4761-82C0-D9F72AE92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427" name="Image 426" descr="https://erp.ocpgroup.ma:4443/OA_HTML/cabo/images/swan/t.gif">
          <a:extLst>
            <a:ext uri="{FF2B5EF4-FFF2-40B4-BE49-F238E27FC236}">
              <a16:creationId xmlns:a16="http://schemas.microsoft.com/office/drawing/2014/main" id="{1F3A172B-6BB4-4FC5-A0C0-DDFF4306C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428" name="Image 427" descr="https://erp.ocpgroup.ma:4443/OA_HTML/cabo/images/swan/t.gif">
          <a:extLst>
            <a:ext uri="{FF2B5EF4-FFF2-40B4-BE49-F238E27FC236}">
              <a16:creationId xmlns:a16="http://schemas.microsoft.com/office/drawing/2014/main" id="{91B265CE-6416-4733-9B16-CD460F5D6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429" name="Image 428" descr="https://erp.ocpgroup.ma:4443/OA_HTML/cabo/images/swan/t.gif">
          <a:extLst>
            <a:ext uri="{FF2B5EF4-FFF2-40B4-BE49-F238E27FC236}">
              <a16:creationId xmlns:a16="http://schemas.microsoft.com/office/drawing/2014/main" id="{65713360-2DFD-4E89-8CEF-64D05CB5E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430" name="Image 429" descr="https://erp.ocpgroup.ma:4443/OA_HTML/cabo/images/swan/t.gif">
          <a:extLst>
            <a:ext uri="{FF2B5EF4-FFF2-40B4-BE49-F238E27FC236}">
              <a16:creationId xmlns:a16="http://schemas.microsoft.com/office/drawing/2014/main" id="{49140B9E-C233-4749-8CE5-0ACDE979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431" name="Image 430" descr="https://erp.ocpgroup.ma:4443/OA_HTML/cabo/images/swan/t.gif">
          <a:extLst>
            <a:ext uri="{FF2B5EF4-FFF2-40B4-BE49-F238E27FC236}">
              <a16:creationId xmlns:a16="http://schemas.microsoft.com/office/drawing/2014/main" id="{3472379C-434C-463D-84F7-13AA68DDA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432" name="Image 431" descr="https://erp.ocpgroup.ma:4443/OA_HTML/cabo/images/swan/t.gif">
          <a:extLst>
            <a:ext uri="{FF2B5EF4-FFF2-40B4-BE49-F238E27FC236}">
              <a16:creationId xmlns:a16="http://schemas.microsoft.com/office/drawing/2014/main" id="{D10A7FC1-365F-41FF-89A6-4AD3E66C7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433" name="Image 432" descr="https://erp.ocpgroup.ma:4443/OA_HTML/cabo/images/swan/t.gif">
          <a:extLst>
            <a:ext uri="{FF2B5EF4-FFF2-40B4-BE49-F238E27FC236}">
              <a16:creationId xmlns:a16="http://schemas.microsoft.com/office/drawing/2014/main" id="{EC3262E7-E3A5-4439-A969-2EFC41F1C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434" name="Image 433" descr="https://erp.ocpgroup.ma:4443/OA_HTML/cabo/images/swan/t.gif">
          <a:extLst>
            <a:ext uri="{FF2B5EF4-FFF2-40B4-BE49-F238E27FC236}">
              <a16:creationId xmlns:a16="http://schemas.microsoft.com/office/drawing/2014/main" id="{356177E7-6F92-4EB6-9199-D7B283D8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435" name="Image 434" descr="https://erp.ocpgroup.ma:4443/OA_HTML/cabo/images/swan/t.gif">
          <a:extLst>
            <a:ext uri="{FF2B5EF4-FFF2-40B4-BE49-F238E27FC236}">
              <a16:creationId xmlns:a16="http://schemas.microsoft.com/office/drawing/2014/main" id="{76381AF2-5DBD-4636-BF8C-13381092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436" name="Image 435" descr="https://erp.ocpgroup.ma:4443/OA_HTML/cabo/images/swan/t.gif">
          <a:extLst>
            <a:ext uri="{FF2B5EF4-FFF2-40B4-BE49-F238E27FC236}">
              <a16:creationId xmlns:a16="http://schemas.microsoft.com/office/drawing/2014/main" id="{899DBD40-33D0-46D2-965E-6ACCEBF72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437" name="Image 436" descr="https://erp.ocpgroup.ma:4443/OA_HTML/cabo/images/swan/t.gif">
          <a:extLst>
            <a:ext uri="{FF2B5EF4-FFF2-40B4-BE49-F238E27FC236}">
              <a16:creationId xmlns:a16="http://schemas.microsoft.com/office/drawing/2014/main" id="{0CDDFE9A-86D5-4713-906A-2F53AB97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438" name="Image 437" descr="https://erp.ocpgroup.ma:4443/OA_HTML/cabo/images/swan/t.gif">
          <a:extLst>
            <a:ext uri="{FF2B5EF4-FFF2-40B4-BE49-F238E27FC236}">
              <a16:creationId xmlns:a16="http://schemas.microsoft.com/office/drawing/2014/main" id="{C11CE1A1-9106-448D-88ED-C7E669A88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439" name="Image 438" descr="https://erp.ocpgroup.ma:4443/OA_HTML/cabo/images/swan/t.gif">
          <a:extLst>
            <a:ext uri="{FF2B5EF4-FFF2-40B4-BE49-F238E27FC236}">
              <a16:creationId xmlns:a16="http://schemas.microsoft.com/office/drawing/2014/main" id="{142BB389-8544-455B-8BD4-4BBDA4702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440" name="Image 439" descr="https://erp.ocpgroup.ma:4443/OA_HTML/cabo/images/swan/t.gif">
          <a:extLst>
            <a:ext uri="{FF2B5EF4-FFF2-40B4-BE49-F238E27FC236}">
              <a16:creationId xmlns:a16="http://schemas.microsoft.com/office/drawing/2014/main" id="{63F24DC9-7891-486B-B56F-CAA2F0AB3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441" name="Image 440" descr="https://erp.ocpgroup.ma:4443/OA_HTML/cabo/images/swan/t.gif">
          <a:extLst>
            <a:ext uri="{FF2B5EF4-FFF2-40B4-BE49-F238E27FC236}">
              <a16:creationId xmlns:a16="http://schemas.microsoft.com/office/drawing/2014/main" id="{257D13B5-EF19-4477-8957-E406E69C8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442" name="Image 441" descr="https://erp.ocpgroup.ma:4443/OA_HTML/cabo/images/swan/t.gif">
          <a:extLst>
            <a:ext uri="{FF2B5EF4-FFF2-40B4-BE49-F238E27FC236}">
              <a16:creationId xmlns:a16="http://schemas.microsoft.com/office/drawing/2014/main" id="{0384B4D0-75BE-4B0A-9064-3BAF7A8D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443" name="Image 442" descr="https://erp.ocpgroup.ma:4443/OA_HTML/cabo/images/swan/t.gif">
          <a:extLst>
            <a:ext uri="{FF2B5EF4-FFF2-40B4-BE49-F238E27FC236}">
              <a16:creationId xmlns:a16="http://schemas.microsoft.com/office/drawing/2014/main" id="{BB934E64-D93B-4B12-977A-44A88D2C4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444" name="Image 443" descr="https://erp.ocpgroup.ma:4443/OA_HTML/cabo/images/swan/t.gif">
          <a:extLst>
            <a:ext uri="{FF2B5EF4-FFF2-40B4-BE49-F238E27FC236}">
              <a16:creationId xmlns:a16="http://schemas.microsoft.com/office/drawing/2014/main" id="{A43EE278-7E61-46A7-BC84-6682CE35E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445" name="Image 444" descr="https://erp.ocpgroup.ma:4443/OA_HTML/cabo/images/swan/t.gif">
          <a:extLst>
            <a:ext uri="{FF2B5EF4-FFF2-40B4-BE49-F238E27FC236}">
              <a16:creationId xmlns:a16="http://schemas.microsoft.com/office/drawing/2014/main" id="{47908442-3F61-41E6-A6C6-4C10CF9EE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446" name="Image 445" descr="https://erp.ocpgroup.ma:4443/OA_HTML/cabo/images/swan/t.gif">
          <a:extLst>
            <a:ext uri="{FF2B5EF4-FFF2-40B4-BE49-F238E27FC236}">
              <a16:creationId xmlns:a16="http://schemas.microsoft.com/office/drawing/2014/main" id="{E3CDE201-8A10-4601-B3FE-E95EDD439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447" name="Image 446" descr="https://erp.ocpgroup.ma:4443/OA_HTML/cabo/images/swan/t.gif">
          <a:extLst>
            <a:ext uri="{FF2B5EF4-FFF2-40B4-BE49-F238E27FC236}">
              <a16:creationId xmlns:a16="http://schemas.microsoft.com/office/drawing/2014/main" id="{6DE1479A-A7E0-4EE7-951F-7A321478B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448" name="Image 447" descr="https://erp.ocpgroup.ma:4443/OA_HTML/cabo/images/swan/t.gif">
          <a:extLst>
            <a:ext uri="{FF2B5EF4-FFF2-40B4-BE49-F238E27FC236}">
              <a16:creationId xmlns:a16="http://schemas.microsoft.com/office/drawing/2014/main" id="{01EB8525-5F6D-437E-A8F6-93A6B2DE9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449" name="Image 448" descr="https://erp.ocpgroup.ma:4443/OA_HTML/cabo/images/swan/t.gif">
          <a:extLst>
            <a:ext uri="{FF2B5EF4-FFF2-40B4-BE49-F238E27FC236}">
              <a16:creationId xmlns:a16="http://schemas.microsoft.com/office/drawing/2014/main" id="{FCBCBCF1-3EF1-4E62-A8D1-1FD1679B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450" name="Image 449" descr="https://erp.ocpgroup.ma:4443/OA_HTML/cabo/images/swan/t.gif">
          <a:extLst>
            <a:ext uri="{FF2B5EF4-FFF2-40B4-BE49-F238E27FC236}">
              <a16:creationId xmlns:a16="http://schemas.microsoft.com/office/drawing/2014/main" id="{E197DBB5-8387-4904-ADAB-8EB129E34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451" name="Image 450" descr="https://erp.ocpgroup.ma:4443/OA_HTML/cabo/images/swan/t.gif">
          <a:extLst>
            <a:ext uri="{FF2B5EF4-FFF2-40B4-BE49-F238E27FC236}">
              <a16:creationId xmlns:a16="http://schemas.microsoft.com/office/drawing/2014/main" id="{8DFA32A0-E9C0-411C-BF11-DAC9ED3A4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452" name="Image 451" descr="https://erp.ocpgroup.ma:4443/OA_HTML/cabo/images/swan/t.gif">
          <a:extLst>
            <a:ext uri="{FF2B5EF4-FFF2-40B4-BE49-F238E27FC236}">
              <a16:creationId xmlns:a16="http://schemas.microsoft.com/office/drawing/2014/main" id="{934A91CD-6255-478C-8874-7AC7BF000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453" name="Image 452" descr="https://erp.ocpgroup.ma:4443/OA_HTML/cabo/images/swan/t.gif">
          <a:extLst>
            <a:ext uri="{FF2B5EF4-FFF2-40B4-BE49-F238E27FC236}">
              <a16:creationId xmlns:a16="http://schemas.microsoft.com/office/drawing/2014/main" id="{3DE6A785-F235-4E58-854F-964A01A6C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454" name="Image 453" descr="https://erp.ocpgroup.ma:4443/OA_HTML/cabo/images/swan/t.gif">
          <a:extLst>
            <a:ext uri="{FF2B5EF4-FFF2-40B4-BE49-F238E27FC236}">
              <a16:creationId xmlns:a16="http://schemas.microsoft.com/office/drawing/2014/main" id="{3225D84E-2DE3-4FD5-AC1F-5AF2F7ABA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455" name="Image 454" descr="https://erp.ocpgroup.ma:4443/OA_HTML/cabo/images/swan/t.gif">
          <a:extLst>
            <a:ext uri="{FF2B5EF4-FFF2-40B4-BE49-F238E27FC236}">
              <a16:creationId xmlns:a16="http://schemas.microsoft.com/office/drawing/2014/main" id="{48AAEF8E-D0D9-46DB-B10D-FD6C42095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456" name="Image 455" descr="https://erp.ocpgroup.ma:4443/OA_HTML/cabo/images/swan/t.gif">
          <a:extLst>
            <a:ext uri="{FF2B5EF4-FFF2-40B4-BE49-F238E27FC236}">
              <a16:creationId xmlns:a16="http://schemas.microsoft.com/office/drawing/2014/main" id="{CC1E858B-5130-437B-9FD6-F530471F6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457" name="Image 456" descr="https://erp.ocpgroup.ma:4443/OA_HTML/cabo/images/swan/t.gif">
          <a:extLst>
            <a:ext uri="{FF2B5EF4-FFF2-40B4-BE49-F238E27FC236}">
              <a16:creationId xmlns:a16="http://schemas.microsoft.com/office/drawing/2014/main" id="{22FBC78F-82F0-4925-AB89-C50C63323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458" name="Image 457" descr="https://erp.ocpgroup.ma:4443/OA_HTML/cabo/images/swan/t.gif">
          <a:extLst>
            <a:ext uri="{FF2B5EF4-FFF2-40B4-BE49-F238E27FC236}">
              <a16:creationId xmlns:a16="http://schemas.microsoft.com/office/drawing/2014/main" id="{2CAEBB39-BA7B-4667-94C8-CD0ABF392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459" name="Image 458" descr="https://erp.ocpgroup.ma:4443/OA_HTML/cabo/images/swan/t.gif">
          <a:extLst>
            <a:ext uri="{FF2B5EF4-FFF2-40B4-BE49-F238E27FC236}">
              <a16:creationId xmlns:a16="http://schemas.microsoft.com/office/drawing/2014/main" id="{BF68A0CC-517C-4741-A177-5A8D90C3C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460" name="Image 459" descr="https://erp.ocpgroup.ma:4443/OA_HTML/cabo/images/swan/t.gif">
          <a:extLst>
            <a:ext uri="{FF2B5EF4-FFF2-40B4-BE49-F238E27FC236}">
              <a16:creationId xmlns:a16="http://schemas.microsoft.com/office/drawing/2014/main" id="{7B63981B-07E7-462B-808A-1DBC624F6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461" name="Image 460" descr="https://erp.ocpgroup.ma:4443/OA_HTML/cabo/images/swan/t.gif">
          <a:extLst>
            <a:ext uri="{FF2B5EF4-FFF2-40B4-BE49-F238E27FC236}">
              <a16:creationId xmlns:a16="http://schemas.microsoft.com/office/drawing/2014/main" id="{749D027C-AE52-4669-9D98-282BF2A46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462" name="Image 461" descr="https://erp.ocpgroup.ma:4443/OA_HTML/cabo/images/swan/t.gif">
          <a:extLst>
            <a:ext uri="{FF2B5EF4-FFF2-40B4-BE49-F238E27FC236}">
              <a16:creationId xmlns:a16="http://schemas.microsoft.com/office/drawing/2014/main" id="{86740F8E-CEBC-4A30-8DFA-118F9DF53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463" name="Image 462" descr="https://erp.ocpgroup.ma:4443/OA_HTML/cabo/images/swan/t.gif">
          <a:extLst>
            <a:ext uri="{FF2B5EF4-FFF2-40B4-BE49-F238E27FC236}">
              <a16:creationId xmlns:a16="http://schemas.microsoft.com/office/drawing/2014/main" id="{4ED84246-EF44-47A5-AEE3-189AA80A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464" name="Image 463" descr="https://erp.ocpgroup.ma:4443/OA_HTML/cabo/images/swan/t.gif">
          <a:extLst>
            <a:ext uri="{FF2B5EF4-FFF2-40B4-BE49-F238E27FC236}">
              <a16:creationId xmlns:a16="http://schemas.microsoft.com/office/drawing/2014/main" id="{33679383-D469-4ABC-8990-E1EE8DE33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465" name="Image 464" descr="https://erp.ocpgroup.ma:4443/OA_HTML/cabo/images/swan/t.gif">
          <a:extLst>
            <a:ext uri="{FF2B5EF4-FFF2-40B4-BE49-F238E27FC236}">
              <a16:creationId xmlns:a16="http://schemas.microsoft.com/office/drawing/2014/main" id="{B70F3D67-5AAF-41F0-987C-CE7EDDBE9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466" name="Image 465" descr="https://erp.ocpgroup.ma:4443/OA_HTML/cabo/images/swan/t.gif">
          <a:extLst>
            <a:ext uri="{FF2B5EF4-FFF2-40B4-BE49-F238E27FC236}">
              <a16:creationId xmlns:a16="http://schemas.microsoft.com/office/drawing/2014/main" id="{26E20F04-8C53-414A-8890-D78A2FC2C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467" name="Image 466" descr="https://erp.ocpgroup.ma:4443/OA_HTML/cabo/images/swan/t.gif">
          <a:extLst>
            <a:ext uri="{FF2B5EF4-FFF2-40B4-BE49-F238E27FC236}">
              <a16:creationId xmlns:a16="http://schemas.microsoft.com/office/drawing/2014/main" id="{4293E2D5-0BF9-466C-B581-2F4EFB87A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468" name="Image 467" descr="https://erp.ocpgroup.ma:4443/OA_HTML/cabo/images/swan/t.gif">
          <a:extLst>
            <a:ext uri="{FF2B5EF4-FFF2-40B4-BE49-F238E27FC236}">
              <a16:creationId xmlns:a16="http://schemas.microsoft.com/office/drawing/2014/main" id="{E4E5C096-AC21-4400-A9A9-45201A669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469" name="Image 468" descr="https://erp.ocpgroup.ma:4443/OA_HTML/cabo/images/swan/t.gif">
          <a:extLst>
            <a:ext uri="{FF2B5EF4-FFF2-40B4-BE49-F238E27FC236}">
              <a16:creationId xmlns:a16="http://schemas.microsoft.com/office/drawing/2014/main" id="{D2569328-4E8A-437A-B7F1-621A54745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470" name="Image 469" descr="https://erp.ocpgroup.ma:4443/OA_HTML/cabo/images/swan/t.gif">
          <a:extLst>
            <a:ext uri="{FF2B5EF4-FFF2-40B4-BE49-F238E27FC236}">
              <a16:creationId xmlns:a16="http://schemas.microsoft.com/office/drawing/2014/main" id="{28246681-4209-428E-96E4-34A0B3061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55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471" name="Image 470" descr="https://erp.ocpgroup.ma:4443/OA_HTML/cabo/images/swan/t.gif">
          <a:extLst>
            <a:ext uri="{FF2B5EF4-FFF2-40B4-BE49-F238E27FC236}">
              <a16:creationId xmlns:a16="http://schemas.microsoft.com/office/drawing/2014/main" id="{30D76C05-1AD4-4584-8CED-8A488C090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55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472" name="Image 471" descr="https://erp.ocpgroup.ma:4443/OA_HTML/cabo/images/swan/t.gif">
          <a:extLst>
            <a:ext uri="{FF2B5EF4-FFF2-40B4-BE49-F238E27FC236}">
              <a16:creationId xmlns:a16="http://schemas.microsoft.com/office/drawing/2014/main" id="{268FDBDA-8991-472B-BA04-8CBFC6607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55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473" name="Image 472" descr="https://erp.ocpgroup.ma:4443/OA_HTML/cabo/images/swan/t.gif">
          <a:extLst>
            <a:ext uri="{FF2B5EF4-FFF2-40B4-BE49-F238E27FC236}">
              <a16:creationId xmlns:a16="http://schemas.microsoft.com/office/drawing/2014/main" id="{E768270D-1A99-42C5-8A9D-2A21CA727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52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474" name="Image 473" descr="https://erp.ocpgroup.ma:4443/OA_HTML/cabo/images/swan/t.gif">
          <a:extLst>
            <a:ext uri="{FF2B5EF4-FFF2-40B4-BE49-F238E27FC236}">
              <a16:creationId xmlns:a16="http://schemas.microsoft.com/office/drawing/2014/main" id="{027DE189-966C-4566-8BB3-D939D3AC1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52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475" name="Image 474" descr="https://erp.ocpgroup.ma:4443/OA_HTML/cabo/images/swan/t.gif">
          <a:extLst>
            <a:ext uri="{FF2B5EF4-FFF2-40B4-BE49-F238E27FC236}">
              <a16:creationId xmlns:a16="http://schemas.microsoft.com/office/drawing/2014/main" id="{F9D3685F-52D5-449A-BED9-32336467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52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476" name="Image 475" descr="https://erp.ocpgroup.ma:4443/OA_HTML/cabo/images/swan/t.gif">
          <a:extLst>
            <a:ext uri="{FF2B5EF4-FFF2-40B4-BE49-F238E27FC236}">
              <a16:creationId xmlns:a16="http://schemas.microsoft.com/office/drawing/2014/main" id="{66061325-20FD-4F31-9468-33C06BFEE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232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477" name="Image 476" descr="https://erp.ocpgroup.ma:4443/OA_HTML/cabo/images/swan/t.gif">
          <a:extLst>
            <a:ext uri="{FF2B5EF4-FFF2-40B4-BE49-F238E27FC236}">
              <a16:creationId xmlns:a16="http://schemas.microsoft.com/office/drawing/2014/main" id="{207BA525-87F6-4DB8-B0FE-358232152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232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478" name="Image 477" descr="https://erp.ocpgroup.ma:4443/OA_HTML/cabo/images/swan/t.gif">
          <a:extLst>
            <a:ext uri="{FF2B5EF4-FFF2-40B4-BE49-F238E27FC236}">
              <a16:creationId xmlns:a16="http://schemas.microsoft.com/office/drawing/2014/main" id="{6F8785D6-3FB3-4DBE-BD4A-72082FAA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232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479" name="Image 478" descr="https://erp.ocpgroup.ma:4443/OA_HTML/cabo/images/swan/t.gif">
          <a:extLst>
            <a:ext uri="{FF2B5EF4-FFF2-40B4-BE49-F238E27FC236}">
              <a16:creationId xmlns:a16="http://schemas.microsoft.com/office/drawing/2014/main" id="{771EE3FE-0D49-4A16-8D09-8857D2351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035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480" name="Image 479" descr="https://erp.ocpgroup.ma:4443/OA_HTML/cabo/images/swan/t.gif">
          <a:extLst>
            <a:ext uri="{FF2B5EF4-FFF2-40B4-BE49-F238E27FC236}">
              <a16:creationId xmlns:a16="http://schemas.microsoft.com/office/drawing/2014/main" id="{A1627A02-7FF6-47AC-B40A-475645551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035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481" name="Image 480" descr="https://erp.ocpgroup.ma:4443/OA_HTML/cabo/images/swan/t.gif">
          <a:extLst>
            <a:ext uri="{FF2B5EF4-FFF2-40B4-BE49-F238E27FC236}">
              <a16:creationId xmlns:a16="http://schemas.microsoft.com/office/drawing/2014/main" id="{CBD8C40A-3713-4EC7-9649-7A13196F8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035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482" name="Image 481" descr="https://erp.ocpgroup.ma:4443/OA_HTML/cabo/images/swan/t.gif">
          <a:extLst>
            <a:ext uri="{FF2B5EF4-FFF2-40B4-BE49-F238E27FC236}">
              <a16:creationId xmlns:a16="http://schemas.microsoft.com/office/drawing/2014/main" id="{5D47D611-A2AA-4908-A99E-DAD49365D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70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483" name="Image 482" descr="https://erp.ocpgroup.ma:4443/OA_HTML/cabo/images/swan/t.gif">
          <a:extLst>
            <a:ext uri="{FF2B5EF4-FFF2-40B4-BE49-F238E27FC236}">
              <a16:creationId xmlns:a16="http://schemas.microsoft.com/office/drawing/2014/main" id="{6460514C-6561-4DA6-8F03-0D53D591E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70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484" name="Image 483" descr="https://erp.ocpgroup.ma:4443/OA_HTML/cabo/images/swan/t.gif">
          <a:extLst>
            <a:ext uri="{FF2B5EF4-FFF2-40B4-BE49-F238E27FC236}">
              <a16:creationId xmlns:a16="http://schemas.microsoft.com/office/drawing/2014/main" id="{78BBF115-6520-4447-8DC2-D2667142E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70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485" name="Image 484" descr="https://erp.ocpgroup.ma:4443/OA_HTML/cabo/images/swan/t.gif">
          <a:extLst>
            <a:ext uri="{FF2B5EF4-FFF2-40B4-BE49-F238E27FC236}">
              <a16:creationId xmlns:a16="http://schemas.microsoft.com/office/drawing/2014/main" id="{27CD5025-B3A0-42CA-8BA6-A0D90DB8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503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486" name="Image 485" descr="https://erp.ocpgroup.ma:4443/OA_HTML/cabo/images/swan/t.gif">
          <a:extLst>
            <a:ext uri="{FF2B5EF4-FFF2-40B4-BE49-F238E27FC236}">
              <a16:creationId xmlns:a16="http://schemas.microsoft.com/office/drawing/2014/main" id="{1B074F1D-76DF-4D68-ABAF-9DA0B2485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503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487" name="Image 486" descr="https://erp.ocpgroup.ma:4443/OA_HTML/cabo/images/swan/t.gif">
          <a:extLst>
            <a:ext uri="{FF2B5EF4-FFF2-40B4-BE49-F238E27FC236}">
              <a16:creationId xmlns:a16="http://schemas.microsoft.com/office/drawing/2014/main" id="{0D4E2016-B8F1-4FAA-9007-7DCD2902E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503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488" name="Image 487" descr="https://erp.ocpgroup.ma:4443/OA_HTML/cabo/images/swan/t.gif">
          <a:extLst>
            <a:ext uri="{FF2B5EF4-FFF2-40B4-BE49-F238E27FC236}">
              <a16:creationId xmlns:a16="http://schemas.microsoft.com/office/drawing/2014/main" id="{01AC18A4-F1D6-4FE6-B403-5FB61BBA9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126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489" name="Image 488" descr="https://erp.ocpgroup.ma:4443/OA_HTML/cabo/images/swan/t.gif">
          <a:extLst>
            <a:ext uri="{FF2B5EF4-FFF2-40B4-BE49-F238E27FC236}">
              <a16:creationId xmlns:a16="http://schemas.microsoft.com/office/drawing/2014/main" id="{2D595094-9BA7-4B50-9F69-7CDCE4FDA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126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490" name="Image 489" descr="https://erp.ocpgroup.ma:4443/OA_HTML/cabo/images/swan/t.gif">
          <a:extLst>
            <a:ext uri="{FF2B5EF4-FFF2-40B4-BE49-F238E27FC236}">
              <a16:creationId xmlns:a16="http://schemas.microsoft.com/office/drawing/2014/main" id="{3F549918-6328-49BF-A9D5-BA8630A95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126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491" name="Image 490" descr="https://erp.ocpgroup.ma:4443/OA_HTML/cabo/images/swan/t.gif">
          <a:extLst>
            <a:ext uri="{FF2B5EF4-FFF2-40B4-BE49-F238E27FC236}">
              <a16:creationId xmlns:a16="http://schemas.microsoft.com/office/drawing/2014/main" id="{A0DDFAD6-0D7D-40E3-9083-FC1D040B5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935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492" name="Image 491" descr="https://erp.ocpgroup.ma:4443/OA_HTML/cabo/images/swan/t.gif">
          <a:extLst>
            <a:ext uri="{FF2B5EF4-FFF2-40B4-BE49-F238E27FC236}">
              <a16:creationId xmlns:a16="http://schemas.microsoft.com/office/drawing/2014/main" id="{3993C902-7FEA-4E8F-96CE-D9F0A0A46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935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493" name="Image 492" descr="https://erp.ocpgroup.ma:4443/OA_HTML/cabo/images/swan/t.gif">
          <a:extLst>
            <a:ext uri="{FF2B5EF4-FFF2-40B4-BE49-F238E27FC236}">
              <a16:creationId xmlns:a16="http://schemas.microsoft.com/office/drawing/2014/main" id="{8525A21D-D733-4C28-AF1F-6A9245DB2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935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47625" cy="47625"/>
    <xdr:pic>
      <xdr:nvPicPr>
        <xdr:cNvPr id="494" name="Image 493" descr="https://erp.ocpgroup.ma:4443/OA_HTML/cabo/images/swan/t.gif">
          <a:extLst>
            <a:ext uri="{FF2B5EF4-FFF2-40B4-BE49-F238E27FC236}">
              <a16:creationId xmlns:a16="http://schemas.microsoft.com/office/drawing/2014/main" id="{4945F74F-FE05-49CE-BA96-F06866468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89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47625" cy="47625"/>
    <xdr:pic>
      <xdr:nvPicPr>
        <xdr:cNvPr id="495" name="Image 494" descr="https://erp.ocpgroup.ma:4443/OA_HTML/cabo/images/swan/t.gif">
          <a:extLst>
            <a:ext uri="{FF2B5EF4-FFF2-40B4-BE49-F238E27FC236}">
              <a16:creationId xmlns:a16="http://schemas.microsoft.com/office/drawing/2014/main" id="{CE897FB9-B2A1-4CD2-99D6-8C83B6296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89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47625" cy="47625"/>
    <xdr:pic>
      <xdr:nvPicPr>
        <xdr:cNvPr id="496" name="Image 495" descr="https://erp.ocpgroup.ma:4443/OA_HTML/cabo/images/swan/t.gif">
          <a:extLst>
            <a:ext uri="{FF2B5EF4-FFF2-40B4-BE49-F238E27FC236}">
              <a16:creationId xmlns:a16="http://schemas.microsoft.com/office/drawing/2014/main" id="{781EB174-FD2C-46EC-AD0E-507E8A5AE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89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47625" cy="47625"/>
    <xdr:pic>
      <xdr:nvPicPr>
        <xdr:cNvPr id="497" name="Image 496" descr="https://erp.ocpgroup.ma:4443/OA_HTML/cabo/images/swan/t.gif">
          <a:extLst>
            <a:ext uri="{FF2B5EF4-FFF2-40B4-BE49-F238E27FC236}">
              <a16:creationId xmlns:a16="http://schemas.microsoft.com/office/drawing/2014/main" id="{CB742443-A2C2-4508-8C26-E6207213E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69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47625" cy="47625"/>
    <xdr:pic>
      <xdr:nvPicPr>
        <xdr:cNvPr id="498" name="Image 497" descr="https://erp.ocpgroup.ma:4443/OA_HTML/cabo/images/swan/t.gif">
          <a:extLst>
            <a:ext uri="{FF2B5EF4-FFF2-40B4-BE49-F238E27FC236}">
              <a16:creationId xmlns:a16="http://schemas.microsoft.com/office/drawing/2014/main" id="{C59D4B56-B4DF-49AD-B49B-1A569086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69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47625" cy="47625"/>
    <xdr:pic>
      <xdr:nvPicPr>
        <xdr:cNvPr id="499" name="Image 498" descr="https://erp.ocpgroup.ma:4443/OA_HTML/cabo/images/swan/t.gif">
          <a:extLst>
            <a:ext uri="{FF2B5EF4-FFF2-40B4-BE49-F238E27FC236}">
              <a16:creationId xmlns:a16="http://schemas.microsoft.com/office/drawing/2014/main" id="{5CB8EB24-400D-483A-9D40-B5B477E94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69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47625" cy="47625"/>
    <xdr:pic>
      <xdr:nvPicPr>
        <xdr:cNvPr id="500" name="Image 499" descr="https://erp.ocpgroup.ma:4443/OA_HTML/cabo/images/swan/t.gif">
          <a:extLst>
            <a:ext uri="{FF2B5EF4-FFF2-40B4-BE49-F238E27FC236}">
              <a16:creationId xmlns:a16="http://schemas.microsoft.com/office/drawing/2014/main" id="{486BDD10-B337-43AF-9FEB-7580E67B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97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47625" cy="47625"/>
    <xdr:pic>
      <xdr:nvPicPr>
        <xdr:cNvPr id="501" name="Image 500" descr="https://erp.ocpgroup.ma:4443/OA_HTML/cabo/images/swan/t.gif">
          <a:extLst>
            <a:ext uri="{FF2B5EF4-FFF2-40B4-BE49-F238E27FC236}">
              <a16:creationId xmlns:a16="http://schemas.microsoft.com/office/drawing/2014/main" id="{ACD5A8CE-A678-4240-A498-F147C9055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97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47625" cy="47625"/>
    <xdr:pic>
      <xdr:nvPicPr>
        <xdr:cNvPr id="502" name="Image 501" descr="https://erp.ocpgroup.ma:4443/OA_HTML/cabo/images/swan/t.gif">
          <a:extLst>
            <a:ext uri="{FF2B5EF4-FFF2-40B4-BE49-F238E27FC236}">
              <a16:creationId xmlns:a16="http://schemas.microsoft.com/office/drawing/2014/main" id="{3269EB02-5048-4451-AA69-D9B28955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97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47625" cy="47625"/>
    <xdr:pic>
      <xdr:nvPicPr>
        <xdr:cNvPr id="503" name="Image 502" descr="https://erp.ocpgroup.ma:4443/OA_HTML/cabo/images/swan/t.gif">
          <a:extLst>
            <a:ext uri="{FF2B5EF4-FFF2-40B4-BE49-F238E27FC236}">
              <a16:creationId xmlns:a16="http://schemas.microsoft.com/office/drawing/2014/main" id="{32A31B3B-C8E1-4C71-9CE9-81BFE2810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74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47625" cy="47625"/>
    <xdr:pic>
      <xdr:nvPicPr>
        <xdr:cNvPr id="504" name="Image 503" descr="https://erp.ocpgroup.ma:4443/OA_HTML/cabo/images/swan/t.gif">
          <a:extLst>
            <a:ext uri="{FF2B5EF4-FFF2-40B4-BE49-F238E27FC236}">
              <a16:creationId xmlns:a16="http://schemas.microsoft.com/office/drawing/2014/main" id="{E0BF1797-C407-4442-9336-5D0FBAC79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74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47625" cy="47625"/>
    <xdr:pic>
      <xdr:nvPicPr>
        <xdr:cNvPr id="505" name="Image 504" descr="https://erp.ocpgroup.ma:4443/OA_HTML/cabo/images/swan/t.gif">
          <a:extLst>
            <a:ext uri="{FF2B5EF4-FFF2-40B4-BE49-F238E27FC236}">
              <a16:creationId xmlns:a16="http://schemas.microsoft.com/office/drawing/2014/main" id="{9D0BA124-D603-4108-87CB-81476F1C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74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47625" cy="47625"/>
    <xdr:pic>
      <xdr:nvPicPr>
        <xdr:cNvPr id="506" name="Image 505" descr="https://erp.ocpgroup.ma:4443/OA_HTML/cabo/images/swan/t.gif">
          <a:extLst>
            <a:ext uri="{FF2B5EF4-FFF2-40B4-BE49-F238E27FC236}">
              <a16:creationId xmlns:a16="http://schemas.microsoft.com/office/drawing/2014/main" id="{63BBBE8C-E8C9-49B0-BEFA-FA64DEDA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7064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47625" cy="47625"/>
    <xdr:pic>
      <xdr:nvPicPr>
        <xdr:cNvPr id="507" name="Image 506" descr="https://erp.ocpgroup.ma:4443/OA_HTML/cabo/images/swan/t.gif">
          <a:extLst>
            <a:ext uri="{FF2B5EF4-FFF2-40B4-BE49-F238E27FC236}">
              <a16:creationId xmlns:a16="http://schemas.microsoft.com/office/drawing/2014/main" id="{F3A0FAFB-46B7-4AD3-B93E-F98DB367A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7064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47625" cy="47625"/>
    <xdr:pic>
      <xdr:nvPicPr>
        <xdr:cNvPr id="508" name="Image 507" descr="https://erp.ocpgroup.ma:4443/OA_HTML/cabo/images/swan/t.gif">
          <a:extLst>
            <a:ext uri="{FF2B5EF4-FFF2-40B4-BE49-F238E27FC236}">
              <a16:creationId xmlns:a16="http://schemas.microsoft.com/office/drawing/2014/main" id="{554D1C8A-C54F-436E-BCDC-F17422D09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7064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185</xdr:row>
      <xdr:rowOff>0</xdr:rowOff>
    </xdr:from>
    <xdr:ext cx="47625" cy="47625"/>
    <xdr:pic>
      <xdr:nvPicPr>
        <xdr:cNvPr id="509" name="Image 508" descr="https://erp.ocpgroup.ma:4443/OA_HTML/cabo/images/swan/t.gif">
          <a:extLst>
            <a:ext uri="{FF2B5EF4-FFF2-40B4-BE49-F238E27FC236}">
              <a16:creationId xmlns:a16="http://schemas.microsoft.com/office/drawing/2014/main" id="{12998353-1B8B-42EA-BC07-6F6AB571C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6868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185</xdr:row>
      <xdr:rowOff>0</xdr:rowOff>
    </xdr:from>
    <xdr:ext cx="47625" cy="47625"/>
    <xdr:pic>
      <xdr:nvPicPr>
        <xdr:cNvPr id="510" name="Image 509" descr="https://erp.ocpgroup.ma:4443/OA_HTML/cabo/images/swan/t.gif">
          <a:extLst>
            <a:ext uri="{FF2B5EF4-FFF2-40B4-BE49-F238E27FC236}">
              <a16:creationId xmlns:a16="http://schemas.microsoft.com/office/drawing/2014/main" id="{ED0022B1-DA93-4C97-9867-ACF3CB2E2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6868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185</xdr:row>
      <xdr:rowOff>0</xdr:rowOff>
    </xdr:from>
    <xdr:ext cx="47625" cy="47625"/>
    <xdr:pic>
      <xdr:nvPicPr>
        <xdr:cNvPr id="511" name="Image 510" descr="https://erp.ocpgroup.ma:4443/OA_HTML/cabo/images/swan/t.gif">
          <a:extLst>
            <a:ext uri="{FF2B5EF4-FFF2-40B4-BE49-F238E27FC236}">
              <a16:creationId xmlns:a16="http://schemas.microsoft.com/office/drawing/2014/main" id="{F38D59FC-732E-4EF1-9140-CF28D38CB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6868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512" name="Image 511" descr="https://erp.ocpgroup.ma:4443/OA_HTML/cabo/images/swan/t.gif">
          <a:extLst>
            <a:ext uri="{FF2B5EF4-FFF2-40B4-BE49-F238E27FC236}">
              <a16:creationId xmlns:a16="http://schemas.microsoft.com/office/drawing/2014/main" id="{C041659E-6EB3-427D-8FFD-C20A9DFA3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513" name="Image 512" descr="https://erp.ocpgroup.ma:4443/OA_HTML/cabo/images/swan/t.gif">
          <a:extLst>
            <a:ext uri="{FF2B5EF4-FFF2-40B4-BE49-F238E27FC236}">
              <a16:creationId xmlns:a16="http://schemas.microsoft.com/office/drawing/2014/main" id="{E086E175-7328-4B29-9F4E-2780F8137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514" name="Image 513" descr="https://erp.ocpgroup.ma:4443/OA_HTML/cabo/images/swan/t.gif">
          <a:extLst>
            <a:ext uri="{FF2B5EF4-FFF2-40B4-BE49-F238E27FC236}">
              <a16:creationId xmlns:a16="http://schemas.microsoft.com/office/drawing/2014/main" id="{5BAE3349-CC3D-4CDD-88D9-C43D23735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515" name="Image 514" descr="https://erp.ocpgroup.ma:4443/OA_HTML/cabo/images/swan/t.gif">
          <a:extLst>
            <a:ext uri="{FF2B5EF4-FFF2-40B4-BE49-F238E27FC236}">
              <a16:creationId xmlns:a16="http://schemas.microsoft.com/office/drawing/2014/main" id="{F455E218-1FBF-4509-B74F-C78CEE7D4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516" name="Image 515" descr="https://erp.ocpgroup.ma:4443/OA_HTML/cabo/images/swan/t.gif">
          <a:extLst>
            <a:ext uri="{FF2B5EF4-FFF2-40B4-BE49-F238E27FC236}">
              <a16:creationId xmlns:a16="http://schemas.microsoft.com/office/drawing/2014/main" id="{856111F4-CBD6-4AE9-94DD-CAC78D8E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517" name="Image 516" descr="https://erp.ocpgroup.ma:4443/OA_HTML/cabo/images/swan/t.gif">
          <a:extLst>
            <a:ext uri="{FF2B5EF4-FFF2-40B4-BE49-F238E27FC236}">
              <a16:creationId xmlns:a16="http://schemas.microsoft.com/office/drawing/2014/main" id="{F57E4A89-B126-4377-A64E-E939A7EEB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518" name="Image 517" descr="https://erp.ocpgroup.ma:4443/OA_HTML/cabo/images/swan/t.gif">
          <a:extLst>
            <a:ext uri="{FF2B5EF4-FFF2-40B4-BE49-F238E27FC236}">
              <a16:creationId xmlns:a16="http://schemas.microsoft.com/office/drawing/2014/main" id="{5AB65772-2BB1-40F8-86FD-4F254D569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519" name="Image 518" descr="https://erp.ocpgroup.ma:4443/OA_HTML/cabo/images/swan/t.gif">
          <a:extLst>
            <a:ext uri="{FF2B5EF4-FFF2-40B4-BE49-F238E27FC236}">
              <a16:creationId xmlns:a16="http://schemas.microsoft.com/office/drawing/2014/main" id="{15F8A5E1-14FB-4276-BE2D-837397D93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520" name="Image 519" descr="https://erp.ocpgroup.ma:4443/OA_HTML/cabo/images/swan/t.gif">
          <a:extLst>
            <a:ext uri="{FF2B5EF4-FFF2-40B4-BE49-F238E27FC236}">
              <a16:creationId xmlns:a16="http://schemas.microsoft.com/office/drawing/2014/main" id="{E7E94A1D-ACC4-45C4-B1C3-2C8CCFBA0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521" name="Image 520" descr="https://erp.ocpgroup.ma:4443/OA_HTML/cabo/images/swan/t.gif">
          <a:extLst>
            <a:ext uri="{FF2B5EF4-FFF2-40B4-BE49-F238E27FC236}">
              <a16:creationId xmlns:a16="http://schemas.microsoft.com/office/drawing/2014/main" id="{6FA1F849-2F2F-4414-B5A3-F286215C2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522" name="Image 521" descr="https://erp.ocpgroup.ma:4443/OA_HTML/cabo/images/swan/t.gif">
          <a:extLst>
            <a:ext uri="{FF2B5EF4-FFF2-40B4-BE49-F238E27FC236}">
              <a16:creationId xmlns:a16="http://schemas.microsoft.com/office/drawing/2014/main" id="{505E84BF-2180-4FED-98A1-D5CA443C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523" name="Image 522" descr="https://erp.ocpgroup.ma:4443/OA_HTML/cabo/images/swan/t.gif">
          <a:extLst>
            <a:ext uri="{FF2B5EF4-FFF2-40B4-BE49-F238E27FC236}">
              <a16:creationId xmlns:a16="http://schemas.microsoft.com/office/drawing/2014/main" id="{3F24E1A3-8C6C-483A-983F-FD8390BE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524" name="Image 523" descr="https://erp.ocpgroup.ma:4443/OA_HTML/cabo/images/swan/t.gif">
          <a:extLst>
            <a:ext uri="{FF2B5EF4-FFF2-40B4-BE49-F238E27FC236}">
              <a16:creationId xmlns:a16="http://schemas.microsoft.com/office/drawing/2014/main" id="{2F105074-B0BB-422E-8186-20B1E7FB6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525" name="Image 524" descr="https://erp.ocpgroup.ma:4443/OA_HTML/cabo/images/swan/t.gif">
          <a:extLst>
            <a:ext uri="{FF2B5EF4-FFF2-40B4-BE49-F238E27FC236}">
              <a16:creationId xmlns:a16="http://schemas.microsoft.com/office/drawing/2014/main" id="{098EC911-F471-42CE-8EEA-2198E6D0F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526" name="Image 525" descr="https://erp.ocpgroup.ma:4443/OA_HTML/cabo/images/swan/t.gif">
          <a:extLst>
            <a:ext uri="{FF2B5EF4-FFF2-40B4-BE49-F238E27FC236}">
              <a16:creationId xmlns:a16="http://schemas.microsoft.com/office/drawing/2014/main" id="{143BA35E-5E57-44F4-A5C0-D422DA576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527" name="Image 526" descr="https://erp.ocpgroup.ma:4443/OA_HTML/cabo/images/swan/t.gif">
          <a:extLst>
            <a:ext uri="{FF2B5EF4-FFF2-40B4-BE49-F238E27FC236}">
              <a16:creationId xmlns:a16="http://schemas.microsoft.com/office/drawing/2014/main" id="{60F3D2D4-9F44-48E3-9900-A1472EDC7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528" name="Image 527" descr="https://erp.ocpgroup.ma:4443/OA_HTML/cabo/images/swan/t.gif">
          <a:extLst>
            <a:ext uri="{FF2B5EF4-FFF2-40B4-BE49-F238E27FC236}">
              <a16:creationId xmlns:a16="http://schemas.microsoft.com/office/drawing/2014/main" id="{75533F49-25EA-4310-A36D-DD7D55F6D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529" name="Image 528" descr="https://erp.ocpgroup.ma:4443/OA_HTML/cabo/images/swan/t.gif">
          <a:extLst>
            <a:ext uri="{FF2B5EF4-FFF2-40B4-BE49-F238E27FC236}">
              <a16:creationId xmlns:a16="http://schemas.microsoft.com/office/drawing/2014/main" id="{9E202F1E-9DAB-439F-A6CB-F09019DEC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530" name="Image 529" descr="https://erp.ocpgroup.ma:4443/OA_HTML/cabo/images/swan/t.gif">
          <a:extLst>
            <a:ext uri="{FF2B5EF4-FFF2-40B4-BE49-F238E27FC236}">
              <a16:creationId xmlns:a16="http://schemas.microsoft.com/office/drawing/2014/main" id="{53EA6328-887A-4F6D-8ECF-6CE428EB9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531" name="Image 530" descr="https://erp.ocpgroup.ma:4443/OA_HTML/cabo/images/swan/t.gif">
          <a:extLst>
            <a:ext uri="{FF2B5EF4-FFF2-40B4-BE49-F238E27FC236}">
              <a16:creationId xmlns:a16="http://schemas.microsoft.com/office/drawing/2014/main" id="{B149B6DD-CDF5-4E15-A908-4E3576ADB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532" name="Image 531" descr="https://erp.ocpgroup.ma:4443/OA_HTML/cabo/images/swan/t.gif">
          <a:extLst>
            <a:ext uri="{FF2B5EF4-FFF2-40B4-BE49-F238E27FC236}">
              <a16:creationId xmlns:a16="http://schemas.microsoft.com/office/drawing/2014/main" id="{951EAC86-BF9A-44EE-A957-EC2D102F3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533" name="Image 532" descr="https://erp.ocpgroup.ma:4443/OA_HTML/cabo/images/swan/t.gif">
          <a:extLst>
            <a:ext uri="{FF2B5EF4-FFF2-40B4-BE49-F238E27FC236}">
              <a16:creationId xmlns:a16="http://schemas.microsoft.com/office/drawing/2014/main" id="{A030AD06-3CA0-46AC-8225-5846B0F7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534" name="Image 533" descr="https://erp.ocpgroup.ma:4443/OA_HTML/cabo/images/swan/t.gif">
          <a:extLst>
            <a:ext uri="{FF2B5EF4-FFF2-40B4-BE49-F238E27FC236}">
              <a16:creationId xmlns:a16="http://schemas.microsoft.com/office/drawing/2014/main" id="{07653D9C-CF57-4E7E-841C-FA09A06A0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535" name="Image 534" descr="https://erp.ocpgroup.ma:4443/OA_HTML/cabo/images/swan/t.gif">
          <a:extLst>
            <a:ext uri="{FF2B5EF4-FFF2-40B4-BE49-F238E27FC236}">
              <a16:creationId xmlns:a16="http://schemas.microsoft.com/office/drawing/2014/main" id="{3CAA792B-0FE4-4FC9-96CF-CE0609934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536" name="Image 535" descr="https://erp.ocpgroup.ma:4443/OA_HTML/cabo/images/swan/t.gif">
          <a:extLst>
            <a:ext uri="{FF2B5EF4-FFF2-40B4-BE49-F238E27FC236}">
              <a16:creationId xmlns:a16="http://schemas.microsoft.com/office/drawing/2014/main" id="{1F987961-485B-4E07-810D-0F8D636D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537" name="Image 536" descr="https://erp.ocpgroup.ma:4443/OA_HTML/cabo/images/swan/t.gif">
          <a:extLst>
            <a:ext uri="{FF2B5EF4-FFF2-40B4-BE49-F238E27FC236}">
              <a16:creationId xmlns:a16="http://schemas.microsoft.com/office/drawing/2014/main" id="{E1E63EE2-C78C-41F0-8551-DC7479629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538" name="Image 537" descr="https://erp.ocpgroup.ma:4443/OA_HTML/cabo/images/swan/t.gif">
          <a:extLst>
            <a:ext uri="{FF2B5EF4-FFF2-40B4-BE49-F238E27FC236}">
              <a16:creationId xmlns:a16="http://schemas.microsoft.com/office/drawing/2014/main" id="{99184CA8-CD1C-4177-9B53-4E7A9E305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539" name="Image 538" descr="https://erp.ocpgroup.ma:4443/OA_HTML/cabo/images/swan/t.gif">
          <a:extLst>
            <a:ext uri="{FF2B5EF4-FFF2-40B4-BE49-F238E27FC236}">
              <a16:creationId xmlns:a16="http://schemas.microsoft.com/office/drawing/2014/main" id="{326B9D01-F34F-4D59-97E2-B8F3DDEAB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540" name="Image 539" descr="https://erp.ocpgroup.ma:4443/OA_HTML/cabo/images/swan/t.gif">
          <a:extLst>
            <a:ext uri="{FF2B5EF4-FFF2-40B4-BE49-F238E27FC236}">
              <a16:creationId xmlns:a16="http://schemas.microsoft.com/office/drawing/2014/main" id="{852735A7-ADD3-4F3D-BE5F-CFE5A4DA4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541" name="Image 540" descr="https://erp.ocpgroup.ma:4443/OA_HTML/cabo/images/swan/t.gif">
          <a:extLst>
            <a:ext uri="{FF2B5EF4-FFF2-40B4-BE49-F238E27FC236}">
              <a16:creationId xmlns:a16="http://schemas.microsoft.com/office/drawing/2014/main" id="{912B32A2-D2DE-4B2E-8E61-0CBFD9BB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542" name="Image 541" descr="https://erp.ocpgroup.ma:4443/OA_HTML/cabo/images/swan/t.gif">
          <a:extLst>
            <a:ext uri="{FF2B5EF4-FFF2-40B4-BE49-F238E27FC236}">
              <a16:creationId xmlns:a16="http://schemas.microsoft.com/office/drawing/2014/main" id="{C2508241-3A34-42BE-B693-1E5CDEFFA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543" name="Image 542" descr="https://erp.ocpgroup.ma:4443/OA_HTML/cabo/images/swan/t.gif">
          <a:extLst>
            <a:ext uri="{FF2B5EF4-FFF2-40B4-BE49-F238E27FC236}">
              <a16:creationId xmlns:a16="http://schemas.microsoft.com/office/drawing/2014/main" id="{1AEFE8CB-0956-41F6-9409-89BE1A0F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544" name="Image 543" descr="https://erp.ocpgroup.ma:4443/OA_HTML/cabo/images/swan/t.gif">
          <a:extLst>
            <a:ext uri="{FF2B5EF4-FFF2-40B4-BE49-F238E27FC236}">
              <a16:creationId xmlns:a16="http://schemas.microsoft.com/office/drawing/2014/main" id="{3C702A43-EB56-407E-A1A3-0E525B713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545" name="Image 544" descr="https://erp.ocpgroup.ma:4443/OA_HTML/cabo/images/swan/t.gif">
          <a:extLst>
            <a:ext uri="{FF2B5EF4-FFF2-40B4-BE49-F238E27FC236}">
              <a16:creationId xmlns:a16="http://schemas.microsoft.com/office/drawing/2014/main" id="{840324EF-567B-42E3-8BE5-73A5DA2FC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546" name="Image 545" descr="https://erp.ocpgroup.ma:4443/OA_HTML/cabo/images/swan/t.gif">
          <a:extLst>
            <a:ext uri="{FF2B5EF4-FFF2-40B4-BE49-F238E27FC236}">
              <a16:creationId xmlns:a16="http://schemas.microsoft.com/office/drawing/2014/main" id="{707E5D4E-7ECB-41AE-9147-1E3106373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547" name="Image 546" descr="https://erp.ocpgroup.ma:4443/OA_HTML/cabo/images/swan/t.gif">
          <a:extLst>
            <a:ext uri="{FF2B5EF4-FFF2-40B4-BE49-F238E27FC236}">
              <a16:creationId xmlns:a16="http://schemas.microsoft.com/office/drawing/2014/main" id="{BD87FA59-7D9D-40C0-A1CA-5BF1F82A3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548" name="Image 547" descr="https://erp.ocpgroup.ma:4443/OA_HTML/cabo/images/swan/t.gif">
          <a:extLst>
            <a:ext uri="{FF2B5EF4-FFF2-40B4-BE49-F238E27FC236}">
              <a16:creationId xmlns:a16="http://schemas.microsoft.com/office/drawing/2014/main" id="{50310636-7181-4AC4-90EE-228C1012F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549" name="Image 548" descr="https://erp.ocpgroup.ma:4443/OA_HTML/cabo/images/swan/t.gif">
          <a:extLst>
            <a:ext uri="{FF2B5EF4-FFF2-40B4-BE49-F238E27FC236}">
              <a16:creationId xmlns:a16="http://schemas.microsoft.com/office/drawing/2014/main" id="{98A54931-B4E0-4087-8937-A2632549D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550" name="Image 549" descr="https://erp.ocpgroup.ma:4443/OA_HTML/cabo/images/swan/t.gif">
          <a:extLst>
            <a:ext uri="{FF2B5EF4-FFF2-40B4-BE49-F238E27FC236}">
              <a16:creationId xmlns:a16="http://schemas.microsoft.com/office/drawing/2014/main" id="{DC4AFD66-4731-47B9-8BA8-18DFEBDD1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551" name="Image 550" descr="https://erp.ocpgroup.ma:4443/OA_HTML/cabo/images/swan/t.gif">
          <a:extLst>
            <a:ext uri="{FF2B5EF4-FFF2-40B4-BE49-F238E27FC236}">
              <a16:creationId xmlns:a16="http://schemas.microsoft.com/office/drawing/2014/main" id="{9A505529-9763-4AC1-A612-546044323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552" name="Image 551" descr="https://erp.ocpgroup.ma:4443/OA_HTML/cabo/images/swan/t.gif">
          <a:extLst>
            <a:ext uri="{FF2B5EF4-FFF2-40B4-BE49-F238E27FC236}">
              <a16:creationId xmlns:a16="http://schemas.microsoft.com/office/drawing/2014/main" id="{476D42D0-FA2C-453E-94E7-41FD10661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553" name="Image 552" descr="https://erp.ocpgroup.ma:4443/OA_HTML/cabo/images/swan/t.gif">
          <a:extLst>
            <a:ext uri="{FF2B5EF4-FFF2-40B4-BE49-F238E27FC236}">
              <a16:creationId xmlns:a16="http://schemas.microsoft.com/office/drawing/2014/main" id="{0FF29777-4B6A-441C-9C87-AF54AA2C3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554" name="Image 553" descr="https://erp.ocpgroup.ma:4443/OA_HTML/cabo/images/swan/t.gif">
          <a:extLst>
            <a:ext uri="{FF2B5EF4-FFF2-40B4-BE49-F238E27FC236}">
              <a16:creationId xmlns:a16="http://schemas.microsoft.com/office/drawing/2014/main" id="{C2C5540D-DC54-4A01-83BC-D30B3A919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555" name="Image 554" descr="https://erp.ocpgroup.ma:4443/OA_HTML/cabo/images/swan/t.gif">
          <a:extLst>
            <a:ext uri="{FF2B5EF4-FFF2-40B4-BE49-F238E27FC236}">
              <a16:creationId xmlns:a16="http://schemas.microsoft.com/office/drawing/2014/main" id="{D66CB8D0-2B5A-4745-889F-3E46C2A7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556" name="Image 555" descr="https://erp.ocpgroup.ma:4443/OA_HTML/cabo/images/swan/t.gif">
          <a:extLst>
            <a:ext uri="{FF2B5EF4-FFF2-40B4-BE49-F238E27FC236}">
              <a16:creationId xmlns:a16="http://schemas.microsoft.com/office/drawing/2014/main" id="{A3F2090F-1891-4806-B353-27BE1FBF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557" name="Image 556" descr="https://erp.ocpgroup.ma:4443/OA_HTML/cabo/images/swan/t.gif">
          <a:extLst>
            <a:ext uri="{FF2B5EF4-FFF2-40B4-BE49-F238E27FC236}">
              <a16:creationId xmlns:a16="http://schemas.microsoft.com/office/drawing/2014/main" id="{FEDF795D-8ADD-4ECB-8B9D-6C834EE82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558" name="Image 557" descr="https://erp.ocpgroup.ma:4443/OA_HTML/cabo/images/swan/t.gif">
          <a:extLst>
            <a:ext uri="{FF2B5EF4-FFF2-40B4-BE49-F238E27FC236}">
              <a16:creationId xmlns:a16="http://schemas.microsoft.com/office/drawing/2014/main" id="{F1480A0F-0CBF-47B5-9267-B98E4FB0D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559" name="Image 558" descr="https://erp.ocpgroup.ma:4443/OA_HTML/cabo/images/swan/t.gif">
          <a:extLst>
            <a:ext uri="{FF2B5EF4-FFF2-40B4-BE49-F238E27FC236}">
              <a16:creationId xmlns:a16="http://schemas.microsoft.com/office/drawing/2014/main" id="{32EB7EEB-CA69-4E6F-A7F5-D1C27663C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560" name="Image 559" descr="https://erp.ocpgroup.ma:4443/OA_HTML/cabo/images/swan/t.gif">
          <a:extLst>
            <a:ext uri="{FF2B5EF4-FFF2-40B4-BE49-F238E27FC236}">
              <a16:creationId xmlns:a16="http://schemas.microsoft.com/office/drawing/2014/main" id="{FDFE0E86-2166-4663-90FA-BC306D6A0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561" name="Image 560" descr="https://erp.ocpgroup.ma:4443/OA_HTML/cabo/images/swan/t.gif">
          <a:extLst>
            <a:ext uri="{FF2B5EF4-FFF2-40B4-BE49-F238E27FC236}">
              <a16:creationId xmlns:a16="http://schemas.microsoft.com/office/drawing/2014/main" id="{B52040A0-0E52-4F63-A721-8F85B547A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562" name="Image 561" descr="https://erp.ocpgroup.ma:4443/OA_HTML/cabo/images/swan/t.gif">
          <a:extLst>
            <a:ext uri="{FF2B5EF4-FFF2-40B4-BE49-F238E27FC236}">
              <a16:creationId xmlns:a16="http://schemas.microsoft.com/office/drawing/2014/main" id="{B800162A-6C30-4ECE-925A-FF6756517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563" name="Image 562" descr="https://erp.ocpgroup.ma:4443/OA_HTML/cabo/images/swan/t.gif">
          <a:extLst>
            <a:ext uri="{FF2B5EF4-FFF2-40B4-BE49-F238E27FC236}">
              <a16:creationId xmlns:a16="http://schemas.microsoft.com/office/drawing/2014/main" id="{52C751C2-149E-4C5D-A30B-87ED551D9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564" name="Image 563" descr="https://erp.ocpgroup.ma:4443/OA_HTML/cabo/images/swan/t.gif">
          <a:extLst>
            <a:ext uri="{FF2B5EF4-FFF2-40B4-BE49-F238E27FC236}">
              <a16:creationId xmlns:a16="http://schemas.microsoft.com/office/drawing/2014/main" id="{61B9F229-ECF5-48F3-BF92-304DA8485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565" name="Image 564" descr="https://erp.ocpgroup.ma:4443/OA_HTML/cabo/images/swan/t.gif">
          <a:extLst>
            <a:ext uri="{FF2B5EF4-FFF2-40B4-BE49-F238E27FC236}">
              <a16:creationId xmlns:a16="http://schemas.microsoft.com/office/drawing/2014/main" id="{5D425C56-2E19-4A9B-9965-0DEC753DC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566" name="Image 565" descr="https://erp.ocpgroup.ma:4443/OA_HTML/cabo/images/swan/t.gif">
          <a:extLst>
            <a:ext uri="{FF2B5EF4-FFF2-40B4-BE49-F238E27FC236}">
              <a16:creationId xmlns:a16="http://schemas.microsoft.com/office/drawing/2014/main" id="{5D6F2076-B02E-4EC5-8B61-B5311B6A6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567" name="Image 566" descr="https://erp.ocpgroup.ma:4443/OA_HTML/cabo/images/swan/t.gif">
          <a:extLst>
            <a:ext uri="{FF2B5EF4-FFF2-40B4-BE49-F238E27FC236}">
              <a16:creationId xmlns:a16="http://schemas.microsoft.com/office/drawing/2014/main" id="{15CC6368-4ED8-4F8D-B0C9-7E87C43FC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568" name="Image 567" descr="https://erp.ocpgroup.ma:4443/OA_HTML/cabo/images/swan/t.gif">
          <a:extLst>
            <a:ext uri="{FF2B5EF4-FFF2-40B4-BE49-F238E27FC236}">
              <a16:creationId xmlns:a16="http://schemas.microsoft.com/office/drawing/2014/main" id="{C2BC9A82-E833-4FA1-8EBC-C4C010547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569" name="Image 568" descr="https://erp.ocpgroup.ma:4443/OA_HTML/cabo/images/swan/t.gif">
          <a:extLst>
            <a:ext uri="{FF2B5EF4-FFF2-40B4-BE49-F238E27FC236}">
              <a16:creationId xmlns:a16="http://schemas.microsoft.com/office/drawing/2014/main" id="{562437CD-ABD4-481D-9A1D-D27E2958A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570" name="Image 569" descr="https://erp.ocpgroup.ma:4443/OA_HTML/cabo/images/swan/t.gif">
          <a:extLst>
            <a:ext uri="{FF2B5EF4-FFF2-40B4-BE49-F238E27FC236}">
              <a16:creationId xmlns:a16="http://schemas.microsoft.com/office/drawing/2014/main" id="{AC726007-FE2C-41C4-9BD4-E087C0AB7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571" name="Image 570" descr="https://erp.ocpgroup.ma:4443/OA_HTML/cabo/images/swan/t.gif">
          <a:extLst>
            <a:ext uri="{FF2B5EF4-FFF2-40B4-BE49-F238E27FC236}">
              <a16:creationId xmlns:a16="http://schemas.microsoft.com/office/drawing/2014/main" id="{5B74676D-7104-4AC7-A90A-ACFF676C5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572" name="Image 571" descr="https://erp.ocpgroup.ma:4443/OA_HTML/cabo/images/swan/t.gif">
          <a:extLst>
            <a:ext uri="{FF2B5EF4-FFF2-40B4-BE49-F238E27FC236}">
              <a16:creationId xmlns:a16="http://schemas.microsoft.com/office/drawing/2014/main" id="{BD28ADB5-19CA-4753-A40C-517D156FF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573" name="Image 572" descr="https://erp.ocpgroup.ma:4443/OA_HTML/cabo/images/swan/t.gif">
          <a:extLst>
            <a:ext uri="{FF2B5EF4-FFF2-40B4-BE49-F238E27FC236}">
              <a16:creationId xmlns:a16="http://schemas.microsoft.com/office/drawing/2014/main" id="{BC63AEB4-42AE-42C7-B5AA-9CD8D6FC8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574" name="Image 573" descr="https://erp.ocpgroup.ma:4443/OA_HTML/cabo/images/swan/t.gif">
          <a:extLst>
            <a:ext uri="{FF2B5EF4-FFF2-40B4-BE49-F238E27FC236}">
              <a16:creationId xmlns:a16="http://schemas.microsoft.com/office/drawing/2014/main" id="{81A2544F-83D8-4422-A8D9-EA18C3163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575" name="Image 574" descr="https://erp.ocpgroup.ma:4443/OA_HTML/cabo/images/swan/t.gif">
          <a:extLst>
            <a:ext uri="{FF2B5EF4-FFF2-40B4-BE49-F238E27FC236}">
              <a16:creationId xmlns:a16="http://schemas.microsoft.com/office/drawing/2014/main" id="{9F6878CE-8761-422E-8F8D-6ABA3AEC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576" name="Image 575" descr="https://erp.ocpgroup.ma:4443/OA_HTML/cabo/images/swan/t.gif">
          <a:extLst>
            <a:ext uri="{FF2B5EF4-FFF2-40B4-BE49-F238E27FC236}">
              <a16:creationId xmlns:a16="http://schemas.microsoft.com/office/drawing/2014/main" id="{31D1B32A-3115-424F-887D-C3FA2C4A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577" name="Image 576" descr="https://erp.ocpgroup.ma:4443/OA_HTML/cabo/images/swan/t.gif">
          <a:extLst>
            <a:ext uri="{FF2B5EF4-FFF2-40B4-BE49-F238E27FC236}">
              <a16:creationId xmlns:a16="http://schemas.microsoft.com/office/drawing/2014/main" id="{3738F3BD-3081-439B-B360-FC0FD9A7C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578" name="Image 577" descr="https://erp.ocpgroup.ma:4443/OA_HTML/cabo/images/swan/t.gif">
          <a:extLst>
            <a:ext uri="{FF2B5EF4-FFF2-40B4-BE49-F238E27FC236}">
              <a16:creationId xmlns:a16="http://schemas.microsoft.com/office/drawing/2014/main" id="{13F855DE-49E0-42E8-B467-1910CD060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579" name="Image 578" descr="https://erp.ocpgroup.ma:4443/OA_HTML/cabo/images/swan/t.gif">
          <a:extLst>
            <a:ext uri="{FF2B5EF4-FFF2-40B4-BE49-F238E27FC236}">
              <a16:creationId xmlns:a16="http://schemas.microsoft.com/office/drawing/2014/main" id="{6BD94756-340C-47D6-830D-E8C86F941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580" name="Image 579" descr="https://erp.ocpgroup.ma:4443/OA_HTML/cabo/images/swan/t.gif">
          <a:extLst>
            <a:ext uri="{FF2B5EF4-FFF2-40B4-BE49-F238E27FC236}">
              <a16:creationId xmlns:a16="http://schemas.microsoft.com/office/drawing/2014/main" id="{E6211CA2-28F5-4F25-8966-63DB69CD9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581" name="Image 580" descr="https://erp.ocpgroup.ma:4443/OA_HTML/cabo/images/swan/t.gif">
          <a:extLst>
            <a:ext uri="{FF2B5EF4-FFF2-40B4-BE49-F238E27FC236}">
              <a16:creationId xmlns:a16="http://schemas.microsoft.com/office/drawing/2014/main" id="{3F20E419-807E-4863-98C6-81B596468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582" name="Image 581" descr="https://erp.ocpgroup.ma:4443/OA_HTML/cabo/images/swan/t.gif">
          <a:extLst>
            <a:ext uri="{FF2B5EF4-FFF2-40B4-BE49-F238E27FC236}">
              <a16:creationId xmlns:a16="http://schemas.microsoft.com/office/drawing/2014/main" id="{63C7BEC0-204E-455E-8542-F844EAA08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583" name="Image 582" descr="https://erp.ocpgroup.ma:4443/OA_HTML/cabo/images/swan/t.gif">
          <a:extLst>
            <a:ext uri="{FF2B5EF4-FFF2-40B4-BE49-F238E27FC236}">
              <a16:creationId xmlns:a16="http://schemas.microsoft.com/office/drawing/2014/main" id="{D3182E1E-8DC3-4FD7-9456-20273907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584" name="Image 583" descr="https://erp.ocpgroup.ma:4443/OA_HTML/cabo/images/swan/t.gif">
          <a:extLst>
            <a:ext uri="{FF2B5EF4-FFF2-40B4-BE49-F238E27FC236}">
              <a16:creationId xmlns:a16="http://schemas.microsoft.com/office/drawing/2014/main" id="{3C03FAE6-85E0-4A21-8D8C-E75F68663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585" name="Image 584" descr="https://erp.ocpgroup.ma:4443/OA_HTML/cabo/images/swan/t.gif">
          <a:extLst>
            <a:ext uri="{FF2B5EF4-FFF2-40B4-BE49-F238E27FC236}">
              <a16:creationId xmlns:a16="http://schemas.microsoft.com/office/drawing/2014/main" id="{A2BFB9B2-BF4F-4BDA-956B-79118638C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586" name="Image 585" descr="https://erp.ocpgroup.ma:4443/OA_HTML/cabo/images/swan/t.gif">
          <a:extLst>
            <a:ext uri="{FF2B5EF4-FFF2-40B4-BE49-F238E27FC236}">
              <a16:creationId xmlns:a16="http://schemas.microsoft.com/office/drawing/2014/main" id="{0C405A1B-505A-409B-8BBE-6730C5414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587" name="Image 586" descr="https://erp.ocpgroup.ma:4443/OA_HTML/cabo/images/swan/t.gif">
          <a:extLst>
            <a:ext uri="{FF2B5EF4-FFF2-40B4-BE49-F238E27FC236}">
              <a16:creationId xmlns:a16="http://schemas.microsoft.com/office/drawing/2014/main" id="{84B629E1-0B07-4FC1-9F6E-D6307EC69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588" name="Image 587" descr="https://erp.ocpgroup.ma:4443/OA_HTML/cabo/images/swan/t.gif">
          <a:extLst>
            <a:ext uri="{FF2B5EF4-FFF2-40B4-BE49-F238E27FC236}">
              <a16:creationId xmlns:a16="http://schemas.microsoft.com/office/drawing/2014/main" id="{DCF92DC7-D91C-4A9E-9157-29E3D64B8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589" name="Image 588" descr="https://erp.ocpgroup.ma:4443/OA_HTML/cabo/images/swan/t.gif">
          <a:extLst>
            <a:ext uri="{FF2B5EF4-FFF2-40B4-BE49-F238E27FC236}">
              <a16:creationId xmlns:a16="http://schemas.microsoft.com/office/drawing/2014/main" id="{2BB1E7A8-0124-429E-8FCE-A443C2E95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590" name="Image 589" descr="https://erp.ocpgroup.ma:4443/OA_HTML/cabo/images/swan/t.gif">
          <a:extLst>
            <a:ext uri="{FF2B5EF4-FFF2-40B4-BE49-F238E27FC236}">
              <a16:creationId xmlns:a16="http://schemas.microsoft.com/office/drawing/2014/main" id="{5B18BA2B-1855-4273-AF1D-759A53B49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591" name="Image 590" descr="https://erp.ocpgroup.ma:4443/OA_HTML/cabo/images/swan/t.gif">
          <a:extLst>
            <a:ext uri="{FF2B5EF4-FFF2-40B4-BE49-F238E27FC236}">
              <a16:creationId xmlns:a16="http://schemas.microsoft.com/office/drawing/2014/main" id="{80EC73D9-023E-4BDF-B268-1A4451079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592" name="Image 591" descr="https://erp.ocpgroup.ma:4443/OA_HTML/cabo/images/swan/t.gif">
          <a:extLst>
            <a:ext uri="{FF2B5EF4-FFF2-40B4-BE49-F238E27FC236}">
              <a16:creationId xmlns:a16="http://schemas.microsoft.com/office/drawing/2014/main" id="{1548E684-BCCD-4778-A694-AAC51E773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593" name="Image 592" descr="https://erp.ocpgroup.ma:4443/OA_HTML/cabo/images/swan/t.gif">
          <a:extLst>
            <a:ext uri="{FF2B5EF4-FFF2-40B4-BE49-F238E27FC236}">
              <a16:creationId xmlns:a16="http://schemas.microsoft.com/office/drawing/2014/main" id="{1357B155-65A8-4A21-8B88-4402F9679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594" name="Image 593" descr="https://erp.ocpgroup.ma:4443/OA_HTML/cabo/images/swan/t.gif">
          <a:extLst>
            <a:ext uri="{FF2B5EF4-FFF2-40B4-BE49-F238E27FC236}">
              <a16:creationId xmlns:a16="http://schemas.microsoft.com/office/drawing/2014/main" id="{645ECE0E-894D-4C82-871B-5F675D14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595" name="Image 594" descr="https://erp.ocpgroup.ma:4443/OA_HTML/cabo/images/swan/t.gif">
          <a:extLst>
            <a:ext uri="{FF2B5EF4-FFF2-40B4-BE49-F238E27FC236}">
              <a16:creationId xmlns:a16="http://schemas.microsoft.com/office/drawing/2014/main" id="{F97CD3C2-DF15-4174-AB87-0C2471813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596" name="Image 595" descr="https://erp.ocpgroup.ma:4443/OA_HTML/cabo/images/swan/t.gif">
          <a:extLst>
            <a:ext uri="{FF2B5EF4-FFF2-40B4-BE49-F238E27FC236}">
              <a16:creationId xmlns:a16="http://schemas.microsoft.com/office/drawing/2014/main" id="{D567813D-B414-4F45-ADA2-185314EA0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597" name="Image 596" descr="https://erp.ocpgroup.ma:4443/OA_HTML/cabo/images/swan/t.gif">
          <a:extLst>
            <a:ext uri="{FF2B5EF4-FFF2-40B4-BE49-F238E27FC236}">
              <a16:creationId xmlns:a16="http://schemas.microsoft.com/office/drawing/2014/main" id="{60974400-9998-473F-931E-58A550310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598" name="Image 597" descr="https://erp.ocpgroup.ma:4443/OA_HTML/cabo/images/swan/t.gif">
          <a:extLst>
            <a:ext uri="{FF2B5EF4-FFF2-40B4-BE49-F238E27FC236}">
              <a16:creationId xmlns:a16="http://schemas.microsoft.com/office/drawing/2014/main" id="{B512656F-8957-49F9-85B5-823EC4472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599" name="Image 598" descr="https://erp.ocpgroup.ma:4443/OA_HTML/cabo/images/swan/t.gif">
          <a:extLst>
            <a:ext uri="{FF2B5EF4-FFF2-40B4-BE49-F238E27FC236}">
              <a16:creationId xmlns:a16="http://schemas.microsoft.com/office/drawing/2014/main" id="{3B8A4CB2-906D-4DBA-ABF5-5B952C7DD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600" name="Image 599" descr="https://erp.ocpgroup.ma:4443/OA_HTML/cabo/images/swan/t.gif">
          <a:extLst>
            <a:ext uri="{FF2B5EF4-FFF2-40B4-BE49-F238E27FC236}">
              <a16:creationId xmlns:a16="http://schemas.microsoft.com/office/drawing/2014/main" id="{A5D085D4-764A-4114-A5F4-304E19CE5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601" name="Image 600" descr="https://erp.ocpgroup.ma:4443/OA_HTML/cabo/images/swan/t.gif">
          <a:extLst>
            <a:ext uri="{FF2B5EF4-FFF2-40B4-BE49-F238E27FC236}">
              <a16:creationId xmlns:a16="http://schemas.microsoft.com/office/drawing/2014/main" id="{456C5867-20D4-4594-8B6D-14D37E942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602" name="Image 601" descr="https://erp.ocpgroup.ma:4443/OA_HTML/cabo/images/swan/t.gif">
          <a:extLst>
            <a:ext uri="{FF2B5EF4-FFF2-40B4-BE49-F238E27FC236}">
              <a16:creationId xmlns:a16="http://schemas.microsoft.com/office/drawing/2014/main" id="{43C1D05F-39BF-4F98-BE2E-186B975B1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603" name="Image 602" descr="https://erp.ocpgroup.ma:4443/OA_HTML/cabo/images/swan/t.gif">
          <a:extLst>
            <a:ext uri="{FF2B5EF4-FFF2-40B4-BE49-F238E27FC236}">
              <a16:creationId xmlns:a16="http://schemas.microsoft.com/office/drawing/2014/main" id="{3D3DB849-602B-4CA4-A4F0-DE48AA5A9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604" name="Image 603" descr="https://erp.ocpgroup.ma:4443/OA_HTML/cabo/images/swan/t.gif">
          <a:extLst>
            <a:ext uri="{FF2B5EF4-FFF2-40B4-BE49-F238E27FC236}">
              <a16:creationId xmlns:a16="http://schemas.microsoft.com/office/drawing/2014/main" id="{D233CD10-A63F-451F-836F-1651BDE86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605" name="Image 604" descr="https://erp.ocpgroup.ma:4443/OA_HTML/cabo/images/swan/t.gif">
          <a:extLst>
            <a:ext uri="{FF2B5EF4-FFF2-40B4-BE49-F238E27FC236}">
              <a16:creationId xmlns:a16="http://schemas.microsoft.com/office/drawing/2014/main" id="{DC961872-EFCE-4DA6-8198-26EB7EAE2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606" name="Image 605" descr="https://erp.ocpgroup.ma:4443/OA_HTML/cabo/images/swan/t.gif">
          <a:extLst>
            <a:ext uri="{FF2B5EF4-FFF2-40B4-BE49-F238E27FC236}">
              <a16:creationId xmlns:a16="http://schemas.microsoft.com/office/drawing/2014/main" id="{A9E66B35-DAF0-4726-BDDD-79C5A383D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607" name="Image 606" descr="https://erp.ocpgroup.ma:4443/OA_HTML/cabo/images/swan/t.gif">
          <a:extLst>
            <a:ext uri="{FF2B5EF4-FFF2-40B4-BE49-F238E27FC236}">
              <a16:creationId xmlns:a16="http://schemas.microsoft.com/office/drawing/2014/main" id="{78C4E7A1-D9FD-4A9B-A150-F798A5DE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608" name="Image 607" descr="https://erp.ocpgroup.ma:4443/OA_HTML/cabo/images/swan/t.gif">
          <a:extLst>
            <a:ext uri="{FF2B5EF4-FFF2-40B4-BE49-F238E27FC236}">
              <a16:creationId xmlns:a16="http://schemas.microsoft.com/office/drawing/2014/main" id="{E3BD16F1-1520-4C64-BD50-1B1820151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609" name="Image 608" descr="https://erp.ocpgroup.ma:4443/OA_HTML/cabo/images/swan/t.gif">
          <a:extLst>
            <a:ext uri="{FF2B5EF4-FFF2-40B4-BE49-F238E27FC236}">
              <a16:creationId xmlns:a16="http://schemas.microsoft.com/office/drawing/2014/main" id="{14720F66-036E-474B-82A3-7F1D68D6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610" name="Image 609" descr="https://erp.ocpgroup.ma:4443/OA_HTML/cabo/images/swan/t.gif">
          <a:extLst>
            <a:ext uri="{FF2B5EF4-FFF2-40B4-BE49-F238E27FC236}">
              <a16:creationId xmlns:a16="http://schemas.microsoft.com/office/drawing/2014/main" id="{D7AF3908-E60C-4838-AC93-31B536438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611" name="Image 610" descr="https://erp.ocpgroup.ma:4443/OA_HTML/cabo/images/swan/t.gif">
          <a:extLst>
            <a:ext uri="{FF2B5EF4-FFF2-40B4-BE49-F238E27FC236}">
              <a16:creationId xmlns:a16="http://schemas.microsoft.com/office/drawing/2014/main" id="{62296CAE-DD8E-4EDE-ADEC-7412E980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612" name="Image 611" descr="https://erp.ocpgroup.ma:4443/OA_HTML/cabo/images/swan/t.gif">
          <a:extLst>
            <a:ext uri="{FF2B5EF4-FFF2-40B4-BE49-F238E27FC236}">
              <a16:creationId xmlns:a16="http://schemas.microsoft.com/office/drawing/2014/main" id="{A2AD38E8-58AA-4B65-B500-EDABD97B0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613" name="Image 612" descr="https://erp.ocpgroup.ma:4443/OA_HTML/cabo/images/swan/t.gif">
          <a:extLst>
            <a:ext uri="{FF2B5EF4-FFF2-40B4-BE49-F238E27FC236}">
              <a16:creationId xmlns:a16="http://schemas.microsoft.com/office/drawing/2014/main" id="{98F6E5D0-4FF5-4FD1-8112-7C0CDD0B1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614" name="Image 613" descr="https://erp.ocpgroup.ma:4443/OA_HTML/cabo/images/swan/t.gif">
          <a:extLst>
            <a:ext uri="{FF2B5EF4-FFF2-40B4-BE49-F238E27FC236}">
              <a16:creationId xmlns:a16="http://schemas.microsoft.com/office/drawing/2014/main" id="{EB4B67D1-4AFF-4DB5-B182-DA76492F6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615" name="Image 614" descr="https://erp.ocpgroup.ma:4443/OA_HTML/cabo/images/swan/t.gif">
          <a:extLst>
            <a:ext uri="{FF2B5EF4-FFF2-40B4-BE49-F238E27FC236}">
              <a16:creationId xmlns:a16="http://schemas.microsoft.com/office/drawing/2014/main" id="{F91015F8-16D6-415A-BA3A-F5085D0B8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616" name="Image 615" descr="https://erp.ocpgroup.ma:4443/OA_HTML/cabo/images/swan/t.gif">
          <a:extLst>
            <a:ext uri="{FF2B5EF4-FFF2-40B4-BE49-F238E27FC236}">
              <a16:creationId xmlns:a16="http://schemas.microsoft.com/office/drawing/2014/main" id="{D135D846-2F6F-4076-B209-3D5EFB142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617" name="Image 616" descr="https://erp.ocpgroup.ma:4443/OA_HTML/cabo/images/swan/t.gif">
          <a:extLst>
            <a:ext uri="{FF2B5EF4-FFF2-40B4-BE49-F238E27FC236}">
              <a16:creationId xmlns:a16="http://schemas.microsoft.com/office/drawing/2014/main" id="{C7F3D4D7-EDF9-45AC-8EE7-0B5ACF4C4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618" name="Image 617" descr="https://erp.ocpgroup.ma:4443/OA_HTML/cabo/images/swan/t.gif">
          <a:extLst>
            <a:ext uri="{FF2B5EF4-FFF2-40B4-BE49-F238E27FC236}">
              <a16:creationId xmlns:a16="http://schemas.microsoft.com/office/drawing/2014/main" id="{97158337-57EF-4500-8A0D-8BA7A4852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619" name="Image 618" descr="https://erp.ocpgroup.ma:4443/OA_HTML/cabo/images/swan/t.gif">
          <a:extLst>
            <a:ext uri="{FF2B5EF4-FFF2-40B4-BE49-F238E27FC236}">
              <a16:creationId xmlns:a16="http://schemas.microsoft.com/office/drawing/2014/main" id="{098584F3-160D-46BE-97A4-7ECAFBA80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620" name="Image 619" descr="https://erp.ocpgroup.ma:4443/OA_HTML/cabo/images/swan/t.gif">
          <a:extLst>
            <a:ext uri="{FF2B5EF4-FFF2-40B4-BE49-F238E27FC236}">
              <a16:creationId xmlns:a16="http://schemas.microsoft.com/office/drawing/2014/main" id="{96450F12-EEE2-4A1B-87AD-E8AB85A9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621" name="Image 620" descr="https://erp.ocpgroup.ma:4443/OA_HTML/cabo/images/swan/t.gif">
          <a:extLst>
            <a:ext uri="{FF2B5EF4-FFF2-40B4-BE49-F238E27FC236}">
              <a16:creationId xmlns:a16="http://schemas.microsoft.com/office/drawing/2014/main" id="{F08C58CB-A752-4533-8CD5-1619A36F9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622" name="Image 621" descr="https://erp.ocpgroup.ma:4443/OA_HTML/cabo/images/swan/t.gif">
          <a:extLst>
            <a:ext uri="{FF2B5EF4-FFF2-40B4-BE49-F238E27FC236}">
              <a16:creationId xmlns:a16="http://schemas.microsoft.com/office/drawing/2014/main" id="{E228F78E-7123-4038-BCA1-96551D64F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623" name="Image 622" descr="https://erp.ocpgroup.ma:4443/OA_HTML/cabo/images/swan/t.gif">
          <a:extLst>
            <a:ext uri="{FF2B5EF4-FFF2-40B4-BE49-F238E27FC236}">
              <a16:creationId xmlns:a16="http://schemas.microsoft.com/office/drawing/2014/main" id="{1BCACA3F-7571-49CA-86D5-ADF3EE05F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624" name="Image 623" descr="https://erp.ocpgroup.ma:4443/OA_HTML/cabo/images/swan/t.gif">
          <a:extLst>
            <a:ext uri="{FF2B5EF4-FFF2-40B4-BE49-F238E27FC236}">
              <a16:creationId xmlns:a16="http://schemas.microsoft.com/office/drawing/2014/main" id="{BDBCEA84-02C1-4730-B062-CA0DC4D8E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625" name="Image 624" descr="https://erp.ocpgroup.ma:4443/OA_HTML/cabo/images/swan/t.gif">
          <a:extLst>
            <a:ext uri="{FF2B5EF4-FFF2-40B4-BE49-F238E27FC236}">
              <a16:creationId xmlns:a16="http://schemas.microsoft.com/office/drawing/2014/main" id="{AFE25464-BA73-44D8-9A5F-AA1D70AA9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626" name="Image 625" descr="https://erp.ocpgroup.ma:4443/OA_HTML/cabo/images/swan/t.gif">
          <a:extLst>
            <a:ext uri="{FF2B5EF4-FFF2-40B4-BE49-F238E27FC236}">
              <a16:creationId xmlns:a16="http://schemas.microsoft.com/office/drawing/2014/main" id="{BA391D10-38E8-4593-8CA2-3857D13B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627" name="Image 626" descr="https://erp.ocpgroup.ma:4443/OA_HTML/cabo/images/swan/t.gif">
          <a:extLst>
            <a:ext uri="{FF2B5EF4-FFF2-40B4-BE49-F238E27FC236}">
              <a16:creationId xmlns:a16="http://schemas.microsoft.com/office/drawing/2014/main" id="{0B6682F6-3F5F-48F2-9FD9-32CD4806C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628" name="Image 627" descr="https://erp.ocpgroup.ma:4443/OA_HTML/cabo/images/swan/t.gif">
          <a:extLst>
            <a:ext uri="{FF2B5EF4-FFF2-40B4-BE49-F238E27FC236}">
              <a16:creationId xmlns:a16="http://schemas.microsoft.com/office/drawing/2014/main" id="{CDA2C2DE-E125-4A41-9EA3-DBE9108D0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629" name="Image 628" descr="https://erp.ocpgroup.ma:4443/OA_HTML/cabo/images/swan/t.gif">
          <a:extLst>
            <a:ext uri="{FF2B5EF4-FFF2-40B4-BE49-F238E27FC236}">
              <a16:creationId xmlns:a16="http://schemas.microsoft.com/office/drawing/2014/main" id="{A0AB0287-A2B9-4AEA-AFD1-9AC130999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630" name="Image 629" descr="https://erp.ocpgroup.ma:4443/OA_HTML/cabo/images/swan/t.gif">
          <a:extLst>
            <a:ext uri="{FF2B5EF4-FFF2-40B4-BE49-F238E27FC236}">
              <a16:creationId xmlns:a16="http://schemas.microsoft.com/office/drawing/2014/main" id="{AB401C92-0FB7-4106-B955-537157CDE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631" name="Image 630" descr="https://erp.ocpgroup.ma:4443/OA_HTML/cabo/images/swan/t.gif">
          <a:extLst>
            <a:ext uri="{FF2B5EF4-FFF2-40B4-BE49-F238E27FC236}">
              <a16:creationId xmlns:a16="http://schemas.microsoft.com/office/drawing/2014/main" id="{A5EACBA8-426A-4DC7-85BF-86B1EA03C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935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632" name="Image 631" descr="https://erp.ocpgroup.ma:4443/OA_HTML/cabo/images/swan/t.gif">
          <a:extLst>
            <a:ext uri="{FF2B5EF4-FFF2-40B4-BE49-F238E27FC236}">
              <a16:creationId xmlns:a16="http://schemas.microsoft.com/office/drawing/2014/main" id="{6533C426-7A1C-47A0-A699-FE4DF1C2B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126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633" name="Image 632" descr="https://erp.ocpgroup.ma:4443/OA_HTML/cabo/images/swan/t.gif">
          <a:extLst>
            <a:ext uri="{FF2B5EF4-FFF2-40B4-BE49-F238E27FC236}">
              <a16:creationId xmlns:a16="http://schemas.microsoft.com/office/drawing/2014/main" id="{486D9C21-2303-4D88-857F-10B4E954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316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634" name="Image 633" descr="https://erp.ocpgroup.ma:4443/OA_HTML/cabo/images/swan/t.gif">
          <a:extLst>
            <a:ext uri="{FF2B5EF4-FFF2-40B4-BE49-F238E27FC236}">
              <a16:creationId xmlns:a16="http://schemas.microsoft.com/office/drawing/2014/main" id="{AAB1B133-3040-440E-96C0-43A8CDC77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316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635" name="Image 634" descr="https://erp.ocpgroup.ma:4443/OA_HTML/cabo/images/swan/t.gif">
          <a:extLst>
            <a:ext uri="{FF2B5EF4-FFF2-40B4-BE49-F238E27FC236}">
              <a16:creationId xmlns:a16="http://schemas.microsoft.com/office/drawing/2014/main" id="{B20529FE-AA51-44B3-969E-A1745F81B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50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636" name="Image 635" descr="https://erp.ocpgroup.ma:4443/OA_HTML/cabo/images/swan/t.gif">
          <a:extLst>
            <a:ext uri="{FF2B5EF4-FFF2-40B4-BE49-F238E27FC236}">
              <a16:creationId xmlns:a16="http://schemas.microsoft.com/office/drawing/2014/main" id="{E28EDEBC-3DB3-4BF0-A504-F5AB20C18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316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637" name="Image 636" descr="https://erp.ocpgroup.ma:4443/OA_HTML/cabo/images/swan/t.gif">
          <a:extLst>
            <a:ext uri="{FF2B5EF4-FFF2-40B4-BE49-F238E27FC236}">
              <a16:creationId xmlns:a16="http://schemas.microsoft.com/office/drawing/2014/main" id="{B0CF53B0-955E-4B9C-A808-0304FB9F4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50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638" name="Image 637" descr="https://erp.ocpgroup.ma:4443/OA_HTML/cabo/images/swan/t.gif">
          <a:extLst>
            <a:ext uri="{FF2B5EF4-FFF2-40B4-BE49-F238E27FC236}">
              <a16:creationId xmlns:a16="http://schemas.microsoft.com/office/drawing/2014/main" id="{1DEE6409-FFDC-4970-B985-EA10BC7B9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50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47625" cy="47625"/>
    <xdr:pic>
      <xdr:nvPicPr>
        <xdr:cNvPr id="639" name="Image 638" descr="https://erp.ocpgroup.ma:4443/OA_HTML/cabo/images/swan/t.gif">
          <a:extLst>
            <a:ext uri="{FF2B5EF4-FFF2-40B4-BE49-F238E27FC236}">
              <a16:creationId xmlns:a16="http://schemas.microsoft.com/office/drawing/2014/main" id="{9F9F4692-4555-4796-9826-3AC5B2970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697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640" name="Image 639" descr="https://erp.ocpgroup.ma:4443/OA_HTML/cabo/images/swan/t.gif">
          <a:extLst>
            <a:ext uri="{FF2B5EF4-FFF2-40B4-BE49-F238E27FC236}">
              <a16:creationId xmlns:a16="http://schemas.microsoft.com/office/drawing/2014/main" id="{64A6ACCA-BADB-4243-9000-D52590FF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724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641" name="Image 640" descr="https://erp.ocpgroup.ma:4443/OA_HTML/cabo/images/swan/t.gif">
          <a:extLst>
            <a:ext uri="{FF2B5EF4-FFF2-40B4-BE49-F238E27FC236}">
              <a16:creationId xmlns:a16="http://schemas.microsoft.com/office/drawing/2014/main" id="{2955D365-29F4-4C83-8D94-4324D49EA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724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642" name="Image 641" descr="https://erp.ocpgroup.ma:4443/OA_HTML/cabo/images/swan/t.gif">
          <a:extLst>
            <a:ext uri="{FF2B5EF4-FFF2-40B4-BE49-F238E27FC236}">
              <a16:creationId xmlns:a16="http://schemas.microsoft.com/office/drawing/2014/main" id="{211427C4-BEF5-4B7B-BC43-8BD7FC4E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724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643" name="Image 642" descr="https://erp.ocpgroup.ma:4443/OA_HTML/cabo/images/swan/t.gif">
          <a:extLst>
            <a:ext uri="{FF2B5EF4-FFF2-40B4-BE49-F238E27FC236}">
              <a16:creationId xmlns:a16="http://schemas.microsoft.com/office/drawing/2014/main" id="{48A3984B-D499-423A-AD00-98E9C1B4A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33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644" name="Image 643" descr="https://erp.ocpgroup.ma:4443/OA_HTML/cabo/images/swan/t.gif">
          <a:extLst>
            <a:ext uri="{FF2B5EF4-FFF2-40B4-BE49-F238E27FC236}">
              <a16:creationId xmlns:a16="http://schemas.microsoft.com/office/drawing/2014/main" id="{4E60C1C6-8E19-4021-B037-74CEC52C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33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645" name="Image 644" descr="https://erp.ocpgroup.ma:4443/OA_HTML/cabo/images/swan/t.gif">
          <a:extLst>
            <a:ext uri="{FF2B5EF4-FFF2-40B4-BE49-F238E27FC236}">
              <a16:creationId xmlns:a16="http://schemas.microsoft.com/office/drawing/2014/main" id="{3247E9BB-F41A-4EC5-A666-6585E343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33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646" name="Image 645" descr="https://erp.ocpgroup.ma:4443/OA_HTML/cabo/images/swan/t.gif">
          <a:extLst>
            <a:ext uri="{FF2B5EF4-FFF2-40B4-BE49-F238E27FC236}">
              <a16:creationId xmlns:a16="http://schemas.microsoft.com/office/drawing/2014/main" id="{E443F325-A52F-4688-A8C9-8935706DC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375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647" name="Image 646" descr="https://erp.ocpgroup.ma:4443/OA_HTML/cabo/images/swan/t.gif">
          <a:extLst>
            <a:ext uri="{FF2B5EF4-FFF2-40B4-BE49-F238E27FC236}">
              <a16:creationId xmlns:a16="http://schemas.microsoft.com/office/drawing/2014/main" id="{1AB92159-55A5-4ADC-B1C7-84F9C0658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375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648" name="Image 647" descr="https://erp.ocpgroup.ma:4443/OA_HTML/cabo/images/swan/t.gif">
          <a:extLst>
            <a:ext uri="{FF2B5EF4-FFF2-40B4-BE49-F238E27FC236}">
              <a16:creationId xmlns:a16="http://schemas.microsoft.com/office/drawing/2014/main" id="{C4F15C97-D023-4FA4-B0F0-7FAE52159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375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649" name="Image 648" descr="https://erp.ocpgroup.ma:4443/OA_HTML/cabo/images/swan/t.gif">
          <a:extLst>
            <a:ext uri="{FF2B5EF4-FFF2-40B4-BE49-F238E27FC236}">
              <a16:creationId xmlns:a16="http://schemas.microsoft.com/office/drawing/2014/main" id="{E2B84712-11EF-4690-A4E1-4D487F56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18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650" name="Image 649" descr="https://erp.ocpgroup.ma:4443/OA_HTML/cabo/images/swan/t.gif">
          <a:extLst>
            <a:ext uri="{FF2B5EF4-FFF2-40B4-BE49-F238E27FC236}">
              <a16:creationId xmlns:a16="http://schemas.microsoft.com/office/drawing/2014/main" id="{18A6948B-57AE-4450-B7BF-C06BA9235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18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651" name="Image 650" descr="https://erp.ocpgroup.ma:4443/OA_HTML/cabo/images/swan/t.gif">
          <a:extLst>
            <a:ext uri="{FF2B5EF4-FFF2-40B4-BE49-F238E27FC236}">
              <a16:creationId xmlns:a16="http://schemas.microsoft.com/office/drawing/2014/main" id="{B11B122F-9F4F-4C30-A17F-B40A1FE9F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18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652" name="Image 651" descr="https://erp.ocpgroup.ma:4443/OA_HTML/cabo/images/swan/t.gif">
          <a:extLst>
            <a:ext uri="{FF2B5EF4-FFF2-40B4-BE49-F238E27FC236}">
              <a16:creationId xmlns:a16="http://schemas.microsoft.com/office/drawing/2014/main" id="{47200CC3-1B49-462B-B757-4B597224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653" name="Image 652" descr="https://erp.ocpgroup.ma:4443/OA_HTML/cabo/images/swan/t.gif">
          <a:extLst>
            <a:ext uri="{FF2B5EF4-FFF2-40B4-BE49-F238E27FC236}">
              <a16:creationId xmlns:a16="http://schemas.microsoft.com/office/drawing/2014/main" id="{D5D4FF39-7CDE-429F-B159-E0B82A38A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654" name="Image 653" descr="https://erp.ocpgroup.ma:4443/OA_HTML/cabo/images/swan/t.gif">
          <a:extLst>
            <a:ext uri="{FF2B5EF4-FFF2-40B4-BE49-F238E27FC236}">
              <a16:creationId xmlns:a16="http://schemas.microsoft.com/office/drawing/2014/main" id="{2861ECAC-9FAD-4A21-83D3-81686428A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655" name="Image 654" descr="https://erp.ocpgroup.ma:4443/OA_HTML/cabo/images/swan/t.gif">
          <a:extLst>
            <a:ext uri="{FF2B5EF4-FFF2-40B4-BE49-F238E27FC236}">
              <a16:creationId xmlns:a16="http://schemas.microsoft.com/office/drawing/2014/main" id="{2DB2FB4B-9F1D-4B30-A5A9-006A7131E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656" name="Image 655" descr="https://erp.ocpgroup.ma:4443/OA_HTML/cabo/images/swan/t.gif">
          <a:extLst>
            <a:ext uri="{FF2B5EF4-FFF2-40B4-BE49-F238E27FC236}">
              <a16:creationId xmlns:a16="http://schemas.microsoft.com/office/drawing/2014/main" id="{703541AC-5F44-4539-AC22-E3ED5E770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657" name="Image 656" descr="https://erp.ocpgroup.ma:4443/OA_HTML/cabo/images/swan/t.gif">
          <a:extLst>
            <a:ext uri="{FF2B5EF4-FFF2-40B4-BE49-F238E27FC236}">
              <a16:creationId xmlns:a16="http://schemas.microsoft.com/office/drawing/2014/main" id="{6C5FD3C2-D90B-4780-B87E-23C49A2AB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658" name="Image 657" descr="https://erp.ocpgroup.ma:4443/OA_HTML/cabo/images/swan/t.gif">
          <a:extLst>
            <a:ext uri="{FF2B5EF4-FFF2-40B4-BE49-F238E27FC236}">
              <a16:creationId xmlns:a16="http://schemas.microsoft.com/office/drawing/2014/main" id="{00A7E8F7-3BB8-4E74-B619-3D7EE5B66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26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659" name="Image 658" descr="https://erp.ocpgroup.ma:4443/OA_HTML/cabo/images/swan/t.gif">
          <a:extLst>
            <a:ext uri="{FF2B5EF4-FFF2-40B4-BE49-F238E27FC236}">
              <a16:creationId xmlns:a16="http://schemas.microsoft.com/office/drawing/2014/main" id="{C702D16A-BD69-4E93-B13A-0166CE985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26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660" name="Image 659" descr="https://erp.ocpgroup.ma:4443/OA_HTML/cabo/images/swan/t.gif">
          <a:extLst>
            <a:ext uri="{FF2B5EF4-FFF2-40B4-BE49-F238E27FC236}">
              <a16:creationId xmlns:a16="http://schemas.microsoft.com/office/drawing/2014/main" id="{5979B172-069A-4FA6-A2B1-3CDC53A5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26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661" name="Image 660" descr="https://erp.ocpgroup.ma:4443/OA_HTML/cabo/images/swan/t.gif">
          <a:extLst>
            <a:ext uri="{FF2B5EF4-FFF2-40B4-BE49-F238E27FC236}">
              <a16:creationId xmlns:a16="http://schemas.microsoft.com/office/drawing/2014/main" id="{A5D8A22F-6BC7-43EB-9B7A-EBE97D5C2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078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662" name="Image 661" descr="https://erp.ocpgroup.ma:4443/OA_HTML/cabo/images/swan/t.gif">
          <a:extLst>
            <a:ext uri="{FF2B5EF4-FFF2-40B4-BE49-F238E27FC236}">
              <a16:creationId xmlns:a16="http://schemas.microsoft.com/office/drawing/2014/main" id="{54737394-C25E-41DA-BD4E-449827D75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078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663" name="Image 662" descr="https://erp.ocpgroup.ma:4443/OA_HTML/cabo/images/swan/t.gif">
          <a:extLst>
            <a:ext uri="{FF2B5EF4-FFF2-40B4-BE49-F238E27FC236}">
              <a16:creationId xmlns:a16="http://schemas.microsoft.com/office/drawing/2014/main" id="{0FCFB829-1D14-417A-80A1-42065FD0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078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47625" cy="47625"/>
    <xdr:pic>
      <xdr:nvPicPr>
        <xdr:cNvPr id="664" name="Image 663" descr="https://erp.ocpgroup.ma:4443/OA_HTML/cabo/images/swan/t.gif">
          <a:extLst>
            <a:ext uri="{FF2B5EF4-FFF2-40B4-BE49-F238E27FC236}">
              <a16:creationId xmlns:a16="http://schemas.microsoft.com/office/drawing/2014/main" id="{F7F9F9A1-AE57-4BED-805B-F58121D5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6066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47625" cy="47625"/>
    <xdr:pic>
      <xdr:nvPicPr>
        <xdr:cNvPr id="665" name="Image 664" descr="https://erp.ocpgroup.ma:4443/OA_HTML/cabo/images/swan/t.gif">
          <a:extLst>
            <a:ext uri="{FF2B5EF4-FFF2-40B4-BE49-F238E27FC236}">
              <a16:creationId xmlns:a16="http://schemas.microsoft.com/office/drawing/2014/main" id="{FA1796C8-094A-4C67-8B2A-028943993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6066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47625" cy="47625"/>
    <xdr:pic>
      <xdr:nvPicPr>
        <xdr:cNvPr id="666" name="Image 665" descr="https://erp.ocpgroup.ma:4443/OA_HTML/cabo/images/swan/t.gif">
          <a:extLst>
            <a:ext uri="{FF2B5EF4-FFF2-40B4-BE49-F238E27FC236}">
              <a16:creationId xmlns:a16="http://schemas.microsoft.com/office/drawing/2014/main" id="{3176F5AE-23C7-474D-B5C2-84D2E9DFD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6066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47625" cy="47625"/>
    <xdr:pic>
      <xdr:nvPicPr>
        <xdr:cNvPr id="667" name="Image 666" descr="https://erp.ocpgroup.ma:4443/OA_HTML/cabo/images/swan/t.gif">
          <a:extLst>
            <a:ext uri="{FF2B5EF4-FFF2-40B4-BE49-F238E27FC236}">
              <a16:creationId xmlns:a16="http://schemas.microsoft.com/office/drawing/2014/main" id="{831CAD65-D9FE-4F84-BC73-21ED0376E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8699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47625" cy="47625"/>
    <xdr:pic>
      <xdr:nvPicPr>
        <xdr:cNvPr id="668" name="Image 667" descr="https://erp.ocpgroup.ma:4443/OA_HTML/cabo/images/swan/t.gif">
          <a:extLst>
            <a:ext uri="{FF2B5EF4-FFF2-40B4-BE49-F238E27FC236}">
              <a16:creationId xmlns:a16="http://schemas.microsoft.com/office/drawing/2014/main" id="{B606C8E4-A50A-45DA-B586-8BDD2C8C6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8699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47625" cy="47625"/>
    <xdr:pic>
      <xdr:nvPicPr>
        <xdr:cNvPr id="669" name="Image 668" descr="https://erp.ocpgroup.ma:4443/OA_HTML/cabo/images/swan/t.gif">
          <a:extLst>
            <a:ext uri="{FF2B5EF4-FFF2-40B4-BE49-F238E27FC236}">
              <a16:creationId xmlns:a16="http://schemas.microsoft.com/office/drawing/2014/main" id="{FB0945E3-CC8B-483C-9B6B-894B62294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8699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47625" cy="47625"/>
    <xdr:pic>
      <xdr:nvPicPr>
        <xdr:cNvPr id="670" name="Image 669" descr="https://erp.ocpgroup.ma:4443/OA_HTML/cabo/images/swan/t.gif">
          <a:extLst>
            <a:ext uri="{FF2B5EF4-FFF2-40B4-BE49-F238E27FC236}">
              <a16:creationId xmlns:a16="http://schemas.microsoft.com/office/drawing/2014/main" id="{21A45C54-255F-4A32-B0BD-A343DC271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215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47625" cy="47625"/>
    <xdr:pic>
      <xdr:nvPicPr>
        <xdr:cNvPr id="671" name="Image 670" descr="https://erp.ocpgroup.ma:4443/OA_HTML/cabo/images/swan/t.gif">
          <a:extLst>
            <a:ext uri="{FF2B5EF4-FFF2-40B4-BE49-F238E27FC236}">
              <a16:creationId xmlns:a16="http://schemas.microsoft.com/office/drawing/2014/main" id="{42706106-CC60-41A5-B916-70A699513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215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47625" cy="47625"/>
    <xdr:pic>
      <xdr:nvPicPr>
        <xdr:cNvPr id="672" name="Image 671" descr="https://erp.ocpgroup.ma:4443/OA_HTML/cabo/images/swan/t.gif">
          <a:extLst>
            <a:ext uri="{FF2B5EF4-FFF2-40B4-BE49-F238E27FC236}">
              <a16:creationId xmlns:a16="http://schemas.microsoft.com/office/drawing/2014/main" id="{51625D28-A796-41CE-9AD2-844326914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215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47625" cy="47625"/>
    <xdr:pic>
      <xdr:nvPicPr>
        <xdr:cNvPr id="673" name="Image 672" descr="https://erp.ocpgroup.ma:4443/OA_HTML/cabo/images/swan/t.gif">
          <a:extLst>
            <a:ext uri="{FF2B5EF4-FFF2-40B4-BE49-F238E27FC236}">
              <a16:creationId xmlns:a16="http://schemas.microsoft.com/office/drawing/2014/main" id="{9633B68D-CDAC-4F93-918B-D902DA677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195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47625" cy="47625"/>
    <xdr:pic>
      <xdr:nvPicPr>
        <xdr:cNvPr id="674" name="Image 673" descr="https://erp.ocpgroup.ma:4443/OA_HTML/cabo/images/swan/t.gif">
          <a:extLst>
            <a:ext uri="{FF2B5EF4-FFF2-40B4-BE49-F238E27FC236}">
              <a16:creationId xmlns:a16="http://schemas.microsoft.com/office/drawing/2014/main" id="{D42459BD-877B-4310-9095-27B22FF6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195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47625" cy="47625"/>
    <xdr:pic>
      <xdr:nvPicPr>
        <xdr:cNvPr id="675" name="Image 674" descr="https://erp.ocpgroup.ma:4443/OA_HTML/cabo/images/swan/t.gif">
          <a:extLst>
            <a:ext uri="{FF2B5EF4-FFF2-40B4-BE49-F238E27FC236}">
              <a16:creationId xmlns:a16="http://schemas.microsoft.com/office/drawing/2014/main" id="{94A5A439-ED1F-4BFA-8D5E-FEBB5467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195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47625" cy="47625"/>
    <xdr:pic>
      <xdr:nvPicPr>
        <xdr:cNvPr id="676" name="Image 675" descr="https://erp.ocpgroup.ma:4443/OA_HTML/cabo/images/swan/t.gif">
          <a:extLst>
            <a:ext uri="{FF2B5EF4-FFF2-40B4-BE49-F238E27FC236}">
              <a16:creationId xmlns:a16="http://schemas.microsoft.com/office/drawing/2014/main" id="{AFF0799D-3889-4BC2-9051-8C72EB721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246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47625" cy="47625"/>
    <xdr:pic>
      <xdr:nvPicPr>
        <xdr:cNvPr id="677" name="Image 676" descr="https://erp.ocpgroup.ma:4443/OA_HTML/cabo/images/swan/t.gif">
          <a:extLst>
            <a:ext uri="{FF2B5EF4-FFF2-40B4-BE49-F238E27FC236}">
              <a16:creationId xmlns:a16="http://schemas.microsoft.com/office/drawing/2014/main" id="{45DFAB43-1D8F-4CCC-A05A-7B064B088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246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47625" cy="47625"/>
    <xdr:pic>
      <xdr:nvPicPr>
        <xdr:cNvPr id="678" name="Image 677" descr="https://erp.ocpgroup.ma:4443/OA_HTML/cabo/images/swan/t.gif">
          <a:extLst>
            <a:ext uri="{FF2B5EF4-FFF2-40B4-BE49-F238E27FC236}">
              <a16:creationId xmlns:a16="http://schemas.microsoft.com/office/drawing/2014/main" id="{AE5D2493-F591-4734-96CD-D3992E25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246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191</xdr:row>
      <xdr:rowOff>0</xdr:rowOff>
    </xdr:from>
    <xdr:ext cx="47625" cy="47625"/>
    <xdr:pic>
      <xdr:nvPicPr>
        <xdr:cNvPr id="679" name="Image 678" descr="https://erp.ocpgroup.ma:4443/OA_HTML/cabo/images/swan/t.gif">
          <a:extLst>
            <a:ext uri="{FF2B5EF4-FFF2-40B4-BE49-F238E27FC236}">
              <a16:creationId xmlns:a16="http://schemas.microsoft.com/office/drawing/2014/main" id="{7393E7B8-265D-4DBA-9CE9-FE8532919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04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191</xdr:row>
      <xdr:rowOff>0</xdr:rowOff>
    </xdr:from>
    <xdr:ext cx="47625" cy="47625"/>
    <xdr:pic>
      <xdr:nvPicPr>
        <xdr:cNvPr id="680" name="Image 679" descr="https://erp.ocpgroup.ma:4443/OA_HTML/cabo/images/swan/t.gif">
          <a:extLst>
            <a:ext uri="{FF2B5EF4-FFF2-40B4-BE49-F238E27FC236}">
              <a16:creationId xmlns:a16="http://schemas.microsoft.com/office/drawing/2014/main" id="{1FE2C8E9-5188-4D00-9F6A-CE2FF628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04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191</xdr:row>
      <xdr:rowOff>0</xdr:rowOff>
    </xdr:from>
    <xdr:ext cx="47625" cy="47625"/>
    <xdr:pic>
      <xdr:nvPicPr>
        <xdr:cNvPr id="681" name="Image 680" descr="https://erp.ocpgroup.ma:4443/OA_HTML/cabo/images/swan/t.gif">
          <a:extLst>
            <a:ext uri="{FF2B5EF4-FFF2-40B4-BE49-F238E27FC236}">
              <a16:creationId xmlns:a16="http://schemas.microsoft.com/office/drawing/2014/main" id="{E1B8D9B6-7786-4CAE-B692-03C11860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04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66</xdr:row>
      <xdr:rowOff>0</xdr:rowOff>
    </xdr:from>
    <xdr:to>
      <xdr:col>2</xdr:col>
      <xdr:colOff>47625</xdr:colOff>
      <xdr:row>66</xdr:row>
      <xdr:rowOff>47625</xdr:rowOff>
    </xdr:to>
    <xdr:pic>
      <xdr:nvPicPr>
        <xdr:cNvPr id="682" name="Image 681" descr="https://erp.ocpgroup.ma:4443/OA_HTML/cabo/images/swan/t.gif">
          <a:extLst>
            <a:ext uri="{FF2B5EF4-FFF2-40B4-BE49-F238E27FC236}">
              <a16:creationId xmlns:a16="http://schemas.microsoft.com/office/drawing/2014/main" id="{8A03FD83-B72F-434F-BA45-56E1AC7DA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70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683" name="Image 682" descr="https://erp.ocpgroup.ma:4443/OA_HTML/cabo/images/swan/t.gif">
          <a:extLst>
            <a:ext uri="{FF2B5EF4-FFF2-40B4-BE49-F238E27FC236}">
              <a16:creationId xmlns:a16="http://schemas.microsoft.com/office/drawing/2014/main" id="{3FD297CF-FCC9-4A75-82A6-DA616BD0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90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684" name="Image 683" descr="https://erp.ocpgroup.ma:4443/OA_HTML/cabo/images/swan/t.gif">
          <a:extLst>
            <a:ext uri="{FF2B5EF4-FFF2-40B4-BE49-F238E27FC236}">
              <a16:creationId xmlns:a16="http://schemas.microsoft.com/office/drawing/2014/main" id="{CA3DB2CB-D328-4D90-BEB3-A97606C44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90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685" name="Image 684" descr="https://erp.ocpgroup.ma:4443/OA_HTML/cabo/images/swan/t.gif">
          <a:extLst>
            <a:ext uri="{FF2B5EF4-FFF2-40B4-BE49-F238E27FC236}">
              <a16:creationId xmlns:a16="http://schemas.microsoft.com/office/drawing/2014/main" id="{318D9144-6908-43B1-9630-E246BC9F0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10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686" name="Image 685" descr="https://erp.ocpgroup.ma:4443/OA_HTML/cabo/images/swan/t.gif">
          <a:extLst>
            <a:ext uri="{FF2B5EF4-FFF2-40B4-BE49-F238E27FC236}">
              <a16:creationId xmlns:a16="http://schemas.microsoft.com/office/drawing/2014/main" id="{B0EE5767-9F61-4308-830A-02569D917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90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687" name="Image 686" descr="https://erp.ocpgroup.ma:4443/OA_HTML/cabo/images/swan/t.gif">
          <a:extLst>
            <a:ext uri="{FF2B5EF4-FFF2-40B4-BE49-F238E27FC236}">
              <a16:creationId xmlns:a16="http://schemas.microsoft.com/office/drawing/2014/main" id="{A8430B2E-2AF3-4C86-903E-FC3BEC30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10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688" name="Image 687" descr="https://erp.ocpgroup.ma:4443/OA_HTML/cabo/images/swan/t.gif">
          <a:extLst>
            <a:ext uri="{FF2B5EF4-FFF2-40B4-BE49-F238E27FC236}">
              <a16:creationId xmlns:a16="http://schemas.microsoft.com/office/drawing/2014/main" id="{3EA8172A-C8E4-4AB7-84E2-7EF55DF7E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10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47625" cy="47625"/>
    <xdr:pic>
      <xdr:nvPicPr>
        <xdr:cNvPr id="689" name="Image 688" descr="https://erp.ocpgroup.ma:4443/OA_HTML/cabo/images/swan/t.gif">
          <a:extLst>
            <a:ext uri="{FF2B5EF4-FFF2-40B4-BE49-F238E27FC236}">
              <a16:creationId xmlns:a16="http://schemas.microsoft.com/office/drawing/2014/main" id="{CCFA994B-FDDE-479A-BEDC-5392D5BEC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3032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47625" cy="47625"/>
    <xdr:pic>
      <xdr:nvPicPr>
        <xdr:cNvPr id="690" name="Image 689" descr="https://erp.ocpgroup.ma:4443/OA_HTML/cabo/images/swan/t.gif">
          <a:extLst>
            <a:ext uri="{FF2B5EF4-FFF2-40B4-BE49-F238E27FC236}">
              <a16:creationId xmlns:a16="http://schemas.microsoft.com/office/drawing/2014/main" id="{E621962D-7CFB-4849-A1B0-6BF850BF7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500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691" name="Image 690" descr="https://erp.ocpgroup.ma:4443/OA_HTML/cabo/images/swan/t.gif">
          <a:extLst>
            <a:ext uri="{FF2B5EF4-FFF2-40B4-BE49-F238E27FC236}">
              <a16:creationId xmlns:a16="http://schemas.microsoft.com/office/drawing/2014/main" id="{9DB8296F-18D6-4A61-B2F2-91F2E8C9F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692" name="Image 691" descr="https://erp.ocpgroup.ma:4443/OA_HTML/cabo/images/swan/t.gif">
          <a:extLst>
            <a:ext uri="{FF2B5EF4-FFF2-40B4-BE49-F238E27FC236}">
              <a16:creationId xmlns:a16="http://schemas.microsoft.com/office/drawing/2014/main" id="{905AAE1C-5DC4-461F-8F26-ED9B417BB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693" name="Image 692" descr="https://erp.ocpgroup.ma:4443/OA_HTML/cabo/images/swan/t.gif">
          <a:extLst>
            <a:ext uri="{FF2B5EF4-FFF2-40B4-BE49-F238E27FC236}">
              <a16:creationId xmlns:a16="http://schemas.microsoft.com/office/drawing/2014/main" id="{BB287284-737D-4776-94FB-AC0E9E0E6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694" name="Image 693" descr="https://erp.ocpgroup.ma:4443/OA_HTML/cabo/images/swan/t.gif">
          <a:extLst>
            <a:ext uri="{FF2B5EF4-FFF2-40B4-BE49-F238E27FC236}">
              <a16:creationId xmlns:a16="http://schemas.microsoft.com/office/drawing/2014/main" id="{A1942EAF-F05C-4BC9-999E-8060D9951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695" name="Image 694" descr="https://erp.ocpgroup.ma:4443/OA_HTML/cabo/images/swan/t.gif">
          <a:extLst>
            <a:ext uri="{FF2B5EF4-FFF2-40B4-BE49-F238E27FC236}">
              <a16:creationId xmlns:a16="http://schemas.microsoft.com/office/drawing/2014/main" id="{B0FE6DF3-D764-4C91-BD84-98DFFBD0D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696" name="Image 695" descr="https://erp.ocpgroup.ma:4443/OA_HTML/cabo/images/swan/t.gif">
          <a:extLst>
            <a:ext uri="{FF2B5EF4-FFF2-40B4-BE49-F238E27FC236}">
              <a16:creationId xmlns:a16="http://schemas.microsoft.com/office/drawing/2014/main" id="{04B3BB32-5E4D-4C84-960F-186FAA7A6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697" name="Image 696" descr="https://erp.ocpgroup.ma:4443/OA_HTML/cabo/images/swan/t.gif">
          <a:extLst>
            <a:ext uri="{FF2B5EF4-FFF2-40B4-BE49-F238E27FC236}">
              <a16:creationId xmlns:a16="http://schemas.microsoft.com/office/drawing/2014/main" id="{8550C6DB-B002-4BB0-893F-A6A4698B9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698" name="Image 697" descr="https://erp.ocpgroup.ma:4443/OA_HTML/cabo/images/swan/t.gif">
          <a:extLst>
            <a:ext uri="{FF2B5EF4-FFF2-40B4-BE49-F238E27FC236}">
              <a16:creationId xmlns:a16="http://schemas.microsoft.com/office/drawing/2014/main" id="{ED60A8DF-7D5B-466F-BF9D-45F80D5B9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699" name="Image 698" descr="https://erp.ocpgroup.ma:4443/OA_HTML/cabo/images/swan/t.gif">
          <a:extLst>
            <a:ext uri="{FF2B5EF4-FFF2-40B4-BE49-F238E27FC236}">
              <a16:creationId xmlns:a16="http://schemas.microsoft.com/office/drawing/2014/main" id="{850181A6-7EC1-4DA1-98EE-BCAB40F6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700" name="Image 699" descr="https://erp.ocpgroup.ma:4443/OA_HTML/cabo/images/swan/t.gif">
          <a:extLst>
            <a:ext uri="{FF2B5EF4-FFF2-40B4-BE49-F238E27FC236}">
              <a16:creationId xmlns:a16="http://schemas.microsoft.com/office/drawing/2014/main" id="{0A33F78F-5D16-497A-ABEB-EE09E9AC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701" name="Image 700" descr="https://erp.ocpgroup.ma:4443/OA_HTML/cabo/images/swan/t.gif">
          <a:extLst>
            <a:ext uri="{FF2B5EF4-FFF2-40B4-BE49-F238E27FC236}">
              <a16:creationId xmlns:a16="http://schemas.microsoft.com/office/drawing/2014/main" id="{B82B4EAA-5220-42DA-BC92-2CAEF5B66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702" name="Image 701" descr="https://erp.ocpgroup.ma:4443/OA_HTML/cabo/images/swan/t.gif">
          <a:extLst>
            <a:ext uri="{FF2B5EF4-FFF2-40B4-BE49-F238E27FC236}">
              <a16:creationId xmlns:a16="http://schemas.microsoft.com/office/drawing/2014/main" id="{89CDEA10-0098-4C60-8D06-F8779886D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703" name="Image 702" descr="https://erp.ocpgroup.ma:4443/OA_HTML/cabo/images/swan/t.gif">
          <a:extLst>
            <a:ext uri="{FF2B5EF4-FFF2-40B4-BE49-F238E27FC236}">
              <a16:creationId xmlns:a16="http://schemas.microsoft.com/office/drawing/2014/main" id="{60FC3C62-02FF-4C2A-9AA3-356F3D90F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704" name="Image 703" descr="https://erp.ocpgroup.ma:4443/OA_HTML/cabo/images/swan/t.gif">
          <a:extLst>
            <a:ext uri="{FF2B5EF4-FFF2-40B4-BE49-F238E27FC236}">
              <a16:creationId xmlns:a16="http://schemas.microsoft.com/office/drawing/2014/main" id="{EA8FEC27-2A52-4A2B-A5D3-216A279F3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705" name="Image 704" descr="https://erp.ocpgroup.ma:4443/OA_HTML/cabo/images/swan/t.gif">
          <a:extLst>
            <a:ext uri="{FF2B5EF4-FFF2-40B4-BE49-F238E27FC236}">
              <a16:creationId xmlns:a16="http://schemas.microsoft.com/office/drawing/2014/main" id="{8FE7ECFE-341D-47E3-B8B3-D4741969C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706" name="Image 705" descr="https://erp.ocpgroup.ma:4443/OA_HTML/cabo/images/swan/t.gif">
          <a:extLst>
            <a:ext uri="{FF2B5EF4-FFF2-40B4-BE49-F238E27FC236}">
              <a16:creationId xmlns:a16="http://schemas.microsoft.com/office/drawing/2014/main" id="{B4B9BA22-8585-4BFC-9222-FE31C051D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707" name="Image 706" descr="https://erp.ocpgroup.ma:4443/OA_HTML/cabo/images/swan/t.gif">
          <a:extLst>
            <a:ext uri="{FF2B5EF4-FFF2-40B4-BE49-F238E27FC236}">
              <a16:creationId xmlns:a16="http://schemas.microsoft.com/office/drawing/2014/main" id="{4E5DCEFC-4B86-4220-A8EF-4A70A8324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708" name="Image 707" descr="https://erp.ocpgroup.ma:4443/OA_HTML/cabo/images/swan/t.gif">
          <a:extLst>
            <a:ext uri="{FF2B5EF4-FFF2-40B4-BE49-F238E27FC236}">
              <a16:creationId xmlns:a16="http://schemas.microsoft.com/office/drawing/2014/main" id="{C5B1C67B-07AB-40E8-AB4F-475D90DF3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709" name="Image 708" descr="https://erp.ocpgroup.ma:4443/OA_HTML/cabo/images/swan/t.gif">
          <a:extLst>
            <a:ext uri="{FF2B5EF4-FFF2-40B4-BE49-F238E27FC236}">
              <a16:creationId xmlns:a16="http://schemas.microsoft.com/office/drawing/2014/main" id="{D7F4DBA2-DE41-42D0-A85F-B57C5F48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710" name="Image 709" descr="https://erp.ocpgroup.ma:4443/OA_HTML/cabo/images/swan/t.gif">
          <a:extLst>
            <a:ext uri="{FF2B5EF4-FFF2-40B4-BE49-F238E27FC236}">
              <a16:creationId xmlns:a16="http://schemas.microsoft.com/office/drawing/2014/main" id="{376355C5-12F0-4294-8872-A2C9C610A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711" name="Image 710" descr="https://erp.ocpgroup.ma:4443/OA_HTML/cabo/images/swan/t.gif">
          <a:extLst>
            <a:ext uri="{FF2B5EF4-FFF2-40B4-BE49-F238E27FC236}">
              <a16:creationId xmlns:a16="http://schemas.microsoft.com/office/drawing/2014/main" id="{42454962-B1C7-4631-9734-CBEC046A9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712" name="Image 711" descr="https://erp.ocpgroup.ma:4443/OA_HTML/cabo/images/swan/t.gif">
          <a:extLst>
            <a:ext uri="{FF2B5EF4-FFF2-40B4-BE49-F238E27FC236}">
              <a16:creationId xmlns:a16="http://schemas.microsoft.com/office/drawing/2014/main" id="{579E9781-5040-4B81-BA92-F8FEBA223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13" name="Image 712" descr="https://erp.ocpgroup.ma:4443/OA_HTML/cabo/images/swan/t.gif">
          <a:extLst>
            <a:ext uri="{FF2B5EF4-FFF2-40B4-BE49-F238E27FC236}">
              <a16:creationId xmlns:a16="http://schemas.microsoft.com/office/drawing/2014/main" id="{5E858107-45D2-4A4F-8014-7C379CBAC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714" name="Image 713" descr="https://erp.ocpgroup.ma:4443/OA_HTML/cabo/images/swan/t.gif">
          <a:extLst>
            <a:ext uri="{FF2B5EF4-FFF2-40B4-BE49-F238E27FC236}">
              <a16:creationId xmlns:a16="http://schemas.microsoft.com/office/drawing/2014/main" id="{6321FDFD-5CA9-4C0E-A513-8035F4B29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715" name="Image 714" descr="https://erp.ocpgroup.ma:4443/OA_HTML/cabo/images/swan/t.gif">
          <a:extLst>
            <a:ext uri="{FF2B5EF4-FFF2-40B4-BE49-F238E27FC236}">
              <a16:creationId xmlns:a16="http://schemas.microsoft.com/office/drawing/2014/main" id="{AE8627D5-D291-4280-A57F-2372951F7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716" name="Image 715" descr="https://erp.ocpgroup.ma:4443/OA_HTML/cabo/images/swan/t.gif">
          <a:extLst>
            <a:ext uri="{FF2B5EF4-FFF2-40B4-BE49-F238E27FC236}">
              <a16:creationId xmlns:a16="http://schemas.microsoft.com/office/drawing/2014/main" id="{3772E9C4-91F0-4FF6-A920-8F12CEC0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717" name="Image 716" descr="https://erp.ocpgroup.ma:4443/OA_HTML/cabo/images/swan/t.gif">
          <a:extLst>
            <a:ext uri="{FF2B5EF4-FFF2-40B4-BE49-F238E27FC236}">
              <a16:creationId xmlns:a16="http://schemas.microsoft.com/office/drawing/2014/main" id="{3305F359-D49B-4BEA-8F55-B3C134E80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718" name="Image 717" descr="https://erp.ocpgroup.ma:4443/OA_HTML/cabo/images/swan/t.gif">
          <a:extLst>
            <a:ext uri="{FF2B5EF4-FFF2-40B4-BE49-F238E27FC236}">
              <a16:creationId xmlns:a16="http://schemas.microsoft.com/office/drawing/2014/main" id="{D7B9E7A4-49C9-4B27-9C04-FB8AA766F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719" name="Image 718" descr="https://erp.ocpgroup.ma:4443/OA_HTML/cabo/images/swan/t.gif">
          <a:extLst>
            <a:ext uri="{FF2B5EF4-FFF2-40B4-BE49-F238E27FC236}">
              <a16:creationId xmlns:a16="http://schemas.microsoft.com/office/drawing/2014/main" id="{63E7A9E8-972D-4BE4-972C-D83432FFF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720" name="Image 719" descr="https://erp.ocpgroup.ma:4443/OA_HTML/cabo/images/swan/t.gif">
          <a:extLst>
            <a:ext uri="{FF2B5EF4-FFF2-40B4-BE49-F238E27FC236}">
              <a16:creationId xmlns:a16="http://schemas.microsoft.com/office/drawing/2014/main" id="{C55B294C-6311-4BA3-ACD6-7E71CF7F4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721" name="Image 720" descr="https://erp.ocpgroup.ma:4443/OA_HTML/cabo/images/swan/t.gif">
          <a:extLst>
            <a:ext uri="{FF2B5EF4-FFF2-40B4-BE49-F238E27FC236}">
              <a16:creationId xmlns:a16="http://schemas.microsoft.com/office/drawing/2014/main" id="{8D027809-D9C8-47F1-9C69-A897DD219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722" name="Image 721" descr="https://erp.ocpgroup.ma:4443/OA_HTML/cabo/images/swan/t.gif">
          <a:extLst>
            <a:ext uri="{FF2B5EF4-FFF2-40B4-BE49-F238E27FC236}">
              <a16:creationId xmlns:a16="http://schemas.microsoft.com/office/drawing/2014/main" id="{BCB5B4F7-2656-4246-836E-C82C2A90D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723" name="Image 722" descr="https://erp.ocpgroup.ma:4443/OA_HTML/cabo/images/swan/t.gif">
          <a:extLst>
            <a:ext uri="{FF2B5EF4-FFF2-40B4-BE49-F238E27FC236}">
              <a16:creationId xmlns:a16="http://schemas.microsoft.com/office/drawing/2014/main" id="{4B698C04-E259-4D4B-8F21-214AF45CD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724" name="Image 723" descr="https://erp.ocpgroup.ma:4443/OA_HTML/cabo/images/swan/t.gif">
          <a:extLst>
            <a:ext uri="{FF2B5EF4-FFF2-40B4-BE49-F238E27FC236}">
              <a16:creationId xmlns:a16="http://schemas.microsoft.com/office/drawing/2014/main" id="{0E8FB9C5-B190-4D1E-8542-333B30994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25" name="Image 724" descr="https://erp.ocpgroup.ma:4443/OA_HTML/cabo/images/swan/t.gif">
          <a:extLst>
            <a:ext uri="{FF2B5EF4-FFF2-40B4-BE49-F238E27FC236}">
              <a16:creationId xmlns:a16="http://schemas.microsoft.com/office/drawing/2014/main" id="{B709DA57-5C4B-4CF2-82F0-3E44C4378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726" name="Image 725" descr="https://erp.ocpgroup.ma:4443/OA_HTML/cabo/images/swan/t.gif">
          <a:extLst>
            <a:ext uri="{FF2B5EF4-FFF2-40B4-BE49-F238E27FC236}">
              <a16:creationId xmlns:a16="http://schemas.microsoft.com/office/drawing/2014/main" id="{868A1F97-CB47-4832-AC7C-51121700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27" name="Image 726" descr="https://erp.ocpgroup.ma:4443/OA_HTML/cabo/images/swan/t.gif">
          <a:extLst>
            <a:ext uri="{FF2B5EF4-FFF2-40B4-BE49-F238E27FC236}">
              <a16:creationId xmlns:a16="http://schemas.microsoft.com/office/drawing/2014/main" id="{8E720B1D-F1EC-4745-8E31-CA5AAFE67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28" name="Image 727" descr="https://erp.ocpgroup.ma:4443/OA_HTML/cabo/images/swan/t.gif">
          <a:extLst>
            <a:ext uri="{FF2B5EF4-FFF2-40B4-BE49-F238E27FC236}">
              <a16:creationId xmlns:a16="http://schemas.microsoft.com/office/drawing/2014/main" id="{35CF1C71-97B1-4AC7-81C7-BB2E7F9E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29" name="Image 728" descr="https://erp.ocpgroup.ma:4443/OA_HTML/cabo/images/swan/t.gif">
          <a:extLst>
            <a:ext uri="{FF2B5EF4-FFF2-40B4-BE49-F238E27FC236}">
              <a16:creationId xmlns:a16="http://schemas.microsoft.com/office/drawing/2014/main" id="{93CE8865-D252-45AE-8FDE-9AAA022C2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730" name="Image 729" descr="https://erp.ocpgroup.ma:4443/OA_HTML/cabo/images/swan/t.gif">
          <a:extLst>
            <a:ext uri="{FF2B5EF4-FFF2-40B4-BE49-F238E27FC236}">
              <a16:creationId xmlns:a16="http://schemas.microsoft.com/office/drawing/2014/main" id="{DCB91B68-B387-48D1-B9AE-D6715057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31" name="Image 730" descr="https://erp.ocpgroup.ma:4443/OA_HTML/cabo/images/swan/t.gif">
          <a:extLst>
            <a:ext uri="{FF2B5EF4-FFF2-40B4-BE49-F238E27FC236}">
              <a16:creationId xmlns:a16="http://schemas.microsoft.com/office/drawing/2014/main" id="{AD69C1DB-1EA8-4EAF-BA50-0ADACF206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32" name="Image 731" descr="https://erp.ocpgroup.ma:4443/OA_HTML/cabo/images/swan/t.gif">
          <a:extLst>
            <a:ext uri="{FF2B5EF4-FFF2-40B4-BE49-F238E27FC236}">
              <a16:creationId xmlns:a16="http://schemas.microsoft.com/office/drawing/2014/main" id="{51B40662-3336-4577-95DC-26368FB50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33" name="Image 732" descr="https://erp.ocpgroup.ma:4443/OA_HTML/cabo/images/swan/t.gif">
          <a:extLst>
            <a:ext uri="{FF2B5EF4-FFF2-40B4-BE49-F238E27FC236}">
              <a16:creationId xmlns:a16="http://schemas.microsoft.com/office/drawing/2014/main" id="{4BFB79A8-C519-4CDB-9568-9FB1A2F27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34" name="Image 733" descr="https://erp.ocpgroup.ma:4443/OA_HTML/cabo/images/swan/t.gif">
          <a:extLst>
            <a:ext uri="{FF2B5EF4-FFF2-40B4-BE49-F238E27FC236}">
              <a16:creationId xmlns:a16="http://schemas.microsoft.com/office/drawing/2014/main" id="{1049D21B-54BA-4B18-9CC4-8D242DA7D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35" name="Image 734" descr="https://erp.ocpgroup.ma:4443/OA_HTML/cabo/images/swan/t.gif">
          <a:extLst>
            <a:ext uri="{FF2B5EF4-FFF2-40B4-BE49-F238E27FC236}">
              <a16:creationId xmlns:a16="http://schemas.microsoft.com/office/drawing/2014/main" id="{30CC8787-710E-4A62-81F5-D12B2CE7A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36" name="Image 735" descr="https://erp.ocpgroup.ma:4443/OA_HTML/cabo/images/swan/t.gif">
          <a:extLst>
            <a:ext uri="{FF2B5EF4-FFF2-40B4-BE49-F238E27FC236}">
              <a16:creationId xmlns:a16="http://schemas.microsoft.com/office/drawing/2014/main" id="{6CD853EA-91B3-4B16-A679-743F88BAB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737" name="Image 736" descr="https://erp.ocpgroup.ma:4443/OA_HTML/cabo/images/swan/t.gif">
          <a:extLst>
            <a:ext uri="{FF2B5EF4-FFF2-40B4-BE49-F238E27FC236}">
              <a16:creationId xmlns:a16="http://schemas.microsoft.com/office/drawing/2014/main" id="{E541DF2A-B515-4817-8CAF-C8C778F99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738" name="Image 737" descr="https://erp.ocpgroup.ma:4443/OA_HTML/cabo/images/swan/t.gif">
          <a:extLst>
            <a:ext uri="{FF2B5EF4-FFF2-40B4-BE49-F238E27FC236}">
              <a16:creationId xmlns:a16="http://schemas.microsoft.com/office/drawing/2014/main" id="{0A9DED00-9D62-4897-980D-1AED55E83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739" name="Image 738" descr="https://erp.ocpgroup.ma:4443/OA_HTML/cabo/images/swan/t.gif">
          <a:extLst>
            <a:ext uri="{FF2B5EF4-FFF2-40B4-BE49-F238E27FC236}">
              <a16:creationId xmlns:a16="http://schemas.microsoft.com/office/drawing/2014/main" id="{27E1612E-52E4-4866-AC4F-2F8CE3BB2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740" name="Image 739" descr="https://erp.ocpgroup.ma:4443/OA_HTML/cabo/images/swan/t.gif">
          <a:extLst>
            <a:ext uri="{FF2B5EF4-FFF2-40B4-BE49-F238E27FC236}">
              <a16:creationId xmlns:a16="http://schemas.microsoft.com/office/drawing/2014/main" id="{16F40B79-724B-49DE-BE96-EE6D86F3B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741" name="Image 740" descr="https://erp.ocpgroup.ma:4443/OA_HTML/cabo/images/swan/t.gif">
          <a:extLst>
            <a:ext uri="{FF2B5EF4-FFF2-40B4-BE49-F238E27FC236}">
              <a16:creationId xmlns:a16="http://schemas.microsoft.com/office/drawing/2014/main" id="{6A4DCAC2-AEA9-4DB0-9D7A-B242F3C4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742" name="Image 741" descr="https://erp.ocpgroup.ma:4443/OA_HTML/cabo/images/swan/t.gif">
          <a:extLst>
            <a:ext uri="{FF2B5EF4-FFF2-40B4-BE49-F238E27FC236}">
              <a16:creationId xmlns:a16="http://schemas.microsoft.com/office/drawing/2014/main" id="{965CD7A0-88EA-4A8A-AF90-308E9F21F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743" name="Image 742" descr="https://erp.ocpgroup.ma:4443/OA_HTML/cabo/images/swan/t.gif">
          <a:extLst>
            <a:ext uri="{FF2B5EF4-FFF2-40B4-BE49-F238E27FC236}">
              <a16:creationId xmlns:a16="http://schemas.microsoft.com/office/drawing/2014/main" id="{3E99B429-1A17-4392-8DB6-4855C7799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744" name="Image 743" descr="https://erp.ocpgroup.ma:4443/OA_HTML/cabo/images/swan/t.gif">
          <a:extLst>
            <a:ext uri="{FF2B5EF4-FFF2-40B4-BE49-F238E27FC236}">
              <a16:creationId xmlns:a16="http://schemas.microsoft.com/office/drawing/2014/main" id="{88F8345F-60BE-4D69-B46A-426A53E8A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745" name="Image 744" descr="https://erp.ocpgroup.ma:4443/OA_HTML/cabo/images/swan/t.gif">
          <a:extLst>
            <a:ext uri="{FF2B5EF4-FFF2-40B4-BE49-F238E27FC236}">
              <a16:creationId xmlns:a16="http://schemas.microsoft.com/office/drawing/2014/main" id="{C3E233A3-876F-4096-A2A7-C605D1C0F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746" name="Image 745" descr="https://erp.ocpgroup.ma:4443/OA_HTML/cabo/images/swan/t.gif">
          <a:extLst>
            <a:ext uri="{FF2B5EF4-FFF2-40B4-BE49-F238E27FC236}">
              <a16:creationId xmlns:a16="http://schemas.microsoft.com/office/drawing/2014/main" id="{A41277EB-B526-413A-9063-A4B24C7CC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747" name="Image 746" descr="https://erp.ocpgroup.ma:4443/OA_HTML/cabo/images/swan/t.gif">
          <a:extLst>
            <a:ext uri="{FF2B5EF4-FFF2-40B4-BE49-F238E27FC236}">
              <a16:creationId xmlns:a16="http://schemas.microsoft.com/office/drawing/2014/main" id="{0C8AF909-3997-42C0-B0FC-09B16076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748" name="Image 747" descr="https://erp.ocpgroup.ma:4443/OA_HTML/cabo/images/swan/t.gif">
          <a:extLst>
            <a:ext uri="{FF2B5EF4-FFF2-40B4-BE49-F238E27FC236}">
              <a16:creationId xmlns:a16="http://schemas.microsoft.com/office/drawing/2014/main" id="{F66ECD80-8B8E-46E5-BAF6-4DF1A547A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749" name="Image 748" descr="https://erp.ocpgroup.ma:4443/OA_HTML/cabo/images/swan/t.gif">
          <a:extLst>
            <a:ext uri="{FF2B5EF4-FFF2-40B4-BE49-F238E27FC236}">
              <a16:creationId xmlns:a16="http://schemas.microsoft.com/office/drawing/2014/main" id="{CD9A0022-A08C-410C-B5A9-F833EBC87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750" name="Image 749" descr="https://erp.ocpgroup.ma:4443/OA_HTML/cabo/images/swan/t.gif">
          <a:extLst>
            <a:ext uri="{FF2B5EF4-FFF2-40B4-BE49-F238E27FC236}">
              <a16:creationId xmlns:a16="http://schemas.microsoft.com/office/drawing/2014/main" id="{165542AD-63B3-4AE6-A2C3-D2C279B06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751" name="Image 750" descr="https://erp.ocpgroup.ma:4443/OA_HTML/cabo/images/swan/t.gif">
          <a:extLst>
            <a:ext uri="{FF2B5EF4-FFF2-40B4-BE49-F238E27FC236}">
              <a16:creationId xmlns:a16="http://schemas.microsoft.com/office/drawing/2014/main" id="{7D39FEB6-0DA3-44FB-848B-6BDB5E6C7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752" name="Image 751" descr="https://erp.ocpgroup.ma:4443/OA_HTML/cabo/images/swan/t.gif">
          <a:extLst>
            <a:ext uri="{FF2B5EF4-FFF2-40B4-BE49-F238E27FC236}">
              <a16:creationId xmlns:a16="http://schemas.microsoft.com/office/drawing/2014/main" id="{64146D66-5E7D-4707-87B6-4EBA00E6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753" name="Image 752" descr="https://erp.ocpgroup.ma:4443/OA_HTML/cabo/images/swan/t.gif">
          <a:extLst>
            <a:ext uri="{FF2B5EF4-FFF2-40B4-BE49-F238E27FC236}">
              <a16:creationId xmlns:a16="http://schemas.microsoft.com/office/drawing/2014/main" id="{0D2D1AC2-B55F-4956-8950-B22DAE15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754" name="Image 753" descr="https://erp.ocpgroup.ma:4443/OA_HTML/cabo/images/swan/t.gif">
          <a:extLst>
            <a:ext uri="{FF2B5EF4-FFF2-40B4-BE49-F238E27FC236}">
              <a16:creationId xmlns:a16="http://schemas.microsoft.com/office/drawing/2014/main" id="{2F1A252B-6742-4FEE-A045-A4248B54B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55" name="Image 754" descr="https://erp.ocpgroup.ma:4443/OA_HTML/cabo/images/swan/t.gif">
          <a:extLst>
            <a:ext uri="{FF2B5EF4-FFF2-40B4-BE49-F238E27FC236}">
              <a16:creationId xmlns:a16="http://schemas.microsoft.com/office/drawing/2014/main" id="{9ADB640C-2EA5-428B-B7F6-19E6951AC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56" name="Image 755" descr="https://erp.ocpgroup.ma:4443/OA_HTML/cabo/images/swan/t.gif">
          <a:extLst>
            <a:ext uri="{FF2B5EF4-FFF2-40B4-BE49-F238E27FC236}">
              <a16:creationId xmlns:a16="http://schemas.microsoft.com/office/drawing/2014/main" id="{EE72BCD6-04F0-42CA-BD94-3E43CBBB1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57" name="Image 756" descr="https://erp.ocpgroup.ma:4443/OA_HTML/cabo/images/swan/t.gif">
          <a:extLst>
            <a:ext uri="{FF2B5EF4-FFF2-40B4-BE49-F238E27FC236}">
              <a16:creationId xmlns:a16="http://schemas.microsoft.com/office/drawing/2014/main" id="{CA237718-0F88-4C22-987C-147E9245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58" name="Image 757" descr="https://erp.ocpgroup.ma:4443/OA_HTML/cabo/images/swan/t.gif">
          <a:extLst>
            <a:ext uri="{FF2B5EF4-FFF2-40B4-BE49-F238E27FC236}">
              <a16:creationId xmlns:a16="http://schemas.microsoft.com/office/drawing/2014/main" id="{FF8E2033-391F-48E7-9A48-8AAF7F7FF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59" name="Image 758" descr="https://erp.ocpgroup.ma:4443/OA_HTML/cabo/images/swan/t.gif">
          <a:extLst>
            <a:ext uri="{FF2B5EF4-FFF2-40B4-BE49-F238E27FC236}">
              <a16:creationId xmlns:a16="http://schemas.microsoft.com/office/drawing/2014/main" id="{2CD6F266-3896-4817-A4C3-0A33574EF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60" name="Image 759" descr="https://erp.ocpgroup.ma:4443/OA_HTML/cabo/images/swan/t.gif">
          <a:extLst>
            <a:ext uri="{FF2B5EF4-FFF2-40B4-BE49-F238E27FC236}">
              <a16:creationId xmlns:a16="http://schemas.microsoft.com/office/drawing/2014/main" id="{81EFDE6B-4016-48D5-9F12-5CECC77D3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761" name="Image 760" descr="https://erp.ocpgroup.ma:4443/OA_HTML/cabo/images/swan/t.gif">
          <a:extLst>
            <a:ext uri="{FF2B5EF4-FFF2-40B4-BE49-F238E27FC236}">
              <a16:creationId xmlns:a16="http://schemas.microsoft.com/office/drawing/2014/main" id="{5AC2E5F1-2DA0-4453-A660-847A823DF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762" name="Image 761" descr="https://erp.ocpgroup.ma:4443/OA_HTML/cabo/images/swan/t.gif">
          <a:extLst>
            <a:ext uri="{FF2B5EF4-FFF2-40B4-BE49-F238E27FC236}">
              <a16:creationId xmlns:a16="http://schemas.microsoft.com/office/drawing/2014/main" id="{ED8288DF-8B44-467C-A23D-D5A2AC40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63" name="Image 762" descr="https://erp.ocpgroup.ma:4443/OA_HTML/cabo/images/swan/t.gif">
          <a:extLst>
            <a:ext uri="{FF2B5EF4-FFF2-40B4-BE49-F238E27FC236}">
              <a16:creationId xmlns:a16="http://schemas.microsoft.com/office/drawing/2014/main" id="{CDEB7DD8-CA83-41F2-871C-AF9812D2D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64" name="Image 763" descr="https://erp.ocpgroup.ma:4443/OA_HTML/cabo/images/swan/t.gif">
          <a:extLst>
            <a:ext uri="{FF2B5EF4-FFF2-40B4-BE49-F238E27FC236}">
              <a16:creationId xmlns:a16="http://schemas.microsoft.com/office/drawing/2014/main" id="{006795FD-DE3E-4656-872B-340B9B7BB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765" name="Image 764" descr="https://erp.ocpgroup.ma:4443/OA_HTML/cabo/images/swan/t.gif">
          <a:extLst>
            <a:ext uri="{FF2B5EF4-FFF2-40B4-BE49-F238E27FC236}">
              <a16:creationId xmlns:a16="http://schemas.microsoft.com/office/drawing/2014/main" id="{5E646588-36B9-4A14-BF70-67422E1C6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66" name="Image 765" descr="https://erp.ocpgroup.ma:4443/OA_HTML/cabo/images/swan/t.gif">
          <a:extLst>
            <a:ext uri="{FF2B5EF4-FFF2-40B4-BE49-F238E27FC236}">
              <a16:creationId xmlns:a16="http://schemas.microsoft.com/office/drawing/2014/main" id="{4CCC493C-6741-4D17-8373-0B67B0F3B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767" name="Image 766" descr="https://erp.ocpgroup.ma:4443/OA_HTML/cabo/images/swan/t.gif">
          <a:extLst>
            <a:ext uri="{FF2B5EF4-FFF2-40B4-BE49-F238E27FC236}">
              <a16:creationId xmlns:a16="http://schemas.microsoft.com/office/drawing/2014/main" id="{9470F1B5-9FA7-4819-A43A-D281F582B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768" name="Image 767" descr="https://erp.ocpgroup.ma:4443/OA_HTML/cabo/images/swan/t.gif">
          <a:extLst>
            <a:ext uri="{FF2B5EF4-FFF2-40B4-BE49-F238E27FC236}">
              <a16:creationId xmlns:a16="http://schemas.microsoft.com/office/drawing/2014/main" id="{AAB0AA1C-9D1E-47FE-95E8-5575310D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769" name="Image 768" descr="https://erp.ocpgroup.ma:4443/OA_HTML/cabo/images/swan/t.gif">
          <a:extLst>
            <a:ext uri="{FF2B5EF4-FFF2-40B4-BE49-F238E27FC236}">
              <a16:creationId xmlns:a16="http://schemas.microsoft.com/office/drawing/2014/main" id="{B940CE98-CB54-43C8-A723-CBEDCE5C7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770" name="Image 769" descr="https://erp.ocpgroup.ma:4443/OA_HTML/cabo/images/swan/t.gif">
          <a:extLst>
            <a:ext uri="{FF2B5EF4-FFF2-40B4-BE49-F238E27FC236}">
              <a16:creationId xmlns:a16="http://schemas.microsoft.com/office/drawing/2014/main" id="{4975A354-1268-49B9-B9F1-885027956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771" name="Image 770" descr="https://erp.ocpgroup.ma:4443/OA_HTML/cabo/images/swan/t.gif">
          <a:extLst>
            <a:ext uri="{FF2B5EF4-FFF2-40B4-BE49-F238E27FC236}">
              <a16:creationId xmlns:a16="http://schemas.microsoft.com/office/drawing/2014/main" id="{178AE057-F043-4322-BA88-8E57EF922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772" name="Image 771" descr="https://erp.ocpgroup.ma:4443/OA_HTML/cabo/images/swan/t.gif">
          <a:extLst>
            <a:ext uri="{FF2B5EF4-FFF2-40B4-BE49-F238E27FC236}">
              <a16:creationId xmlns:a16="http://schemas.microsoft.com/office/drawing/2014/main" id="{48B2ED7E-F620-49A6-A4C3-7DB2C536E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773" name="Image 772" descr="https://erp.ocpgroup.ma:4443/OA_HTML/cabo/images/swan/t.gif">
          <a:extLst>
            <a:ext uri="{FF2B5EF4-FFF2-40B4-BE49-F238E27FC236}">
              <a16:creationId xmlns:a16="http://schemas.microsoft.com/office/drawing/2014/main" id="{5A4DB9EB-BD38-4A48-8374-F0065BBBC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774" name="Image 773" descr="https://erp.ocpgroup.ma:4443/OA_HTML/cabo/images/swan/t.gif">
          <a:extLst>
            <a:ext uri="{FF2B5EF4-FFF2-40B4-BE49-F238E27FC236}">
              <a16:creationId xmlns:a16="http://schemas.microsoft.com/office/drawing/2014/main" id="{3DD9820D-AAC1-4760-9F3D-D46EEB2ED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775" name="Image 774" descr="https://erp.ocpgroup.ma:4443/OA_HTML/cabo/images/swan/t.gif">
          <a:extLst>
            <a:ext uri="{FF2B5EF4-FFF2-40B4-BE49-F238E27FC236}">
              <a16:creationId xmlns:a16="http://schemas.microsoft.com/office/drawing/2014/main" id="{804BEE54-B138-4BDD-877E-51BC63366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776" name="Image 775" descr="https://erp.ocpgroup.ma:4443/OA_HTML/cabo/images/swan/t.gif">
          <a:extLst>
            <a:ext uri="{FF2B5EF4-FFF2-40B4-BE49-F238E27FC236}">
              <a16:creationId xmlns:a16="http://schemas.microsoft.com/office/drawing/2014/main" id="{AA8DCE13-1B15-4982-93EC-6D8B69BC7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777" name="Image 776" descr="https://erp.ocpgroup.ma:4443/OA_HTML/cabo/images/swan/t.gif">
          <a:extLst>
            <a:ext uri="{FF2B5EF4-FFF2-40B4-BE49-F238E27FC236}">
              <a16:creationId xmlns:a16="http://schemas.microsoft.com/office/drawing/2014/main" id="{B58BBBA3-9475-4BF2-8D84-1A438877E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778" name="Image 777" descr="https://erp.ocpgroup.ma:4443/OA_HTML/cabo/images/swan/t.gif">
          <a:extLst>
            <a:ext uri="{FF2B5EF4-FFF2-40B4-BE49-F238E27FC236}">
              <a16:creationId xmlns:a16="http://schemas.microsoft.com/office/drawing/2014/main" id="{B0344034-C8FD-42A6-B007-A1B59969E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779" name="Image 778" descr="https://erp.ocpgroup.ma:4443/OA_HTML/cabo/images/swan/t.gif">
          <a:extLst>
            <a:ext uri="{FF2B5EF4-FFF2-40B4-BE49-F238E27FC236}">
              <a16:creationId xmlns:a16="http://schemas.microsoft.com/office/drawing/2014/main" id="{5441A94A-95F3-435F-8B7B-5380409A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780" name="Image 779" descr="https://erp.ocpgroup.ma:4443/OA_HTML/cabo/images/swan/t.gif">
          <a:extLst>
            <a:ext uri="{FF2B5EF4-FFF2-40B4-BE49-F238E27FC236}">
              <a16:creationId xmlns:a16="http://schemas.microsoft.com/office/drawing/2014/main" id="{0FF6392E-D472-4182-AE19-2AF3ADACF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781" name="Image 780" descr="https://erp.ocpgroup.ma:4443/OA_HTML/cabo/images/swan/t.gif">
          <a:extLst>
            <a:ext uri="{FF2B5EF4-FFF2-40B4-BE49-F238E27FC236}">
              <a16:creationId xmlns:a16="http://schemas.microsoft.com/office/drawing/2014/main" id="{2002123A-C437-4CCE-A130-434C842B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782" name="Image 781" descr="https://erp.ocpgroup.ma:4443/OA_HTML/cabo/images/swan/t.gif">
          <a:extLst>
            <a:ext uri="{FF2B5EF4-FFF2-40B4-BE49-F238E27FC236}">
              <a16:creationId xmlns:a16="http://schemas.microsoft.com/office/drawing/2014/main" id="{4C9AE1D2-22D3-497B-A825-50FDE845A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783" name="Image 782" descr="https://erp.ocpgroup.ma:4443/OA_HTML/cabo/images/swan/t.gif">
          <a:extLst>
            <a:ext uri="{FF2B5EF4-FFF2-40B4-BE49-F238E27FC236}">
              <a16:creationId xmlns:a16="http://schemas.microsoft.com/office/drawing/2014/main" id="{4CC29E56-8CEB-485D-8FA4-878356FA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784" name="Image 783" descr="https://erp.ocpgroup.ma:4443/OA_HTML/cabo/images/swan/t.gif">
          <a:extLst>
            <a:ext uri="{FF2B5EF4-FFF2-40B4-BE49-F238E27FC236}">
              <a16:creationId xmlns:a16="http://schemas.microsoft.com/office/drawing/2014/main" id="{6DEBCA2F-E893-4D56-8088-0E988993B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785" name="Image 784" descr="https://erp.ocpgroup.ma:4443/OA_HTML/cabo/images/swan/t.gif">
          <a:extLst>
            <a:ext uri="{FF2B5EF4-FFF2-40B4-BE49-F238E27FC236}">
              <a16:creationId xmlns:a16="http://schemas.microsoft.com/office/drawing/2014/main" id="{36076439-34B7-4DA7-B582-E31D4ECFC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786" name="Image 785" descr="https://erp.ocpgroup.ma:4443/OA_HTML/cabo/images/swan/t.gif">
          <a:extLst>
            <a:ext uri="{FF2B5EF4-FFF2-40B4-BE49-F238E27FC236}">
              <a16:creationId xmlns:a16="http://schemas.microsoft.com/office/drawing/2014/main" id="{52526A4F-B4F0-44FD-81C0-876A4C6D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787" name="Image 786" descr="https://erp.ocpgroup.ma:4443/OA_HTML/cabo/images/swan/t.gif">
          <a:extLst>
            <a:ext uri="{FF2B5EF4-FFF2-40B4-BE49-F238E27FC236}">
              <a16:creationId xmlns:a16="http://schemas.microsoft.com/office/drawing/2014/main" id="{B010B0FD-766B-4FFC-811C-10CF9D825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788" name="Image 787" descr="https://erp.ocpgroup.ma:4443/OA_HTML/cabo/images/swan/t.gif">
          <a:extLst>
            <a:ext uri="{FF2B5EF4-FFF2-40B4-BE49-F238E27FC236}">
              <a16:creationId xmlns:a16="http://schemas.microsoft.com/office/drawing/2014/main" id="{B182F975-08EA-4437-8007-B8DBEC173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789" name="Image 788" descr="https://erp.ocpgroup.ma:4443/OA_HTML/cabo/images/swan/t.gif">
          <a:extLst>
            <a:ext uri="{FF2B5EF4-FFF2-40B4-BE49-F238E27FC236}">
              <a16:creationId xmlns:a16="http://schemas.microsoft.com/office/drawing/2014/main" id="{ECCD1F45-2714-41A5-ADCD-E568480D9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790" name="Image 789" descr="https://erp.ocpgroup.ma:4443/OA_HTML/cabo/images/swan/t.gif">
          <a:extLst>
            <a:ext uri="{FF2B5EF4-FFF2-40B4-BE49-F238E27FC236}">
              <a16:creationId xmlns:a16="http://schemas.microsoft.com/office/drawing/2014/main" id="{EB710CA0-F897-48C9-A4EB-2C1926C92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791" name="Image 790" descr="https://erp.ocpgroup.ma:4443/OA_HTML/cabo/images/swan/t.gif">
          <a:extLst>
            <a:ext uri="{FF2B5EF4-FFF2-40B4-BE49-F238E27FC236}">
              <a16:creationId xmlns:a16="http://schemas.microsoft.com/office/drawing/2014/main" id="{80B7F7DB-B117-4A73-BE44-314527E90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792" name="Image 791" descr="https://erp.ocpgroup.ma:4443/OA_HTML/cabo/images/swan/t.gif">
          <a:extLst>
            <a:ext uri="{FF2B5EF4-FFF2-40B4-BE49-F238E27FC236}">
              <a16:creationId xmlns:a16="http://schemas.microsoft.com/office/drawing/2014/main" id="{AF37F93C-787D-4748-8C23-EB386A67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793" name="Image 792" descr="https://erp.ocpgroup.ma:4443/OA_HTML/cabo/images/swan/t.gif">
          <a:extLst>
            <a:ext uri="{FF2B5EF4-FFF2-40B4-BE49-F238E27FC236}">
              <a16:creationId xmlns:a16="http://schemas.microsoft.com/office/drawing/2014/main" id="{FE44DC08-5A7D-40DB-BCFD-8FC09A7F4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794" name="Image 793" descr="https://erp.ocpgroup.ma:4443/OA_HTML/cabo/images/swan/t.gif">
          <a:extLst>
            <a:ext uri="{FF2B5EF4-FFF2-40B4-BE49-F238E27FC236}">
              <a16:creationId xmlns:a16="http://schemas.microsoft.com/office/drawing/2014/main" id="{BFFC24B1-901F-49CE-9897-5025147C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795" name="Image 794" descr="https://erp.ocpgroup.ma:4443/OA_HTML/cabo/images/swan/t.gif">
          <a:extLst>
            <a:ext uri="{FF2B5EF4-FFF2-40B4-BE49-F238E27FC236}">
              <a16:creationId xmlns:a16="http://schemas.microsoft.com/office/drawing/2014/main" id="{E86558B2-D75B-484E-BD16-94F842FE6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796" name="Image 795" descr="https://erp.ocpgroup.ma:4443/OA_HTML/cabo/images/swan/t.gif">
          <a:extLst>
            <a:ext uri="{FF2B5EF4-FFF2-40B4-BE49-F238E27FC236}">
              <a16:creationId xmlns:a16="http://schemas.microsoft.com/office/drawing/2014/main" id="{5FDDAF9B-8014-4B53-96C0-6A31C1B76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797" name="Image 796" descr="https://erp.ocpgroup.ma:4443/OA_HTML/cabo/images/swan/t.gif">
          <a:extLst>
            <a:ext uri="{FF2B5EF4-FFF2-40B4-BE49-F238E27FC236}">
              <a16:creationId xmlns:a16="http://schemas.microsoft.com/office/drawing/2014/main" id="{9FF47FB1-38E9-44D3-887D-155C840DC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798" name="Image 797" descr="https://erp.ocpgroup.ma:4443/OA_HTML/cabo/images/swan/t.gif">
          <a:extLst>
            <a:ext uri="{FF2B5EF4-FFF2-40B4-BE49-F238E27FC236}">
              <a16:creationId xmlns:a16="http://schemas.microsoft.com/office/drawing/2014/main" id="{7F2C9B9B-438A-48F0-86F2-851F1443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799" name="Image 798" descr="https://erp.ocpgroup.ma:4443/OA_HTML/cabo/images/swan/t.gif">
          <a:extLst>
            <a:ext uri="{FF2B5EF4-FFF2-40B4-BE49-F238E27FC236}">
              <a16:creationId xmlns:a16="http://schemas.microsoft.com/office/drawing/2014/main" id="{AD6361A1-52DD-4E53-AD83-25F17DF9D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800" name="Image 799" descr="https://erp.ocpgroup.ma:4443/OA_HTML/cabo/images/swan/t.gif">
          <a:extLst>
            <a:ext uri="{FF2B5EF4-FFF2-40B4-BE49-F238E27FC236}">
              <a16:creationId xmlns:a16="http://schemas.microsoft.com/office/drawing/2014/main" id="{52678D2C-76CA-4909-A3FC-A08B492BA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801" name="Image 800" descr="https://erp.ocpgroup.ma:4443/OA_HTML/cabo/images/swan/t.gif">
          <a:extLst>
            <a:ext uri="{FF2B5EF4-FFF2-40B4-BE49-F238E27FC236}">
              <a16:creationId xmlns:a16="http://schemas.microsoft.com/office/drawing/2014/main" id="{2BA094A7-2D62-4587-B52B-03501B261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802" name="Image 801" descr="https://erp.ocpgroup.ma:4443/OA_HTML/cabo/images/swan/t.gif">
          <a:extLst>
            <a:ext uri="{FF2B5EF4-FFF2-40B4-BE49-F238E27FC236}">
              <a16:creationId xmlns:a16="http://schemas.microsoft.com/office/drawing/2014/main" id="{84D40407-C2F0-4E34-ABD6-AB8DE51B0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803" name="Image 802" descr="https://erp.ocpgroup.ma:4443/OA_HTML/cabo/images/swan/t.gif">
          <a:extLst>
            <a:ext uri="{FF2B5EF4-FFF2-40B4-BE49-F238E27FC236}">
              <a16:creationId xmlns:a16="http://schemas.microsoft.com/office/drawing/2014/main" id="{C88D7D4D-9A16-4C1F-9C11-64C334DCC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804" name="Image 803" descr="https://erp.ocpgroup.ma:4443/OA_HTML/cabo/images/swan/t.gif">
          <a:extLst>
            <a:ext uri="{FF2B5EF4-FFF2-40B4-BE49-F238E27FC236}">
              <a16:creationId xmlns:a16="http://schemas.microsoft.com/office/drawing/2014/main" id="{20BEE257-5125-4DE5-A91A-9B9E49257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805" name="Image 804" descr="https://erp.ocpgroup.ma:4443/OA_HTML/cabo/images/swan/t.gif">
          <a:extLst>
            <a:ext uri="{FF2B5EF4-FFF2-40B4-BE49-F238E27FC236}">
              <a16:creationId xmlns:a16="http://schemas.microsoft.com/office/drawing/2014/main" id="{B6C31DCA-B62A-4B6F-8BDA-C3CA27597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806" name="Image 805" descr="https://erp.ocpgroup.ma:4443/OA_HTML/cabo/images/swan/t.gif">
          <a:extLst>
            <a:ext uri="{FF2B5EF4-FFF2-40B4-BE49-F238E27FC236}">
              <a16:creationId xmlns:a16="http://schemas.microsoft.com/office/drawing/2014/main" id="{6785A6A1-6BD3-4E48-B347-35ED5F916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807" name="Image 806" descr="https://erp.ocpgroup.ma:4443/OA_HTML/cabo/images/swan/t.gif">
          <a:extLst>
            <a:ext uri="{FF2B5EF4-FFF2-40B4-BE49-F238E27FC236}">
              <a16:creationId xmlns:a16="http://schemas.microsoft.com/office/drawing/2014/main" id="{F9B5F3AD-6BE7-46A3-B174-61220CBED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808" name="Image 807" descr="https://erp.ocpgroup.ma:4443/OA_HTML/cabo/images/swan/t.gif">
          <a:extLst>
            <a:ext uri="{FF2B5EF4-FFF2-40B4-BE49-F238E27FC236}">
              <a16:creationId xmlns:a16="http://schemas.microsoft.com/office/drawing/2014/main" id="{6E777BEB-AC35-460F-9D79-97679DAAC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809" name="Image 808" descr="https://erp.ocpgroup.ma:4443/OA_HTML/cabo/images/swan/t.gif">
          <a:extLst>
            <a:ext uri="{FF2B5EF4-FFF2-40B4-BE49-F238E27FC236}">
              <a16:creationId xmlns:a16="http://schemas.microsoft.com/office/drawing/2014/main" id="{3E6A5337-DC77-445A-8EE8-DA5FD783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810" name="Image 809" descr="https://erp.ocpgroup.ma:4443/OA_HTML/cabo/images/swan/t.gif">
          <a:extLst>
            <a:ext uri="{FF2B5EF4-FFF2-40B4-BE49-F238E27FC236}">
              <a16:creationId xmlns:a16="http://schemas.microsoft.com/office/drawing/2014/main" id="{2D31CA8B-F65A-4E29-9AFC-5205B4EC6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55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811" name="Image 810" descr="https://erp.ocpgroup.ma:4443/OA_HTML/cabo/images/swan/t.gif">
          <a:extLst>
            <a:ext uri="{FF2B5EF4-FFF2-40B4-BE49-F238E27FC236}">
              <a16:creationId xmlns:a16="http://schemas.microsoft.com/office/drawing/2014/main" id="{2309BB27-848F-4420-97B1-EB6F88EC1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55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812" name="Image 811" descr="https://erp.ocpgroup.ma:4443/OA_HTML/cabo/images/swan/t.gif">
          <a:extLst>
            <a:ext uri="{FF2B5EF4-FFF2-40B4-BE49-F238E27FC236}">
              <a16:creationId xmlns:a16="http://schemas.microsoft.com/office/drawing/2014/main" id="{62604848-11D1-4F77-B9CE-D06671728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55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813" name="Image 812" descr="https://erp.ocpgroup.ma:4443/OA_HTML/cabo/images/swan/t.gif">
          <a:extLst>
            <a:ext uri="{FF2B5EF4-FFF2-40B4-BE49-F238E27FC236}">
              <a16:creationId xmlns:a16="http://schemas.microsoft.com/office/drawing/2014/main" id="{976D26DF-3960-477B-899B-5DECB9525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52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814" name="Image 813" descr="https://erp.ocpgroup.ma:4443/OA_HTML/cabo/images/swan/t.gif">
          <a:extLst>
            <a:ext uri="{FF2B5EF4-FFF2-40B4-BE49-F238E27FC236}">
              <a16:creationId xmlns:a16="http://schemas.microsoft.com/office/drawing/2014/main" id="{66438D37-3669-4CE0-ACFF-89F2FBD56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52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815" name="Image 814" descr="https://erp.ocpgroup.ma:4443/OA_HTML/cabo/images/swan/t.gif">
          <a:extLst>
            <a:ext uri="{FF2B5EF4-FFF2-40B4-BE49-F238E27FC236}">
              <a16:creationId xmlns:a16="http://schemas.microsoft.com/office/drawing/2014/main" id="{F0F43702-5041-4509-B4A3-91339F2F8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52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816" name="Image 815" descr="https://erp.ocpgroup.ma:4443/OA_HTML/cabo/images/swan/t.gif">
          <a:extLst>
            <a:ext uri="{FF2B5EF4-FFF2-40B4-BE49-F238E27FC236}">
              <a16:creationId xmlns:a16="http://schemas.microsoft.com/office/drawing/2014/main" id="{1520F1FF-7E57-4B8C-BE5E-6B324579F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232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817" name="Image 816" descr="https://erp.ocpgroup.ma:4443/OA_HTML/cabo/images/swan/t.gif">
          <a:extLst>
            <a:ext uri="{FF2B5EF4-FFF2-40B4-BE49-F238E27FC236}">
              <a16:creationId xmlns:a16="http://schemas.microsoft.com/office/drawing/2014/main" id="{68E99B23-3D7E-4EE1-ACEB-362AB7387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232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818" name="Image 817" descr="https://erp.ocpgroup.ma:4443/OA_HTML/cabo/images/swan/t.gif">
          <a:extLst>
            <a:ext uri="{FF2B5EF4-FFF2-40B4-BE49-F238E27FC236}">
              <a16:creationId xmlns:a16="http://schemas.microsoft.com/office/drawing/2014/main" id="{3E37D70F-BBB0-424A-AC54-6CE777B04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232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819" name="Image 818" descr="https://erp.ocpgroup.ma:4443/OA_HTML/cabo/images/swan/t.gif">
          <a:extLst>
            <a:ext uri="{FF2B5EF4-FFF2-40B4-BE49-F238E27FC236}">
              <a16:creationId xmlns:a16="http://schemas.microsoft.com/office/drawing/2014/main" id="{D9CD2184-981D-4830-AF5D-5FF709AA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035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820" name="Image 819" descr="https://erp.ocpgroup.ma:4443/OA_HTML/cabo/images/swan/t.gif">
          <a:extLst>
            <a:ext uri="{FF2B5EF4-FFF2-40B4-BE49-F238E27FC236}">
              <a16:creationId xmlns:a16="http://schemas.microsoft.com/office/drawing/2014/main" id="{2595EF02-BAB7-417C-AD97-4BDFBF6F2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035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821" name="Image 820" descr="https://erp.ocpgroup.ma:4443/OA_HTML/cabo/images/swan/t.gif">
          <a:extLst>
            <a:ext uri="{FF2B5EF4-FFF2-40B4-BE49-F238E27FC236}">
              <a16:creationId xmlns:a16="http://schemas.microsoft.com/office/drawing/2014/main" id="{3F6412C1-9570-4A1F-BB70-CAEB2456B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7035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822" name="Image 821" descr="https://erp.ocpgroup.ma:4443/OA_HTML/cabo/images/swan/t.gif">
          <a:extLst>
            <a:ext uri="{FF2B5EF4-FFF2-40B4-BE49-F238E27FC236}">
              <a16:creationId xmlns:a16="http://schemas.microsoft.com/office/drawing/2014/main" id="{D633346F-0924-4F46-99F2-F7F7CE305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70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823" name="Image 822" descr="https://erp.ocpgroup.ma:4443/OA_HTML/cabo/images/swan/t.gif">
          <a:extLst>
            <a:ext uri="{FF2B5EF4-FFF2-40B4-BE49-F238E27FC236}">
              <a16:creationId xmlns:a16="http://schemas.microsoft.com/office/drawing/2014/main" id="{A148DD76-3CAA-4254-9407-9CB010FD4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70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824" name="Image 823" descr="https://erp.ocpgroup.ma:4443/OA_HTML/cabo/images/swan/t.gif">
          <a:extLst>
            <a:ext uri="{FF2B5EF4-FFF2-40B4-BE49-F238E27FC236}">
              <a16:creationId xmlns:a16="http://schemas.microsoft.com/office/drawing/2014/main" id="{37A49172-6E81-4059-8CCA-44397DC91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70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825" name="Image 824" descr="https://erp.ocpgroup.ma:4443/OA_HTML/cabo/images/swan/t.gif">
          <a:extLst>
            <a:ext uri="{FF2B5EF4-FFF2-40B4-BE49-F238E27FC236}">
              <a16:creationId xmlns:a16="http://schemas.microsoft.com/office/drawing/2014/main" id="{DB64A461-C2F2-46D9-A2E1-25097FF6B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503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826" name="Image 825" descr="https://erp.ocpgroup.ma:4443/OA_HTML/cabo/images/swan/t.gif">
          <a:extLst>
            <a:ext uri="{FF2B5EF4-FFF2-40B4-BE49-F238E27FC236}">
              <a16:creationId xmlns:a16="http://schemas.microsoft.com/office/drawing/2014/main" id="{AE0621EE-A9B7-4DCA-B21A-43C88C850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503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827" name="Image 826" descr="https://erp.ocpgroup.ma:4443/OA_HTML/cabo/images/swan/t.gif">
          <a:extLst>
            <a:ext uri="{FF2B5EF4-FFF2-40B4-BE49-F238E27FC236}">
              <a16:creationId xmlns:a16="http://schemas.microsoft.com/office/drawing/2014/main" id="{D1E07523-D668-4565-BB3C-960E6EECC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2503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828" name="Image 827" descr="https://erp.ocpgroup.ma:4443/OA_HTML/cabo/images/swan/t.gif">
          <a:extLst>
            <a:ext uri="{FF2B5EF4-FFF2-40B4-BE49-F238E27FC236}">
              <a16:creationId xmlns:a16="http://schemas.microsoft.com/office/drawing/2014/main" id="{1DBFF87C-3B4E-4ED8-9B04-98F85D71D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126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829" name="Image 828" descr="https://erp.ocpgroup.ma:4443/OA_HTML/cabo/images/swan/t.gif">
          <a:extLst>
            <a:ext uri="{FF2B5EF4-FFF2-40B4-BE49-F238E27FC236}">
              <a16:creationId xmlns:a16="http://schemas.microsoft.com/office/drawing/2014/main" id="{FF80FBDB-EBCB-4F72-A554-DD3395FBF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126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830" name="Image 829" descr="https://erp.ocpgroup.ma:4443/OA_HTML/cabo/images/swan/t.gif">
          <a:extLst>
            <a:ext uri="{FF2B5EF4-FFF2-40B4-BE49-F238E27FC236}">
              <a16:creationId xmlns:a16="http://schemas.microsoft.com/office/drawing/2014/main" id="{8EF9033C-F234-4418-A3D6-218DF9B40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126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831" name="Image 830" descr="https://erp.ocpgroup.ma:4443/OA_HTML/cabo/images/swan/t.gif">
          <a:extLst>
            <a:ext uri="{FF2B5EF4-FFF2-40B4-BE49-F238E27FC236}">
              <a16:creationId xmlns:a16="http://schemas.microsoft.com/office/drawing/2014/main" id="{58EA9092-1557-40A5-9518-EE9C8E19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935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832" name="Image 831" descr="https://erp.ocpgroup.ma:4443/OA_HTML/cabo/images/swan/t.gif">
          <a:extLst>
            <a:ext uri="{FF2B5EF4-FFF2-40B4-BE49-F238E27FC236}">
              <a16:creationId xmlns:a16="http://schemas.microsoft.com/office/drawing/2014/main" id="{F1659E84-12BE-498F-81DB-3B508FC01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935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833" name="Image 832" descr="https://erp.ocpgroup.ma:4443/OA_HTML/cabo/images/swan/t.gif">
          <a:extLst>
            <a:ext uri="{FF2B5EF4-FFF2-40B4-BE49-F238E27FC236}">
              <a16:creationId xmlns:a16="http://schemas.microsoft.com/office/drawing/2014/main" id="{53B31FEA-C099-4BAC-AD68-AE665EAEE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935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47625" cy="47625"/>
    <xdr:pic>
      <xdr:nvPicPr>
        <xdr:cNvPr id="834" name="Image 833" descr="https://erp.ocpgroup.ma:4443/OA_HTML/cabo/images/swan/t.gif">
          <a:extLst>
            <a:ext uri="{FF2B5EF4-FFF2-40B4-BE49-F238E27FC236}">
              <a16:creationId xmlns:a16="http://schemas.microsoft.com/office/drawing/2014/main" id="{2CAB5395-6A18-441D-93D1-937D33B35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89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47625" cy="47625"/>
    <xdr:pic>
      <xdr:nvPicPr>
        <xdr:cNvPr id="835" name="Image 834" descr="https://erp.ocpgroup.ma:4443/OA_HTML/cabo/images/swan/t.gif">
          <a:extLst>
            <a:ext uri="{FF2B5EF4-FFF2-40B4-BE49-F238E27FC236}">
              <a16:creationId xmlns:a16="http://schemas.microsoft.com/office/drawing/2014/main" id="{676DEE48-B06D-4C9F-AFB3-193C8BF0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89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47625" cy="47625"/>
    <xdr:pic>
      <xdr:nvPicPr>
        <xdr:cNvPr id="836" name="Image 835" descr="https://erp.ocpgroup.ma:4443/OA_HTML/cabo/images/swan/t.gif">
          <a:extLst>
            <a:ext uri="{FF2B5EF4-FFF2-40B4-BE49-F238E27FC236}">
              <a16:creationId xmlns:a16="http://schemas.microsoft.com/office/drawing/2014/main" id="{58FF101B-5A8D-46F9-B220-6866261DC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89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47625" cy="47625"/>
    <xdr:pic>
      <xdr:nvPicPr>
        <xdr:cNvPr id="837" name="Image 836" descr="https://erp.ocpgroup.ma:4443/OA_HTML/cabo/images/swan/t.gif">
          <a:extLst>
            <a:ext uri="{FF2B5EF4-FFF2-40B4-BE49-F238E27FC236}">
              <a16:creationId xmlns:a16="http://schemas.microsoft.com/office/drawing/2014/main" id="{D8EE198F-1CCD-4C0C-804F-D65A25B77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69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47625" cy="47625"/>
    <xdr:pic>
      <xdr:nvPicPr>
        <xdr:cNvPr id="838" name="Image 837" descr="https://erp.ocpgroup.ma:4443/OA_HTML/cabo/images/swan/t.gif">
          <a:extLst>
            <a:ext uri="{FF2B5EF4-FFF2-40B4-BE49-F238E27FC236}">
              <a16:creationId xmlns:a16="http://schemas.microsoft.com/office/drawing/2014/main" id="{9AD03A99-33DD-4F53-8DCE-74DF9931E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69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47625" cy="47625"/>
    <xdr:pic>
      <xdr:nvPicPr>
        <xdr:cNvPr id="839" name="Image 838" descr="https://erp.ocpgroup.ma:4443/OA_HTML/cabo/images/swan/t.gif">
          <a:extLst>
            <a:ext uri="{FF2B5EF4-FFF2-40B4-BE49-F238E27FC236}">
              <a16:creationId xmlns:a16="http://schemas.microsoft.com/office/drawing/2014/main" id="{FF605E37-80D9-4957-84BA-D6F3B97AB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469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47625" cy="47625"/>
    <xdr:pic>
      <xdr:nvPicPr>
        <xdr:cNvPr id="840" name="Image 839" descr="https://erp.ocpgroup.ma:4443/OA_HTML/cabo/images/swan/t.gif">
          <a:extLst>
            <a:ext uri="{FF2B5EF4-FFF2-40B4-BE49-F238E27FC236}">
              <a16:creationId xmlns:a16="http://schemas.microsoft.com/office/drawing/2014/main" id="{9F0B707A-A6A1-4FC3-A728-52A505A2D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97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47625" cy="47625"/>
    <xdr:pic>
      <xdr:nvPicPr>
        <xdr:cNvPr id="841" name="Image 840" descr="https://erp.ocpgroup.ma:4443/OA_HTML/cabo/images/swan/t.gif">
          <a:extLst>
            <a:ext uri="{FF2B5EF4-FFF2-40B4-BE49-F238E27FC236}">
              <a16:creationId xmlns:a16="http://schemas.microsoft.com/office/drawing/2014/main" id="{0B02C9AF-BD01-4A7E-8D44-0A7E7BD11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97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47625" cy="47625"/>
    <xdr:pic>
      <xdr:nvPicPr>
        <xdr:cNvPr id="842" name="Image 841" descr="https://erp.ocpgroup.ma:4443/OA_HTML/cabo/images/swan/t.gif">
          <a:extLst>
            <a:ext uri="{FF2B5EF4-FFF2-40B4-BE49-F238E27FC236}">
              <a16:creationId xmlns:a16="http://schemas.microsoft.com/office/drawing/2014/main" id="{A6FEE169-505D-434D-AAD6-A619788AC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97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47625" cy="47625"/>
    <xdr:pic>
      <xdr:nvPicPr>
        <xdr:cNvPr id="843" name="Image 842" descr="https://erp.ocpgroup.ma:4443/OA_HTML/cabo/images/swan/t.gif">
          <a:extLst>
            <a:ext uri="{FF2B5EF4-FFF2-40B4-BE49-F238E27FC236}">
              <a16:creationId xmlns:a16="http://schemas.microsoft.com/office/drawing/2014/main" id="{7261AE7A-7F7F-4350-926D-1AF2F4111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74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47625" cy="47625"/>
    <xdr:pic>
      <xdr:nvPicPr>
        <xdr:cNvPr id="844" name="Image 843" descr="https://erp.ocpgroup.ma:4443/OA_HTML/cabo/images/swan/t.gif">
          <a:extLst>
            <a:ext uri="{FF2B5EF4-FFF2-40B4-BE49-F238E27FC236}">
              <a16:creationId xmlns:a16="http://schemas.microsoft.com/office/drawing/2014/main" id="{291CC6AA-6C62-4209-B6D4-CC10FBF1B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74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47625" cy="47625"/>
    <xdr:pic>
      <xdr:nvPicPr>
        <xdr:cNvPr id="845" name="Image 844" descr="https://erp.ocpgroup.ma:4443/OA_HTML/cabo/images/swan/t.gif">
          <a:extLst>
            <a:ext uri="{FF2B5EF4-FFF2-40B4-BE49-F238E27FC236}">
              <a16:creationId xmlns:a16="http://schemas.microsoft.com/office/drawing/2014/main" id="{6FB4B206-87A2-4CB3-8D94-FB383CE5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074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47625" cy="47625"/>
    <xdr:pic>
      <xdr:nvPicPr>
        <xdr:cNvPr id="846" name="Image 845" descr="https://erp.ocpgroup.ma:4443/OA_HTML/cabo/images/swan/t.gif">
          <a:extLst>
            <a:ext uri="{FF2B5EF4-FFF2-40B4-BE49-F238E27FC236}">
              <a16:creationId xmlns:a16="http://schemas.microsoft.com/office/drawing/2014/main" id="{D5BD6421-D0FD-4192-825C-3A08183AD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7064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47625" cy="47625"/>
    <xdr:pic>
      <xdr:nvPicPr>
        <xdr:cNvPr id="847" name="Image 846" descr="https://erp.ocpgroup.ma:4443/OA_HTML/cabo/images/swan/t.gif">
          <a:extLst>
            <a:ext uri="{FF2B5EF4-FFF2-40B4-BE49-F238E27FC236}">
              <a16:creationId xmlns:a16="http://schemas.microsoft.com/office/drawing/2014/main" id="{A4F36E70-6B6F-4C59-B1EA-FA308E537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7064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47625" cy="47625"/>
    <xdr:pic>
      <xdr:nvPicPr>
        <xdr:cNvPr id="848" name="Image 847" descr="https://erp.ocpgroup.ma:4443/OA_HTML/cabo/images/swan/t.gif">
          <a:extLst>
            <a:ext uri="{FF2B5EF4-FFF2-40B4-BE49-F238E27FC236}">
              <a16:creationId xmlns:a16="http://schemas.microsoft.com/office/drawing/2014/main" id="{98BDA428-D072-4BCE-B523-0E9B7E81F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7064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185</xdr:row>
      <xdr:rowOff>0</xdr:rowOff>
    </xdr:from>
    <xdr:ext cx="47625" cy="47625"/>
    <xdr:pic>
      <xdr:nvPicPr>
        <xdr:cNvPr id="849" name="Image 848" descr="https://erp.ocpgroup.ma:4443/OA_HTML/cabo/images/swan/t.gif">
          <a:extLst>
            <a:ext uri="{FF2B5EF4-FFF2-40B4-BE49-F238E27FC236}">
              <a16:creationId xmlns:a16="http://schemas.microsoft.com/office/drawing/2014/main" id="{8DCA7978-7363-430A-B07D-62674D9DD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6868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185</xdr:row>
      <xdr:rowOff>0</xdr:rowOff>
    </xdr:from>
    <xdr:ext cx="47625" cy="47625"/>
    <xdr:pic>
      <xdr:nvPicPr>
        <xdr:cNvPr id="850" name="Image 849" descr="https://erp.ocpgroup.ma:4443/OA_HTML/cabo/images/swan/t.gif">
          <a:extLst>
            <a:ext uri="{FF2B5EF4-FFF2-40B4-BE49-F238E27FC236}">
              <a16:creationId xmlns:a16="http://schemas.microsoft.com/office/drawing/2014/main" id="{EC116896-1208-4CDC-AB24-AFBB59F33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6868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185</xdr:row>
      <xdr:rowOff>0</xdr:rowOff>
    </xdr:from>
    <xdr:ext cx="47625" cy="47625"/>
    <xdr:pic>
      <xdr:nvPicPr>
        <xdr:cNvPr id="851" name="Image 850" descr="https://erp.ocpgroup.ma:4443/OA_HTML/cabo/images/swan/t.gif">
          <a:extLst>
            <a:ext uri="{FF2B5EF4-FFF2-40B4-BE49-F238E27FC236}">
              <a16:creationId xmlns:a16="http://schemas.microsoft.com/office/drawing/2014/main" id="{19A23A77-7A19-4365-9DF2-DFA80C5D5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6868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852" name="Image 851" descr="https://erp.ocpgroup.ma:4443/OA_HTML/cabo/images/swan/t.gif">
          <a:extLst>
            <a:ext uri="{FF2B5EF4-FFF2-40B4-BE49-F238E27FC236}">
              <a16:creationId xmlns:a16="http://schemas.microsoft.com/office/drawing/2014/main" id="{2DEA00F1-DE66-4283-8276-1FD0FA6F2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853" name="Image 852" descr="https://erp.ocpgroup.ma:4443/OA_HTML/cabo/images/swan/t.gif">
          <a:extLst>
            <a:ext uri="{FF2B5EF4-FFF2-40B4-BE49-F238E27FC236}">
              <a16:creationId xmlns:a16="http://schemas.microsoft.com/office/drawing/2014/main" id="{5998E189-9B82-45D0-AED6-B01F3C7A8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854" name="Image 853" descr="https://erp.ocpgroup.ma:4443/OA_HTML/cabo/images/swan/t.gif">
          <a:extLst>
            <a:ext uri="{FF2B5EF4-FFF2-40B4-BE49-F238E27FC236}">
              <a16:creationId xmlns:a16="http://schemas.microsoft.com/office/drawing/2014/main" id="{9849117C-DDB2-467A-AAAA-83DB512D9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855" name="Image 854" descr="https://erp.ocpgroup.ma:4443/OA_HTML/cabo/images/swan/t.gif">
          <a:extLst>
            <a:ext uri="{FF2B5EF4-FFF2-40B4-BE49-F238E27FC236}">
              <a16:creationId xmlns:a16="http://schemas.microsoft.com/office/drawing/2014/main" id="{60409F6E-63F8-4D32-A67B-0993EC6B8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856" name="Image 855" descr="https://erp.ocpgroup.ma:4443/OA_HTML/cabo/images/swan/t.gif">
          <a:extLst>
            <a:ext uri="{FF2B5EF4-FFF2-40B4-BE49-F238E27FC236}">
              <a16:creationId xmlns:a16="http://schemas.microsoft.com/office/drawing/2014/main" id="{42CE9719-3FF3-45E3-962C-BCDA249E7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071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857" name="Image 856" descr="https://erp.ocpgroup.ma:4443/OA_HTML/cabo/images/swan/t.gif">
          <a:extLst>
            <a:ext uri="{FF2B5EF4-FFF2-40B4-BE49-F238E27FC236}">
              <a16:creationId xmlns:a16="http://schemas.microsoft.com/office/drawing/2014/main" id="{DDC04266-F348-4E2E-A536-6D3FA212C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858" name="Image 857" descr="https://erp.ocpgroup.ma:4443/OA_HTML/cabo/images/swan/t.gif">
          <a:extLst>
            <a:ext uri="{FF2B5EF4-FFF2-40B4-BE49-F238E27FC236}">
              <a16:creationId xmlns:a16="http://schemas.microsoft.com/office/drawing/2014/main" id="{528185A4-1B8F-450F-ADD2-CFF3FFE30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2684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859" name="Image 858" descr="https://erp.ocpgroup.ma:4443/OA_HTML/cabo/images/swan/t.gif">
          <a:extLst>
            <a:ext uri="{FF2B5EF4-FFF2-40B4-BE49-F238E27FC236}">
              <a16:creationId xmlns:a16="http://schemas.microsoft.com/office/drawing/2014/main" id="{9C4657D0-655F-4B1C-874B-8EF38783C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465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860" name="Image 859" descr="https://erp.ocpgroup.ma:4443/OA_HTML/cabo/images/swan/t.gif">
          <a:extLst>
            <a:ext uri="{FF2B5EF4-FFF2-40B4-BE49-F238E27FC236}">
              <a16:creationId xmlns:a16="http://schemas.microsoft.com/office/drawing/2014/main" id="{72CC103A-ECDA-4E26-B545-DBEDEF33F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662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861" name="Image 860" descr="https://erp.ocpgroup.ma:4443/OA_HTML/cabo/images/swan/t.gif">
          <a:extLst>
            <a:ext uri="{FF2B5EF4-FFF2-40B4-BE49-F238E27FC236}">
              <a16:creationId xmlns:a16="http://schemas.microsoft.com/office/drawing/2014/main" id="{662A16E9-6F0D-4607-8A1A-FF28C0DF9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862" name="Image 861" descr="https://erp.ocpgroup.ma:4443/OA_HTML/cabo/images/swan/t.gif">
          <a:extLst>
            <a:ext uri="{FF2B5EF4-FFF2-40B4-BE49-F238E27FC236}">
              <a16:creationId xmlns:a16="http://schemas.microsoft.com/office/drawing/2014/main" id="{1B5E22DE-4019-4E2C-B7A3-1ED617126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863" name="Image 862" descr="https://erp.ocpgroup.ma:4443/OA_HTML/cabo/images/swan/t.gif">
          <a:extLst>
            <a:ext uri="{FF2B5EF4-FFF2-40B4-BE49-F238E27FC236}">
              <a16:creationId xmlns:a16="http://schemas.microsoft.com/office/drawing/2014/main" id="{A62D8E79-B7D9-4B07-8D83-3710884C0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864" name="Image 863" descr="https://erp.ocpgroup.ma:4443/OA_HTML/cabo/images/swan/t.gif">
          <a:extLst>
            <a:ext uri="{FF2B5EF4-FFF2-40B4-BE49-F238E27FC236}">
              <a16:creationId xmlns:a16="http://schemas.microsoft.com/office/drawing/2014/main" id="{11F716CE-9DE8-4012-B5E3-EE0247744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865" name="Image 864" descr="https://erp.ocpgroup.ma:4443/OA_HTML/cabo/images/swan/t.gif">
          <a:extLst>
            <a:ext uri="{FF2B5EF4-FFF2-40B4-BE49-F238E27FC236}">
              <a16:creationId xmlns:a16="http://schemas.microsoft.com/office/drawing/2014/main" id="{E3FFA437-5AC4-4F5C-A77A-E4E4225F3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866" name="Image 865" descr="https://erp.ocpgroup.ma:4443/OA_HTML/cabo/images/swan/t.gif">
          <a:extLst>
            <a:ext uri="{FF2B5EF4-FFF2-40B4-BE49-F238E27FC236}">
              <a16:creationId xmlns:a16="http://schemas.microsoft.com/office/drawing/2014/main" id="{4FD2F49A-B7F4-4FAA-9653-EF5EC6D7C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867" name="Image 866" descr="https://erp.ocpgroup.ma:4443/OA_HTML/cabo/images/swan/t.gif">
          <a:extLst>
            <a:ext uri="{FF2B5EF4-FFF2-40B4-BE49-F238E27FC236}">
              <a16:creationId xmlns:a16="http://schemas.microsoft.com/office/drawing/2014/main" id="{88044C8A-B661-49C2-80B9-A2172A64C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868" name="Image 867" descr="https://erp.ocpgroup.ma:4443/OA_HTML/cabo/images/swan/t.gif">
          <a:extLst>
            <a:ext uri="{FF2B5EF4-FFF2-40B4-BE49-F238E27FC236}">
              <a16:creationId xmlns:a16="http://schemas.microsoft.com/office/drawing/2014/main" id="{E1643176-50A5-4F7E-BEEF-21CC28AA4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869" name="Image 868" descr="https://erp.ocpgroup.ma:4443/OA_HTML/cabo/images/swan/t.gif">
          <a:extLst>
            <a:ext uri="{FF2B5EF4-FFF2-40B4-BE49-F238E27FC236}">
              <a16:creationId xmlns:a16="http://schemas.microsoft.com/office/drawing/2014/main" id="{047E3F10-D7B4-4C3A-9E7A-053D9956C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870" name="Image 869" descr="https://erp.ocpgroup.ma:4443/OA_HTML/cabo/images/swan/t.gif">
          <a:extLst>
            <a:ext uri="{FF2B5EF4-FFF2-40B4-BE49-F238E27FC236}">
              <a16:creationId xmlns:a16="http://schemas.microsoft.com/office/drawing/2014/main" id="{9C66ABE4-8189-4FE2-B9DD-A23F50067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871" name="Image 870" descr="https://erp.ocpgroup.ma:4443/OA_HTML/cabo/images/swan/t.gif">
          <a:extLst>
            <a:ext uri="{FF2B5EF4-FFF2-40B4-BE49-F238E27FC236}">
              <a16:creationId xmlns:a16="http://schemas.microsoft.com/office/drawing/2014/main" id="{C2D1E65F-0C51-471A-A548-45EFDA473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872" name="Image 871" descr="https://erp.ocpgroup.ma:4443/OA_HTML/cabo/images/swan/t.gif">
          <a:extLst>
            <a:ext uri="{FF2B5EF4-FFF2-40B4-BE49-F238E27FC236}">
              <a16:creationId xmlns:a16="http://schemas.microsoft.com/office/drawing/2014/main" id="{12F42E6B-A845-4C6B-A60F-41FA62023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873" name="Image 872" descr="https://erp.ocpgroup.ma:4443/OA_HTML/cabo/images/swan/t.gif">
          <a:extLst>
            <a:ext uri="{FF2B5EF4-FFF2-40B4-BE49-F238E27FC236}">
              <a16:creationId xmlns:a16="http://schemas.microsoft.com/office/drawing/2014/main" id="{8DC11B98-F9A2-483C-9EC4-A89E020F7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874" name="Image 873" descr="https://erp.ocpgroup.ma:4443/OA_HTML/cabo/images/swan/t.gif">
          <a:extLst>
            <a:ext uri="{FF2B5EF4-FFF2-40B4-BE49-F238E27FC236}">
              <a16:creationId xmlns:a16="http://schemas.microsoft.com/office/drawing/2014/main" id="{6A88D127-F864-4C85-B230-4D3894069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875" name="Image 874" descr="https://erp.ocpgroup.ma:4443/OA_HTML/cabo/images/swan/t.gif">
          <a:extLst>
            <a:ext uri="{FF2B5EF4-FFF2-40B4-BE49-F238E27FC236}">
              <a16:creationId xmlns:a16="http://schemas.microsoft.com/office/drawing/2014/main" id="{26A5E7AE-B98E-46EA-ABD2-0F6EA9FC1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876" name="Image 875" descr="https://erp.ocpgroup.ma:4443/OA_HTML/cabo/images/swan/t.gif">
          <a:extLst>
            <a:ext uri="{FF2B5EF4-FFF2-40B4-BE49-F238E27FC236}">
              <a16:creationId xmlns:a16="http://schemas.microsoft.com/office/drawing/2014/main" id="{B3B826CB-15B0-48AE-89F9-A4FF12982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877" name="Image 876" descr="https://erp.ocpgroup.ma:4443/OA_HTML/cabo/images/swan/t.gif">
          <a:extLst>
            <a:ext uri="{FF2B5EF4-FFF2-40B4-BE49-F238E27FC236}">
              <a16:creationId xmlns:a16="http://schemas.microsoft.com/office/drawing/2014/main" id="{7F7D09ED-2369-4357-9863-A4DE733FB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878" name="Image 877" descr="https://erp.ocpgroup.ma:4443/OA_HTML/cabo/images/swan/t.gif">
          <a:extLst>
            <a:ext uri="{FF2B5EF4-FFF2-40B4-BE49-F238E27FC236}">
              <a16:creationId xmlns:a16="http://schemas.microsoft.com/office/drawing/2014/main" id="{3A3C6E1C-170D-4D08-9855-8D06F5876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879" name="Image 878" descr="https://erp.ocpgroup.ma:4443/OA_HTML/cabo/images/swan/t.gif">
          <a:extLst>
            <a:ext uri="{FF2B5EF4-FFF2-40B4-BE49-F238E27FC236}">
              <a16:creationId xmlns:a16="http://schemas.microsoft.com/office/drawing/2014/main" id="{E5CA02A1-FD3A-4B98-A6FF-FCB2499A2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880" name="Image 879" descr="https://erp.ocpgroup.ma:4443/OA_HTML/cabo/images/swan/t.gif">
          <a:extLst>
            <a:ext uri="{FF2B5EF4-FFF2-40B4-BE49-F238E27FC236}">
              <a16:creationId xmlns:a16="http://schemas.microsoft.com/office/drawing/2014/main" id="{515B5A3B-773E-438E-9C91-866C7724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881" name="Image 880" descr="https://erp.ocpgroup.ma:4443/OA_HTML/cabo/images/swan/t.gif">
          <a:extLst>
            <a:ext uri="{FF2B5EF4-FFF2-40B4-BE49-F238E27FC236}">
              <a16:creationId xmlns:a16="http://schemas.microsoft.com/office/drawing/2014/main" id="{D363AD2F-7573-4B73-984D-D4FB7FBA8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882" name="Image 881" descr="https://erp.ocpgroup.ma:4443/OA_HTML/cabo/images/swan/t.gif">
          <a:extLst>
            <a:ext uri="{FF2B5EF4-FFF2-40B4-BE49-F238E27FC236}">
              <a16:creationId xmlns:a16="http://schemas.microsoft.com/office/drawing/2014/main" id="{5E573EF6-06C7-4ADB-9C9A-C4AEDF33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883" name="Image 882" descr="https://erp.ocpgroup.ma:4443/OA_HTML/cabo/images/swan/t.gif">
          <a:extLst>
            <a:ext uri="{FF2B5EF4-FFF2-40B4-BE49-F238E27FC236}">
              <a16:creationId xmlns:a16="http://schemas.microsoft.com/office/drawing/2014/main" id="{707B934F-4579-4A3E-9D77-99850336B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884" name="Image 883" descr="https://erp.ocpgroup.ma:4443/OA_HTML/cabo/images/swan/t.gif">
          <a:extLst>
            <a:ext uri="{FF2B5EF4-FFF2-40B4-BE49-F238E27FC236}">
              <a16:creationId xmlns:a16="http://schemas.microsoft.com/office/drawing/2014/main" id="{D7DE4B2F-2495-4BFA-B507-144351513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0558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885" name="Image 884" descr="https://erp.ocpgroup.ma:4443/OA_HTML/cabo/images/swan/t.gif">
          <a:extLst>
            <a:ext uri="{FF2B5EF4-FFF2-40B4-BE49-F238E27FC236}">
              <a16:creationId xmlns:a16="http://schemas.microsoft.com/office/drawing/2014/main" id="{92D4F831-7561-44C8-B092-E5736FB4B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886" name="Image 885" descr="https://erp.ocpgroup.ma:4443/OA_HTML/cabo/images/swan/t.gif">
          <a:extLst>
            <a:ext uri="{FF2B5EF4-FFF2-40B4-BE49-F238E27FC236}">
              <a16:creationId xmlns:a16="http://schemas.microsoft.com/office/drawing/2014/main" id="{72EFC4EC-F509-4F03-BA44-81E4C14C3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887" name="Image 886" descr="https://erp.ocpgroup.ma:4443/OA_HTML/cabo/images/swan/t.gif">
          <a:extLst>
            <a:ext uri="{FF2B5EF4-FFF2-40B4-BE49-F238E27FC236}">
              <a16:creationId xmlns:a16="http://schemas.microsoft.com/office/drawing/2014/main" id="{81B272BF-F30D-4D1A-9A3C-B5429A15C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888" name="Image 887" descr="https://erp.ocpgroup.ma:4443/OA_HTML/cabo/images/swan/t.gif">
          <a:extLst>
            <a:ext uri="{FF2B5EF4-FFF2-40B4-BE49-F238E27FC236}">
              <a16:creationId xmlns:a16="http://schemas.microsoft.com/office/drawing/2014/main" id="{BC44AB27-3E84-4EB5-A0E4-1EF458005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889" name="Image 888" descr="https://erp.ocpgroup.ma:4443/OA_HTML/cabo/images/swan/t.gif">
          <a:extLst>
            <a:ext uri="{FF2B5EF4-FFF2-40B4-BE49-F238E27FC236}">
              <a16:creationId xmlns:a16="http://schemas.microsoft.com/office/drawing/2014/main" id="{6FB20411-432D-4927-80C3-F25F837C3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890" name="Image 889" descr="https://erp.ocpgroup.ma:4443/OA_HTML/cabo/images/swan/t.gif">
          <a:extLst>
            <a:ext uri="{FF2B5EF4-FFF2-40B4-BE49-F238E27FC236}">
              <a16:creationId xmlns:a16="http://schemas.microsoft.com/office/drawing/2014/main" id="{BAFD97A5-6D73-478B-892B-F70E9C131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891" name="Image 890" descr="https://erp.ocpgroup.ma:4443/OA_HTML/cabo/images/swan/t.gif">
          <a:extLst>
            <a:ext uri="{FF2B5EF4-FFF2-40B4-BE49-F238E27FC236}">
              <a16:creationId xmlns:a16="http://schemas.microsoft.com/office/drawing/2014/main" id="{7894592F-D4A3-4A3D-AE21-409CFC8E6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892" name="Image 891" descr="https://erp.ocpgroup.ma:4443/OA_HTML/cabo/images/swan/t.gif">
          <a:extLst>
            <a:ext uri="{FF2B5EF4-FFF2-40B4-BE49-F238E27FC236}">
              <a16:creationId xmlns:a16="http://schemas.microsoft.com/office/drawing/2014/main" id="{2D4E7617-C9D9-48D8-ACF0-29DF1BF51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893" name="Image 892" descr="https://erp.ocpgroup.ma:4443/OA_HTML/cabo/images/swan/t.gif">
          <a:extLst>
            <a:ext uri="{FF2B5EF4-FFF2-40B4-BE49-F238E27FC236}">
              <a16:creationId xmlns:a16="http://schemas.microsoft.com/office/drawing/2014/main" id="{5B280ACC-F09E-454D-8639-141C55A40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894" name="Image 893" descr="https://erp.ocpgroup.ma:4443/OA_HTML/cabo/images/swan/t.gif">
          <a:extLst>
            <a:ext uri="{FF2B5EF4-FFF2-40B4-BE49-F238E27FC236}">
              <a16:creationId xmlns:a16="http://schemas.microsoft.com/office/drawing/2014/main" id="{738ED552-5476-416C-A516-34ED2FAC1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895" name="Image 894" descr="https://erp.ocpgroup.ma:4443/OA_HTML/cabo/images/swan/t.gif">
          <a:extLst>
            <a:ext uri="{FF2B5EF4-FFF2-40B4-BE49-F238E27FC236}">
              <a16:creationId xmlns:a16="http://schemas.microsoft.com/office/drawing/2014/main" id="{57B07B2D-0ABE-4DED-96D8-278BE405B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896" name="Image 895" descr="https://erp.ocpgroup.ma:4443/OA_HTML/cabo/images/swan/t.gif">
          <a:extLst>
            <a:ext uri="{FF2B5EF4-FFF2-40B4-BE49-F238E27FC236}">
              <a16:creationId xmlns:a16="http://schemas.microsoft.com/office/drawing/2014/main" id="{3D8B2939-0C14-4134-B250-B61B3BBB5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897" name="Image 896" descr="https://erp.ocpgroup.ma:4443/OA_HTML/cabo/images/swan/t.gif">
          <a:extLst>
            <a:ext uri="{FF2B5EF4-FFF2-40B4-BE49-F238E27FC236}">
              <a16:creationId xmlns:a16="http://schemas.microsoft.com/office/drawing/2014/main" id="{4B6B82F7-85B2-4F31-9E2C-B462B6F4D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898" name="Image 897" descr="https://erp.ocpgroup.ma:4443/OA_HTML/cabo/images/swan/t.gif">
          <a:extLst>
            <a:ext uri="{FF2B5EF4-FFF2-40B4-BE49-F238E27FC236}">
              <a16:creationId xmlns:a16="http://schemas.microsoft.com/office/drawing/2014/main" id="{763818AB-1B3C-4C96-859D-6E109CD9A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899" name="Image 898" descr="https://erp.ocpgroup.ma:4443/OA_HTML/cabo/images/swan/t.gif">
          <a:extLst>
            <a:ext uri="{FF2B5EF4-FFF2-40B4-BE49-F238E27FC236}">
              <a16:creationId xmlns:a16="http://schemas.microsoft.com/office/drawing/2014/main" id="{8E121062-B90A-47CA-A1C1-56398EAB9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900" name="Image 899" descr="https://erp.ocpgroup.ma:4443/OA_HTML/cabo/images/swan/t.gif">
          <a:extLst>
            <a:ext uri="{FF2B5EF4-FFF2-40B4-BE49-F238E27FC236}">
              <a16:creationId xmlns:a16="http://schemas.microsoft.com/office/drawing/2014/main" id="{CB8A1448-FA32-49BD-9889-D85EB597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901" name="Image 900" descr="https://erp.ocpgroup.ma:4443/OA_HTML/cabo/images/swan/t.gif">
          <a:extLst>
            <a:ext uri="{FF2B5EF4-FFF2-40B4-BE49-F238E27FC236}">
              <a16:creationId xmlns:a16="http://schemas.microsoft.com/office/drawing/2014/main" id="{63D9BF52-C849-4D55-9D67-1E05648CD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902" name="Image 901" descr="https://erp.ocpgroup.ma:4443/OA_HTML/cabo/images/swan/t.gif">
          <a:extLst>
            <a:ext uri="{FF2B5EF4-FFF2-40B4-BE49-F238E27FC236}">
              <a16:creationId xmlns:a16="http://schemas.microsoft.com/office/drawing/2014/main" id="{50E15517-ADA2-431A-ACB9-BBC477C87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903" name="Image 902" descr="https://erp.ocpgroup.ma:4443/OA_HTML/cabo/images/swan/t.gif">
          <a:extLst>
            <a:ext uri="{FF2B5EF4-FFF2-40B4-BE49-F238E27FC236}">
              <a16:creationId xmlns:a16="http://schemas.microsoft.com/office/drawing/2014/main" id="{D577E5E1-A299-4F6A-9595-F88B6D325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904" name="Image 903" descr="https://erp.ocpgroup.ma:4443/OA_HTML/cabo/images/swan/t.gif">
          <a:extLst>
            <a:ext uri="{FF2B5EF4-FFF2-40B4-BE49-F238E27FC236}">
              <a16:creationId xmlns:a16="http://schemas.microsoft.com/office/drawing/2014/main" id="{0D33B2CC-30C0-44B5-8AB2-C03985159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905" name="Image 904" descr="https://erp.ocpgroup.ma:4443/OA_HTML/cabo/images/swan/t.gif">
          <a:extLst>
            <a:ext uri="{FF2B5EF4-FFF2-40B4-BE49-F238E27FC236}">
              <a16:creationId xmlns:a16="http://schemas.microsoft.com/office/drawing/2014/main" id="{581F1E54-8540-4820-9795-3D7D9D2EE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906" name="Image 905" descr="https://erp.ocpgroup.ma:4443/OA_HTML/cabo/images/swan/t.gif">
          <a:extLst>
            <a:ext uri="{FF2B5EF4-FFF2-40B4-BE49-F238E27FC236}">
              <a16:creationId xmlns:a16="http://schemas.microsoft.com/office/drawing/2014/main" id="{3AA8E466-7873-4E2F-AD32-114D17DD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907" name="Image 906" descr="https://erp.ocpgroup.ma:4443/OA_HTML/cabo/images/swan/t.gif">
          <a:extLst>
            <a:ext uri="{FF2B5EF4-FFF2-40B4-BE49-F238E27FC236}">
              <a16:creationId xmlns:a16="http://schemas.microsoft.com/office/drawing/2014/main" id="{DE9A347D-23E2-46C1-BE42-73F5B357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908" name="Image 907" descr="https://erp.ocpgroup.ma:4443/OA_HTML/cabo/images/swan/t.gif">
          <a:extLst>
            <a:ext uri="{FF2B5EF4-FFF2-40B4-BE49-F238E27FC236}">
              <a16:creationId xmlns:a16="http://schemas.microsoft.com/office/drawing/2014/main" id="{BE3CF233-AF9A-42D7-AF3C-9EBCCC607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909" name="Image 908" descr="https://erp.ocpgroup.ma:4443/OA_HTML/cabo/images/swan/t.gif">
          <a:extLst>
            <a:ext uri="{FF2B5EF4-FFF2-40B4-BE49-F238E27FC236}">
              <a16:creationId xmlns:a16="http://schemas.microsoft.com/office/drawing/2014/main" id="{18347E1A-040B-4BE5-A8C8-161D5D596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910" name="Image 909" descr="https://erp.ocpgroup.ma:4443/OA_HTML/cabo/images/swan/t.gif">
          <a:extLst>
            <a:ext uri="{FF2B5EF4-FFF2-40B4-BE49-F238E27FC236}">
              <a16:creationId xmlns:a16="http://schemas.microsoft.com/office/drawing/2014/main" id="{A88F4044-AA2E-4374-B68B-EBE8954EB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911" name="Image 910" descr="https://erp.ocpgroup.ma:4443/OA_HTML/cabo/images/swan/t.gif">
          <a:extLst>
            <a:ext uri="{FF2B5EF4-FFF2-40B4-BE49-F238E27FC236}">
              <a16:creationId xmlns:a16="http://schemas.microsoft.com/office/drawing/2014/main" id="{EC9EC2FF-D33E-4BC7-B3C6-81F6AD7B8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912" name="Image 911" descr="https://erp.ocpgroup.ma:4443/OA_HTML/cabo/images/swan/t.gif">
          <a:extLst>
            <a:ext uri="{FF2B5EF4-FFF2-40B4-BE49-F238E27FC236}">
              <a16:creationId xmlns:a16="http://schemas.microsoft.com/office/drawing/2014/main" id="{CBB447E4-810F-4C89-9BCD-CEAC19F0E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913" name="Image 912" descr="https://erp.ocpgroup.ma:4443/OA_HTML/cabo/images/swan/t.gif">
          <a:extLst>
            <a:ext uri="{FF2B5EF4-FFF2-40B4-BE49-F238E27FC236}">
              <a16:creationId xmlns:a16="http://schemas.microsoft.com/office/drawing/2014/main" id="{6D47AB48-2755-4CAE-A8B5-7C9160EF4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914" name="Image 913" descr="https://erp.ocpgroup.ma:4443/OA_HTML/cabo/images/swan/t.gif">
          <a:extLst>
            <a:ext uri="{FF2B5EF4-FFF2-40B4-BE49-F238E27FC236}">
              <a16:creationId xmlns:a16="http://schemas.microsoft.com/office/drawing/2014/main" id="{133F967B-7179-4017-8D8F-639562A6D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915" name="Image 914" descr="https://erp.ocpgroup.ma:4443/OA_HTML/cabo/images/swan/t.gif">
          <a:extLst>
            <a:ext uri="{FF2B5EF4-FFF2-40B4-BE49-F238E27FC236}">
              <a16:creationId xmlns:a16="http://schemas.microsoft.com/office/drawing/2014/main" id="{BB59D412-297C-4905-B10A-468DE5AFC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916" name="Image 915" descr="https://erp.ocpgroup.ma:4443/OA_HTML/cabo/images/swan/t.gif">
          <a:extLst>
            <a:ext uri="{FF2B5EF4-FFF2-40B4-BE49-F238E27FC236}">
              <a16:creationId xmlns:a16="http://schemas.microsoft.com/office/drawing/2014/main" id="{D603149E-3B78-4393-AE39-71A5F02E3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30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917" name="Image 916" descr="https://erp.ocpgroup.ma:4443/OA_HTML/cabo/images/swan/t.gif">
          <a:extLst>
            <a:ext uri="{FF2B5EF4-FFF2-40B4-BE49-F238E27FC236}">
              <a16:creationId xmlns:a16="http://schemas.microsoft.com/office/drawing/2014/main" id="{CC85D996-9B19-496D-A199-AF689A1BC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918" name="Image 917" descr="https://erp.ocpgroup.ma:4443/OA_HTML/cabo/images/swan/t.gif">
          <a:extLst>
            <a:ext uri="{FF2B5EF4-FFF2-40B4-BE49-F238E27FC236}">
              <a16:creationId xmlns:a16="http://schemas.microsoft.com/office/drawing/2014/main" id="{83F6797C-A835-4A5A-BBC6-CBCC4F076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919" name="Image 918" descr="https://erp.ocpgroup.ma:4443/OA_HTML/cabo/images/swan/t.gif">
          <a:extLst>
            <a:ext uri="{FF2B5EF4-FFF2-40B4-BE49-F238E27FC236}">
              <a16:creationId xmlns:a16="http://schemas.microsoft.com/office/drawing/2014/main" id="{550CB257-54D5-465F-AF76-69046E19A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920" name="Image 919" descr="https://erp.ocpgroup.ma:4443/OA_HTML/cabo/images/swan/t.gif">
          <a:extLst>
            <a:ext uri="{FF2B5EF4-FFF2-40B4-BE49-F238E27FC236}">
              <a16:creationId xmlns:a16="http://schemas.microsoft.com/office/drawing/2014/main" id="{69E23BDC-956A-4AD5-88D8-3E3481EB9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5982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921" name="Image 920" descr="https://erp.ocpgroup.ma:4443/OA_HTML/cabo/images/swan/t.gif">
          <a:extLst>
            <a:ext uri="{FF2B5EF4-FFF2-40B4-BE49-F238E27FC236}">
              <a16:creationId xmlns:a16="http://schemas.microsoft.com/office/drawing/2014/main" id="{892FE343-E0B8-4C6E-9342-554025EA4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922" name="Image 921" descr="https://erp.ocpgroup.ma:4443/OA_HTML/cabo/images/swan/t.gif">
          <a:extLst>
            <a:ext uri="{FF2B5EF4-FFF2-40B4-BE49-F238E27FC236}">
              <a16:creationId xmlns:a16="http://schemas.microsoft.com/office/drawing/2014/main" id="{2CF4631B-E3C4-4E66-B800-FEF4035F8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179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923" name="Image 922" descr="https://erp.ocpgroup.ma:4443/OA_HTML/cabo/images/swan/t.gif">
          <a:extLst>
            <a:ext uri="{FF2B5EF4-FFF2-40B4-BE49-F238E27FC236}">
              <a16:creationId xmlns:a16="http://schemas.microsoft.com/office/drawing/2014/main" id="{21BB7FDE-FCBD-446A-860F-904ED713D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376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924" name="Image 923" descr="https://erp.ocpgroup.ma:4443/OA_HTML/cabo/images/swan/t.gif">
          <a:extLst>
            <a:ext uri="{FF2B5EF4-FFF2-40B4-BE49-F238E27FC236}">
              <a16:creationId xmlns:a16="http://schemas.microsoft.com/office/drawing/2014/main" id="{203E3A85-E30D-45F2-9BB0-87FAD7C9A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925" name="Image 924" descr="https://erp.ocpgroup.ma:4443/OA_HTML/cabo/images/swan/t.gif">
          <a:extLst>
            <a:ext uri="{FF2B5EF4-FFF2-40B4-BE49-F238E27FC236}">
              <a16:creationId xmlns:a16="http://schemas.microsoft.com/office/drawing/2014/main" id="{D4BADC74-B905-4E8E-9094-5C0F8538F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926" name="Image 925" descr="https://erp.ocpgroup.ma:4443/OA_HTML/cabo/images/swan/t.gif">
          <a:extLst>
            <a:ext uri="{FF2B5EF4-FFF2-40B4-BE49-F238E27FC236}">
              <a16:creationId xmlns:a16="http://schemas.microsoft.com/office/drawing/2014/main" id="{23E15BEF-1905-4682-8217-64020DA78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927" name="Image 926" descr="https://erp.ocpgroup.ma:4443/OA_HTML/cabo/images/swan/t.gif">
          <a:extLst>
            <a:ext uri="{FF2B5EF4-FFF2-40B4-BE49-F238E27FC236}">
              <a16:creationId xmlns:a16="http://schemas.microsoft.com/office/drawing/2014/main" id="{1AC73A00-D1B0-480D-9FDD-1A4B8B725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928" name="Image 927" descr="https://erp.ocpgroup.ma:4443/OA_HTML/cabo/images/swan/t.gif">
          <a:extLst>
            <a:ext uri="{FF2B5EF4-FFF2-40B4-BE49-F238E27FC236}">
              <a16:creationId xmlns:a16="http://schemas.microsoft.com/office/drawing/2014/main" id="{DCB202D6-C189-4812-AC80-13BFE6AE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929" name="Image 928" descr="https://erp.ocpgroup.ma:4443/OA_HTML/cabo/images/swan/t.gif">
          <a:extLst>
            <a:ext uri="{FF2B5EF4-FFF2-40B4-BE49-F238E27FC236}">
              <a16:creationId xmlns:a16="http://schemas.microsoft.com/office/drawing/2014/main" id="{32FD5E19-2529-4198-8A46-7AA253424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930" name="Image 929" descr="https://erp.ocpgroup.ma:4443/OA_HTML/cabo/images/swan/t.gif">
          <a:extLst>
            <a:ext uri="{FF2B5EF4-FFF2-40B4-BE49-F238E27FC236}">
              <a16:creationId xmlns:a16="http://schemas.microsoft.com/office/drawing/2014/main" id="{03638585-CBD7-4CB5-B90D-1C802AE94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931" name="Image 930" descr="https://erp.ocpgroup.ma:4443/OA_HTML/cabo/images/swan/t.gif">
          <a:extLst>
            <a:ext uri="{FF2B5EF4-FFF2-40B4-BE49-F238E27FC236}">
              <a16:creationId xmlns:a16="http://schemas.microsoft.com/office/drawing/2014/main" id="{BB209BB3-F663-479E-A521-5186559BF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932" name="Image 931" descr="https://erp.ocpgroup.ma:4443/OA_HTML/cabo/images/swan/t.gif">
          <a:extLst>
            <a:ext uri="{FF2B5EF4-FFF2-40B4-BE49-F238E27FC236}">
              <a16:creationId xmlns:a16="http://schemas.microsoft.com/office/drawing/2014/main" id="{966A7617-F199-4559-8C89-142A55AC0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7703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933" name="Image 932" descr="https://erp.ocpgroup.ma:4443/OA_HTML/cabo/images/swan/t.gif">
          <a:extLst>
            <a:ext uri="{FF2B5EF4-FFF2-40B4-BE49-F238E27FC236}">
              <a16:creationId xmlns:a16="http://schemas.microsoft.com/office/drawing/2014/main" id="{9EA0BD52-5D33-4AA3-930B-730361EBF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934" name="Image 933" descr="https://erp.ocpgroup.ma:4443/OA_HTML/cabo/images/swan/t.gif">
          <a:extLst>
            <a:ext uri="{FF2B5EF4-FFF2-40B4-BE49-F238E27FC236}">
              <a16:creationId xmlns:a16="http://schemas.microsoft.com/office/drawing/2014/main" id="{55DBB2E7-FFBA-46E8-991D-394547AB8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935" name="Image 934" descr="https://erp.ocpgroup.ma:4443/OA_HTML/cabo/images/swan/t.gif">
          <a:extLst>
            <a:ext uri="{FF2B5EF4-FFF2-40B4-BE49-F238E27FC236}">
              <a16:creationId xmlns:a16="http://schemas.microsoft.com/office/drawing/2014/main" id="{49FF2C4A-0BF5-4B3B-BE92-270E33A88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936" name="Image 935" descr="https://erp.ocpgroup.ma:4443/OA_HTML/cabo/images/swan/t.gif">
          <a:extLst>
            <a:ext uri="{FF2B5EF4-FFF2-40B4-BE49-F238E27FC236}">
              <a16:creationId xmlns:a16="http://schemas.microsoft.com/office/drawing/2014/main" id="{ABB41D91-27DF-4571-9F28-BAD0FF019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937" name="Image 936" descr="https://erp.ocpgroup.ma:4443/OA_HTML/cabo/images/swan/t.gif">
          <a:extLst>
            <a:ext uri="{FF2B5EF4-FFF2-40B4-BE49-F238E27FC236}">
              <a16:creationId xmlns:a16="http://schemas.microsoft.com/office/drawing/2014/main" id="{35E10F48-EBDA-492F-B2E7-32BC3BD37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938" name="Image 937" descr="https://erp.ocpgroup.ma:4443/OA_HTML/cabo/images/swan/t.gif">
          <a:extLst>
            <a:ext uri="{FF2B5EF4-FFF2-40B4-BE49-F238E27FC236}">
              <a16:creationId xmlns:a16="http://schemas.microsoft.com/office/drawing/2014/main" id="{9BDEA597-81EC-4909-888D-445D42417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939" name="Image 938" descr="https://erp.ocpgroup.ma:4443/OA_HTML/cabo/images/swan/t.gif">
          <a:extLst>
            <a:ext uri="{FF2B5EF4-FFF2-40B4-BE49-F238E27FC236}">
              <a16:creationId xmlns:a16="http://schemas.microsoft.com/office/drawing/2014/main" id="{D13D5875-974B-4B84-B601-504E41080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940" name="Image 939" descr="https://erp.ocpgroup.ma:4443/OA_HTML/cabo/images/swan/t.gif">
          <a:extLst>
            <a:ext uri="{FF2B5EF4-FFF2-40B4-BE49-F238E27FC236}">
              <a16:creationId xmlns:a16="http://schemas.microsoft.com/office/drawing/2014/main" id="{6FE08048-1CCC-4BFE-8573-4C4485432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941" name="Image 940" descr="https://erp.ocpgroup.ma:4443/OA_HTML/cabo/images/swan/t.gif">
          <a:extLst>
            <a:ext uri="{FF2B5EF4-FFF2-40B4-BE49-F238E27FC236}">
              <a16:creationId xmlns:a16="http://schemas.microsoft.com/office/drawing/2014/main" id="{5A7AB30B-7266-4A30-8691-A546D32E8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942" name="Image 941" descr="https://erp.ocpgroup.ma:4443/OA_HTML/cabo/images/swan/t.gif">
          <a:extLst>
            <a:ext uri="{FF2B5EF4-FFF2-40B4-BE49-F238E27FC236}">
              <a16:creationId xmlns:a16="http://schemas.microsoft.com/office/drawing/2014/main" id="{6ADDB831-4A02-426C-896E-503515FE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943" name="Image 942" descr="https://erp.ocpgroup.ma:4443/OA_HTML/cabo/images/swan/t.gif">
          <a:extLst>
            <a:ext uri="{FF2B5EF4-FFF2-40B4-BE49-F238E27FC236}">
              <a16:creationId xmlns:a16="http://schemas.microsoft.com/office/drawing/2014/main" id="{612691A2-211A-4955-BE50-496F2001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944" name="Image 943" descr="https://erp.ocpgroup.ma:4443/OA_HTML/cabo/images/swan/t.gif">
          <a:extLst>
            <a:ext uri="{FF2B5EF4-FFF2-40B4-BE49-F238E27FC236}">
              <a16:creationId xmlns:a16="http://schemas.microsoft.com/office/drawing/2014/main" id="{F0C57B0B-DE1C-4F64-B388-B04A597EF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945" name="Image 944" descr="https://erp.ocpgroup.ma:4443/OA_HTML/cabo/images/swan/t.gif">
          <a:extLst>
            <a:ext uri="{FF2B5EF4-FFF2-40B4-BE49-F238E27FC236}">
              <a16:creationId xmlns:a16="http://schemas.microsoft.com/office/drawing/2014/main" id="{E507A297-C8CE-4379-AD12-E1E1AAFC7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946" name="Image 945" descr="https://erp.ocpgroup.ma:4443/OA_HTML/cabo/images/swan/t.gif">
          <a:extLst>
            <a:ext uri="{FF2B5EF4-FFF2-40B4-BE49-F238E27FC236}">
              <a16:creationId xmlns:a16="http://schemas.microsoft.com/office/drawing/2014/main" id="{DFECAF27-63EB-4DF9-A77B-F5986762D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947" name="Image 946" descr="https://erp.ocpgroup.ma:4443/OA_HTML/cabo/images/swan/t.gif">
          <a:extLst>
            <a:ext uri="{FF2B5EF4-FFF2-40B4-BE49-F238E27FC236}">
              <a16:creationId xmlns:a16="http://schemas.microsoft.com/office/drawing/2014/main" id="{B7AD921E-8F7A-4122-AEBA-6479C819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948" name="Image 947" descr="https://erp.ocpgroup.ma:4443/OA_HTML/cabo/images/swan/t.gif">
          <a:extLst>
            <a:ext uri="{FF2B5EF4-FFF2-40B4-BE49-F238E27FC236}">
              <a16:creationId xmlns:a16="http://schemas.microsoft.com/office/drawing/2014/main" id="{AEC6A455-CDDA-4999-A1AF-03B62159D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696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949" name="Image 948" descr="https://erp.ocpgroup.ma:4443/OA_HTML/cabo/images/swan/t.gif">
          <a:extLst>
            <a:ext uri="{FF2B5EF4-FFF2-40B4-BE49-F238E27FC236}">
              <a16:creationId xmlns:a16="http://schemas.microsoft.com/office/drawing/2014/main" id="{8952C15F-8FF3-47F6-A1CC-36EB17685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950" name="Image 949" descr="https://erp.ocpgroup.ma:4443/OA_HTML/cabo/images/swan/t.gif">
          <a:extLst>
            <a:ext uri="{FF2B5EF4-FFF2-40B4-BE49-F238E27FC236}">
              <a16:creationId xmlns:a16="http://schemas.microsoft.com/office/drawing/2014/main" id="{EFBF6CE9-06EE-4B2F-BA96-526F6BA6F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951" name="Image 950" descr="https://erp.ocpgroup.ma:4443/OA_HTML/cabo/images/swan/t.gif">
          <a:extLst>
            <a:ext uri="{FF2B5EF4-FFF2-40B4-BE49-F238E27FC236}">
              <a16:creationId xmlns:a16="http://schemas.microsoft.com/office/drawing/2014/main" id="{B0B488A5-F58C-499D-869C-9050DCFD9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952" name="Image 951" descr="https://erp.ocpgroup.ma:4443/OA_HTML/cabo/images/swan/t.gif">
          <a:extLst>
            <a:ext uri="{FF2B5EF4-FFF2-40B4-BE49-F238E27FC236}">
              <a16:creationId xmlns:a16="http://schemas.microsoft.com/office/drawing/2014/main" id="{66C7C0ED-4F24-4558-B2D5-BB1FB77E1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2593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953" name="Image 952" descr="https://erp.ocpgroup.ma:4443/OA_HTML/cabo/images/swan/t.gif">
          <a:extLst>
            <a:ext uri="{FF2B5EF4-FFF2-40B4-BE49-F238E27FC236}">
              <a16:creationId xmlns:a16="http://schemas.microsoft.com/office/drawing/2014/main" id="{637E21C0-872D-4CCD-8C51-84C80ADA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954" name="Image 953" descr="https://erp.ocpgroup.ma:4443/OA_HTML/cabo/images/swan/t.gif">
          <a:extLst>
            <a:ext uri="{FF2B5EF4-FFF2-40B4-BE49-F238E27FC236}">
              <a16:creationId xmlns:a16="http://schemas.microsoft.com/office/drawing/2014/main" id="{10813E17-21C0-4CC9-A5AE-D652F9B79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456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955" name="Image 954" descr="https://erp.ocpgroup.ma:4443/OA_HTML/cabo/images/swan/t.gif">
          <a:extLst>
            <a:ext uri="{FF2B5EF4-FFF2-40B4-BE49-F238E27FC236}">
              <a16:creationId xmlns:a16="http://schemas.microsoft.com/office/drawing/2014/main" id="{965CA173-017B-43CB-BDA4-1756FCBF6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6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956" name="Image 955" descr="https://erp.ocpgroup.ma:4443/OA_HTML/cabo/images/swan/t.gif">
          <a:extLst>
            <a:ext uri="{FF2B5EF4-FFF2-40B4-BE49-F238E27FC236}">
              <a16:creationId xmlns:a16="http://schemas.microsoft.com/office/drawing/2014/main" id="{4483832D-804B-4E15-B44D-F04831889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78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957" name="Image 956" descr="https://erp.ocpgroup.ma:4443/OA_HTML/cabo/images/swan/t.gif">
          <a:extLst>
            <a:ext uri="{FF2B5EF4-FFF2-40B4-BE49-F238E27FC236}">
              <a16:creationId xmlns:a16="http://schemas.microsoft.com/office/drawing/2014/main" id="{486EA40F-384E-4E65-90CB-51636BAF6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958" name="Image 957" descr="https://erp.ocpgroup.ma:4443/OA_HTML/cabo/images/swan/t.gif">
          <a:extLst>
            <a:ext uri="{FF2B5EF4-FFF2-40B4-BE49-F238E27FC236}">
              <a16:creationId xmlns:a16="http://schemas.microsoft.com/office/drawing/2014/main" id="{D23C1CB0-CEDC-4B19-A88F-D53E8F555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959" name="Image 958" descr="https://erp.ocpgroup.ma:4443/OA_HTML/cabo/images/swan/t.gif">
          <a:extLst>
            <a:ext uri="{FF2B5EF4-FFF2-40B4-BE49-F238E27FC236}">
              <a16:creationId xmlns:a16="http://schemas.microsoft.com/office/drawing/2014/main" id="{7DE068AB-DCDB-4840-913E-E9FFCA2BB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960" name="Image 959" descr="https://erp.ocpgroup.ma:4443/OA_HTML/cabo/images/swan/t.gif">
          <a:extLst>
            <a:ext uri="{FF2B5EF4-FFF2-40B4-BE49-F238E27FC236}">
              <a16:creationId xmlns:a16="http://schemas.microsoft.com/office/drawing/2014/main" id="{0637DD17-8AAE-40D6-85CC-03CB4026C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961" name="Image 960" descr="https://erp.ocpgroup.ma:4443/OA_HTML/cabo/images/swan/t.gif">
          <a:extLst>
            <a:ext uri="{FF2B5EF4-FFF2-40B4-BE49-F238E27FC236}">
              <a16:creationId xmlns:a16="http://schemas.microsoft.com/office/drawing/2014/main" id="{2F60DC13-1ED0-4669-9E58-3C0B8B146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962" name="Image 961" descr="https://erp.ocpgroup.ma:4443/OA_HTML/cabo/images/swan/t.gif">
          <a:extLst>
            <a:ext uri="{FF2B5EF4-FFF2-40B4-BE49-F238E27FC236}">
              <a16:creationId xmlns:a16="http://schemas.microsoft.com/office/drawing/2014/main" id="{FC08B656-EC47-4C19-9064-956D1DC38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963" name="Image 962" descr="https://erp.ocpgroup.ma:4443/OA_HTML/cabo/images/swan/t.gif">
          <a:extLst>
            <a:ext uri="{FF2B5EF4-FFF2-40B4-BE49-F238E27FC236}">
              <a16:creationId xmlns:a16="http://schemas.microsoft.com/office/drawing/2014/main" id="{A1D55276-BDAC-42AB-892E-371D2A991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964" name="Image 963" descr="https://erp.ocpgroup.ma:4443/OA_HTML/cabo/images/swan/t.gif">
          <a:extLst>
            <a:ext uri="{FF2B5EF4-FFF2-40B4-BE49-F238E27FC236}">
              <a16:creationId xmlns:a16="http://schemas.microsoft.com/office/drawing/2014/main" id="{C120CC26-0D2E-47A0-A64D-25432FDD3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0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965" name="Image 964" descr="https://erp.ocpgroup.ma:4443/OA_HTML/cabo/images/swan/t.gif">
          <a:extLst>
            <a:ext uri="{FF2B5EF4-FFF2-40B4-BE49-F238E27FC236}">
              <a16:creationId xmlns:a16="http://schemas.microsoft.com/office/drawing/2014/main" id="{2E30DCAF-25F4-4783-B8B9-089480D18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966" name="Image 965" descr="https://erp.ocpgroup.ma:4443/OA_HTML/cabo/images/swan/t.gif">
          <a:extLst>
            <a:ext uri="{FF2B5EF4-FFF2-40B4-BE49-F238E27FC236}">
              <a16:creationId xmlns:a16="http://schemas.microsoft.com/office/drawing/2014/main" id="{5355DB3E-C8EA-445B-BCB0-57F808E4F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967" name="Image 966" descr="https://erp.ocpgroup.ma:4443/OA_HTML/cabo/images/swan/t.gif">
          <a:extLst>
            <a:ext uri="{FF2B5EF4-FFF2-40B4-BE49-F238E27FC236}">
              <a16:creationId xmlns:a16="http://schemas.microsoft.com/office/drawing/2014/main" id="{78B66DBD-1125-4794-A7B9-CA52E7B38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968" name="Image 967" descr="https://erp.ocpgroup.ma:4443/OA_HTML/cabo/images/swan/t.gif">
          <a:extLst>
            <a:ext uri="{FF2B5EF4-FFF2-40B4-BE49-F238E27FC236}">
              <a16:creationId xmlns:a16="http://schemas.microsoft.com/office/drawing/2014/main" id="{0E0C073E-22D1-4E88-A509-0771EE667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2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969" name="Image 968" descr="https://erp.ocpgroup.ma:4443/OA_HTML/cabo/images/swan/t.gif">
          <a:extLst>
            <a:ext uri="{FF2B5EF4-FFF2-40B4-BE49-F238E27FC236}">
              <a16:creationId xmlns:a16="http://schemas.microsoft.com/office/drawing/2014/main" id="{7F023573-B2E2-4AF6-AEC3-9C2DF1727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970" name="Image 969" descr="https://erp.ocpgroup.ma:4443/OA_HTML/cabo/images/swan/t.gif">
          <a:extLst>
            <a:ext uri="{FF2B5EF4-FFF2-40B4-BE49-F238E27FC236}">
              <a16:creationId xmlns:a16="http://schemas.microsoft.com/office/drawing/2014/main" id="{2B5DB1E9-FBA8-45DC-B4AA-93021F2CD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4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971" name="Image 970" descr="https://erp.ocpgroup.ma:4443/OA_HTML/cabo/images/swan/t.gif">
          <a:extLst>
            <a:ext uri="{FF2B5EF4-FFF2-40B4-BE49-F238E27FC236}">
              <a16:creationId xmlns:a16="http://schemas.microsoft.com/office/drawing/2014/main" id="{B47E61FE-0B13-4F74-8649-097AF8BC9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8935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972" name="Image 971" descr="https://erp.ocpgroup.ma:4443/OA_HTML/cabo/images/swan/t.gif">
          <a:extLst>
            <a:ext uri="{FF2B5EF4-FFF2-40B4-BE49-F238E27FC236}">
              <a16:creationId xmlns:a16="http://schemas.microsoft.com/office/drawing/2014/main" id="{2A7A013F-418A-485A-83D4-57C58C213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126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973" name="Image 972" descr="https://erp.ocpgroup.ma:4443/OA_HTML/cabo/images/swan/t.gif">
          <a:extLst>
            <a:ext uri="{FF2B5EF4-FFF2-40B4-BE49-F238E27FC236}">
              <a16:creationId xmlns:a16="http://schemas.microsoft.com/office/drawing/2014/main" id="{AC4037D5-A70E-41B4-8DCC-5895B6FE8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316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974" name="Image 973" descr="https://erp.ocpgroup.ma:4443/OA_HTML/cabo/images/swan/t.gif">
          <a:extLst>
            <a:ext uri="{FF2B5EF4-FFF2-40B4-BE49-F238E27FC236}">
              <a16:creationId xmlns:a16="http://schemas.microsoft.com/office/drawing/2014/main" id="{62FC9BE2-AE38-429A-8B57-66998C47B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316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975" name="Image 974" descr="https://erp.ocpgroup.ma:4443/OA_HTML/cabo/images/swan/t.gif">
          <a:extLst>
            <a:ext uri="{FF2B5EF4-FFF2-40B4-BE49-F238E27FC236}">
              <a16:creationId xmlns:a16="http://schemas.microsoft.com/office/drawing/2014/main" id="{80888DCC-91C7-4BA9-9FB2-902E656E6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50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976" name="Image 975" descr="https://erp.ocpgroup.ma:4443/OA_HTML/cabo/images/swan/t.gif">
          <a:extLst>
            <a:ext uri="{FF2B5EF4-FFF2-40B4-BE49-F238E27FC236}">
              <a16:creationId xmlns:a16="http://schemas.microsoft.com/office/drawing/2014/main" id="{574467C4-69FC-47F6-834A-06624682A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316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977" name="Image 976" descr="https://erp.ocpgroup.ma:4443/OA_HTML/cabo/images/swan/t.gif">
          <a:extLst>
            <a:ext uri="{FF2B5EF4-FFF2-40B4-BE49-F238E27FC236}">
              <a16:creationId xmlns:a16="http://schemas.microsoft.com/office/drawing/2014/main" id="{E8FAB29D-361E-4339-819B-F511D19B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50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978" name="Image 977" descr="https://erp.ocpgroup.ma:4443/OA_HTML/cabo/images/swan/t.gif">
          <a:extLst>
            <a:ext uri="{FF2B5EF4-FFF2-40B4-BE49-F238E27FC236}">
              <a16:creationId xmlns:a16="http://schemas.microsoft.com/office/drawing/2014/main" id="{3633C32D-59CA-438E-B351-3FECE1F6A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50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47625" cy="47625"/>
    <xdr:pic>
      <xdr:nvPicPr>
        <xdr:cNvPr id="979" name="Image 978" descr="https://erp.ocpgroup.ma:4443/OA_HTML/cabo/images/swan/t.gif">
          <a:extLst>
            <a:ext uri="{FF2B5EF4-FFF2-40B4-BE49-F238E27FC236}">
              <a16:creationId xmlns:a16="http://schemas.microsoft.com/office/drawing/2014/main" id="{B561A739-5790-46B6-A6B8-577539866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9697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980" name="Image 979" descr="https://erp.ocpgroup.ma:4443/OA_HTML/cabo/images/swan/t.gif">
          <a:extLst>
            <a:ext uri="{FF2B5EF4-FFF2-40B4-BE49-F238E27FC236}">
              <a16:creationId xmlns:a16="http://schemas.microsoft.com/office/drawing/2014/main" id="{A2F8FA20-CC76-4DD9-8EC0-628544144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724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981" name="Image 980" descr="https://erp.ocpgroup.ma:4443/OA_HTML/cabo/images/swan/t.gif">
          <a:extLst>
            <a:ext uri="{FF2B5EF4-FFF2-40B4-BE49-F238E27FC236}">
              <a16:creationId xmlns:a16="http://schemas.microsoft.com/office/drawing/2014/main" id="{4BED3945-026A-4D11-99E5-5551FA1F0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724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982" name="Image 981" descr="https://erp.ocpgroup.ma:4443/OA_HTML/cabo/images/swan/t.gif">
          <a:extLst>
            <a:ext uri="{FF2B5EF4-FFF2-40B4-BE49-F238E27FC236}">
              <a16:creationId xmlns:a16="http://schemas.microsoft.com/office/drawing/2014/main" id="{321C7150-C4FD-4EA9-801C-F94D0C9C7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724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983" name="Image 982" descr="https://erp.ocpgroup.ma:4443/OA_HTML/cabo/images/swan/t.gif">
          <a:extLst>
            <a:ext uri="{FF2B5EF4-FFF2-40B4-BE49-F238E27FC236}">
              <a16:creationId xmlns:a16="http://schemas.microsoft.com/office/drawing/2014/main" id="{2A3B7F50-A90C-4283-BF7E-E4FD78132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33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984" name="Image 983" descr="https://erp.ocpgroup.ma:4443/OA_HTML/cabo/images/swan/t.gif">
          <a:extLst>
            <a:ext uri="{FF2B5EF4-FFF2-40B4-BE49-F238E27FC236}">
              <a16:creationId xmlns:a16="http://schemas.microsoft.com/office/drawing/2014/main" id="{2B72A424-C774-4126-BDFA-6E08D20F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33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985" name="Image 984" descr="https://erp.ocpgroup.ma:4443/OA_HTML/cabo/images/swan/t.gif">
          <a:extLst>
            <a:ext uri="{FF2B5EF4-FFF2-40B4-BE49-F238E27FC236}">
              <a16:creationId xmlns:a16="http://schemas.microsoft.com/office/drawing/2014/main" id="{1E5A1BB7-89B1-4FDD-9B35-359B375C0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33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986" name="Image 985" descr="https://erp.ocpgroup.ma:4443/OA_HTML/cabo/images/swan/t.gif">
          <a:extLst>
            <a:ext uri="{FF2B5EF4-FFF2-40B4-BE49-F238E27FC236}">
              <a16:creationId xmlns:a16="http://schemas.microsoft.com/office/drawing/2014/main" id="{17AABCA5-7EF0-4621-A206-808A81CE4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375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987" name="Image 986" descr="https://erp.ocpgroup.ma:4443/OA_HTML/cabo/images/swan/t.gif">
          <a:extLst>
            <a:ext uri="{FF2B5EF4-FFF2-40B4-BE49-F238E27FC236}">
              <a16:creationId xmlns:a16="http://schemas.microsoft.com/office/drawing/2014/main" id="{88645E66-1A8F-4DEB-BE27-6FB4854C8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375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988" name="Image 987" descr="https://erp.ocpgroup.ma:4443/OA_HTML/cabo/images/swan/t.gif">
          <a:extLst>
            <a:ext uri="{FF2B5EF4-FFF2-40B4-BE49-F238E27FC236}">
              <a16:creationId xmlns:a16="http://schemas.microsoft.com/office/drawing/2014/main" id="{1CB9226E-8EF7-4396-BFF4-B151100B7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375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989" name="Image 988" descr="https://erp.ocpgroup.ma:4443/OA_HTML/cabo/images/swan/t.gif">
          <a:extLst>
            <a:ext uri="{FF2B5EF4-FFF2-40B4-BE49-F238E27FC236}">
              <a16:creationId xmlns:a16="http://schemas.microsoft.com/office/drawing/2014/main" id="{7C3727C1-FE96-4FD8-AB34-FFE7046AA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18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990" name="Image 989" descr="https://erp.ocpgroup.ma:4443/OA_HTML/cabo/images/swan/t.gif">
          <a:extLst>
            <a:ext uri="{FF2B5EF4-FFF2-40B4-BE49-F238E27FC236}">
              <a16:creationId xmlns:a16="http://schemas.microsoft.com/office/drawing/2014/main" id="{F03A0464-BEBA-4A33-879A-0C668CF3B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18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991" name="Image 990" descr="https://erp.ocpgroup.ma:4443/OA_HTML/cabo/images/swan/t.gif">
          <a:extLst>
            <a:ext uri="{FF2B5EF4-FFF2-40B4-BE49-F238E27FC236}">
              <a16:creationId xmlns:a16="http://schemas.microsoft.com/office/drawing/2014/main" id="{9A127E0B-2927-4CDA-9FC4-87C543CB1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81851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992" name="Image 991" descr="https://erp.ocpgroup.ma:4443/OA_HTML/cabo/images/swan/t.gif">
          <a:extLst>
            <a:ext uri="{FF2B5EF4-FFF2-40B4-BE49-F238E27FC236}">
              <a16:creationId xmlns:a16="http://schemas.microsoft.com/office/drawing/2014/main" id="{1CFF7BB8-D188-426D-8C67-7FA7A1373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993" name="Image 992" descr="https://erp.ocpgroup.ma:4443/OA_HTML/cabo/images/swan/t.gif">
          <a:extLst>
            <a:ext uri="{FF2B5EF4-FFF2-40B4-BE49-F238E27FC236}">
              <a16:creationId xmlns:a16="http://schemas.microsoft.com/office/drawing/2014/main" id="{3725BE64-A6CF-4F72-BE3C-58108B2BE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994" name="Image 993" descr="https://erp.ocpgroup.ma:4443/OA_HTML/cabo/images/swan/t.gif">
          <a:extLst>
            <a:ext uri="{FF2B5EF4-FFF2-40B4-BE49-F238E27FC236}">
              <a16:creationId xmlns:a16="http://schemas.microsoft.com/office/drawing/2014/main" id="{9628872C-F55A-40C2-8820-226528759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893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995" name="Image 994" descr="https://erp.ocpgroup.ma:4443/OA_HTML/cabo/images/swan/t.gif">
          <a:extLst>
            <a:ext uri="{FF2B5EF4-FFF2-40B4-BE49-F238E27FC236}">
              <a16:creationId xmlns:a16="http://schemas.microsoft.com/office/drawing/2014/main" id="{E51D8718-B31E-4D65-B0FC-36F9F532F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996" name="Image 995" descr="https://erp.ocpgroup.ma:4443/OA_HTML/cabo/images/swan/t.gif">
          <a:extLst>
            <a:ext uri="{FF2B5EF4-FFF2-40B4-BE49-F238E27FC236}">
              <a16:creationId xmlns:a16="http://schemas.microsoft.com/office/drawing/2014/main" id="{3480FE84-CDE7-43A7-97AF-B5767F6D4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997" name="Image 996" descr="https://erp.ocpgroup.ma:4443/OA_HTML/cabo/images/swan/t.gif">
          <a:extLst>
            <a:ext uri="{FF2B5EF4-FFF2-40B4-BE49-F238E27FC236}">
              <a16:creationId xmlns:a16="http://schemas.microsoft.com/office/drawing/2014/main" id="{4A05D304-8357-43C4-8F31-E9DBA81DF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13696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998" name="Image 997" descr="https://erp.ocpgroup.ma:4443/OA_HTML/cabo/images/swan/t.gif">
          <a:extLst>
            <a:ext uri="{FF2B5EF4-FFF2-40B4-BE49-F238E27FC236}">
              <a16:creationId xmlns:a16="http://schemas.microsoft.com/office/drawing/2014/main" id="{70797571-3760-49F3-8224-7E27353FA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26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999" name="Image 998" descr="https://erp.ocpgroup.ma:4443/OA_HTML/cabo/images/swan/t.gif">
          <a:extLst>
            <a:ext uri="{FF2B5EF4-FFF2-40B4-BE49-F238E27FC236}">
              <a16:creationId xmlns:a16="http://schemas.microsoft.com/office/drawing/2014/main" id="{E5B841C9-495C-442B-A78B-C01049048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26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1000" name="Image 999" descr="https://erp.ocpgroup.ma:4443/OA_HTML/cabo/images/swan/t.gif">
          <a:extLst>
            <a:ext uri="{FF2B5EF4-FFF2-40B4-BE49-F238E27FC236}">
              <a16:creationId xmlns:a16="http://schemas.microsoft.com/office/drawing/2014/main" id="{46537D8E-F737-4F03-A34D-94A86507D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26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1001" name="Image 1000" descr="https://erp.ocpgroup.ma:4443/OA_HTML/cabo/images/swan/t.gif">
          <a:extLst>
            <a:ext uri="{FF2B5EF4-FFF2-40B4-BE49-F238E27FC236}">
              <a16:creationId xmlns:a16="http://schemas.microsoft.com/office/drawing/2014/main" id="{CECBAEF2-B321-420D-9F9A-8B4C84AF7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078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1002" name="Image 1001" descr="https://erp.ocpgroup.ma:4443/OA_HTML/cabo/images/swan/t.gif">
          <a:extLst>
            <a:ext uri="{FF2B5EF4-FFF2-40B4-BE49-F238E27FC236}">
              <a16:creationId xmlns:a16="http://schemas.microsoft.com/office/drawing/2014/main" id="{E678C116-E037-42FF-8200-4D3C50079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078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1003" name="Image 1002" descr="https://erp.ocpgroup.ma:4443/OA_HTML/cabo/images/swan/t.gif">
          <a:extLst>
            <a:ext uri="{FF2B5EF4-FFF2-40B4-BE49-F238E27FC236}">
              <a16:creationId xmlns:a16="http://schemas.microsoft.com/office/drawing/2014/main" id="{9CA3A385-24EF-44BA-9FD5-541E7E5A0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0078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47625" cy="47625"/>
    <xdr:pic>
      <xdr:nvPicPr>
        <xdr:cNvPr id="1004" name="Image 1003" descr="https://erp.ocpgroup.ma:4443/OA_HTML/cabo/images/swan/t.gif">
          <a:extLst>
            <a:ext uri="{FF2B5EF4-FFF2-40B4-BE49-F238E27FC236}">
              <a16:creationId xmlns:a16="http://schemas.microsoft.com/office/drawing/2014/main" id="{C86D8D88-2883-4D2A-BFD1-B185D10DD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6066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47625" cy="47625"/>
    <xdr:pic>
      <xdr:nvPicPr>
        <xdr:cNvPr id="1005" name="Image 1004" descr="https://erp.ocpgroup.ma:4443/OA_HTML/cabo/images/swan/t.gif">
          <a:extLst>
            <a:ext uri="{FF2B5EF4-FFF2-40B4-BE49-F238E27FC236}">
              <a16:creationId xmlns:a16="http://schemas.microsoft.com/office/drawing/2014/main" id="{39258142-B419-4F47-AC5B-07EB7CA8E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6066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47625" cy="47625"/>
    <xdr:pic>
      <xdr:nvPicPr>
        <xdr:cNvPr id="1006" name="Image 1005" descr="https://erp.ocpgroup.ma:4443/OA_HTML/cabo/images/swan/t.gif">
          <a:extLst>
            <a:ext uri="{FF2B5EF4-FFF2-40B4-BE49-F238E27FC236}">
              <a16:creationId xmlns:a16="http://schemas.microsoft.com/office/drawing/2014/main" id="{12BBEDAA-A46D-4D46-8E1C-C455D1837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60667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47625" cy="47625"/>
    <xdr:pic>
      <xdr:nvPicPr>
        <xdr:cNvPr id="1007" name="Image 1006" descr="https://erp.ocpgroup.ma:4443/OA_HTML/cabo/images/swan/t.gif">
          <a:extLst>
            <a:ext uri="{FF2B5EF4-FFF2-40B4-BE49-F238E27FC236}">
              <a16:creationId xmlns:a16="http://schemas.microsoft.com/office/drawing/2014/main" id="{A8FA0132-E630-4A14-91C0-6E1EFB33E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8699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47625" cy="47625"/>
    <xdr:pic>
      <xdr:nvPicPr>
        <xdr:cNvPr id="1008" name="Image 1007" descr="https://erp.ocpgroup.ma:4443/OA_HTML/cabo/images/swan/t.gif">
          <a:extLst>
            <a:ext uri="{FF2B5EF4-FFF2-40B4-BE49-F238E27FC236}">
              <a16:creationId xmlns:a16="http://schemas.microsoft.com/office/drawing/2014/main" id="{2F6504C6-9AEE-4AD9-B4F9-165B2FAC8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8699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47625" cy="47625"/>
    <xdr:pic>
      <xdr:nvPicPr>
        <xdr:cNvPr id="1009" name="Image 1008" descr="https://erp.ocpgroup.ma:4443/OA_HTML/cabo/images/swan/t.gif">
          <a:extLst>
            <a:ext uri="{FF2B5EF4-FFF2-40B4-BE49-F238E27FC236}">
              <a16:creationId xmlns:a16="http://schemas.microsoft.com/office/drawing/2014/main" id="{2C011DF2-7273-4118-A6EA-BE2014F20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258699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47625" cy="47625"/>
    <xdr:pic>
      <xdr:nvPicPr>
        <xdr:cNvPr id="1010" name="Image 1009" descr="https://erp.ocpgroup.ma:4443/OA_HTML/cabo/images/swan/t.gif">
          <a:extLst>
            <a:ext uri="{FF2B5EF4-FFF2-40B4-BE49-F238E27FC236}">
              <a16:creationId xmlns:a16="http://schemas.microsoft.com/office/drawing/2014/main" id="{C98C2C83-A8D1-44C2-A1D9-1334D3BB5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215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47625" cy="47625"/>
    <xdr:pic>
      <xdr:nvPicPr>
        <xdr:cNvPr id="1011" name="Image 1010" descr="https://erp.ocpgroup.ma:4443/OA_HTML/cabo/images/swan/t.gif">
          <a:extLst>
            <a:ext uri="{FF2B5EF4-FFF2-40B4-BE49-F238E27FC236}">
              <a16:creationId xmlns:a16="http://schemas.microsoft.com/office/drawing/2014/main" id="{A10187B7-95A5-4A2D-99DE-79C0D315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215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47625" cy="47625"/>
    <xdr:pic>
      <xdr:nvPicPr>
        <xdr:cNvPr id="1012" name="Image 1011" descr="https://erp.ocpgroup.ma:4443/OA_HTML/cabo/images/swan/t.gif">
          <a:extLst>
            <a:ext uri="{FF2B5EF4-FFF2-40B4-BE49-F238E27FC236}">
              <a16:creationId xmlns:a16="http://schemas.microsoft.com/office/drawing/2014/main" id="{0C2D3490-D0AF-4E49-B1EB-C1CF169B1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2156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47625" cy="47625"/>
    <xdr:pic>
      <xdr:nvPicPr>
        <xdr:cNvPr id="1013" name="Image 1012" descr="https://erp.ocpgroup.ma:4443/OA_HTML/cabo/images/swan/t.gif">
          <a:extLst>
            <a:ext uri="{FF2B5EF4-FFF2-40B4-BE49-F238E27FC236}">
              <a16:creationId xmlns:a16="http://schemas.microsoft.com/office/drawing/2014/main" id="{FE43A6A8-9526-4C65-B10A-B32076848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195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47625" cy="47625"/>
    <xdr:pic>
      <xdr:nvPicPr>
        <xdr:cNvPr id="1014" name="Image 1013" descr="https://erp.ocpgroup.ma:4443/OA_HTML/cabo/images/swan/t.gif">
          <a:extLst>
            <a:ext uri="{FF2B5EF4-FFF2-40B4-BE49-F238E27FC236}">
              <a16:creationId xmlns:a16="http://schemas.microsoft.com/office/drawing/2014/main" id="{293F090D-A196-40C1-9608-69D2D32D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195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47625" cy="47625"/>
    <xdr:pic>
      <xdr:nvPicPr>
        <xdr:cNvPr id="1015" name="Image 1014" descr="https://erp.ocpgroup.ma:4443/OA_HTML/cabo/images/swan/t.gif">
          <a:extLst>
            <a:ext uri="{FF2B5EF4-FFF2-40B4-BE49-F238E27FC236}">
              <a16:creationId xmlns:a16="http://schemas.microsoft.com/office/drawing/2014/main" id="{7CF25A26-3E0B-45D5-8759-79EF0272B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195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47625" cy="47625"/>
    <xdr:pic>
      <xdr:nvPicPr>
        <xdr:cNvPr id="1016" name="Image 1015" descr="https://erp.ocpgroup.ma:4443/OA_HTML/cabo/images/swan/t.gif">
          <a:extLst>
            <a:ext uri="{FF2B5EF4-FFF2-40B4-BE49-F238E27FC236}">
              <a16:creationId xmlns:a16="http://schemas.microsoft.com/office/drawing/2014/main" id="{6D710421-DBBA-4B93-AE81-E29D3422B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246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47625" cy="47625"/>
    <xdr:pic>
      <xdr:nvPicPr>
        <xdr:cNvPr id="1017" name="Image 1016" descr="https://erp.ocpgroup.ma:4443/OA_HTML/cabo/images/swan/t.gif">
          <a:extLst>
            <a:ext uri="{FF2B5EF4-FFF2-40B4-BE49-F238E27FC236}">
              <a16:creationId xmlns:a16="http://schemas.microsoft.com/office/drawing/2014/main" id="{BA7B99C5-C60D-4629-BDFA-D2F59F284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246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47625" cy="47625"/>
    <xdr:pic>
      <xdr:nvPicPr>
        <xdr:cNvPr id="1018" name="Image 1017" descr="https://erp.ocpgroup.ma:4443/OA_HTML/cabo/images/swan/t.gif">
          <a:extLst>
            <a:ext uri="{FF2B5EF4-FFF2-40B4-BE49-F238E27FC236}">
              <a16:creationId xmlns:a16="http://schemas.microsoft.com/office/drawing/2014/main" id="{3A9CF967-BCE5-424E-A2E9-9D75E5636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246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191</xdr:row>
      <xdr:rowOff>0</xdr:rowOff>
    </xdr:from>
    <xdr:ext cx="47625" cy="47625"/>
    <xdr:pic>
      <xdr:nvPicPr>
        <xdr:cNvPr id="1019" name="Image 1018" descr="https://erp.ocpgroup.ma:4443/OA_HTML/cabo/images/swan/t.gif">
          <a:extLst>
            <a:ext uri="{FF2B5EF4-FFF2-40B4-BE49-F238E27FC236}">
              <a16:creationId xmlns:a16="http://schemas.microsoft.com/office/drawing/2014/main" id="{3BFBAC3F-AEF5-40AB-9254-6F38FE99A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04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191</xdr:row>
      <xdr:rowOff>0</xdr:rowOff>
    </xdr:from>
    <xdr:ext cx="47625" cy="47625"/>
    <xdr:pic>
      <xdr:nvPicPr>
        <xdr:cNvPr id="1020" name="Image 1019" descr="https://erp.ocpgroup.ma:4443/OA_HTML/cabo/images/swan/t.gif">
          <a:extLst>
            <a:ext uri="{FF2B5EF4-FFF2-40B4-BE49-F238E27FC236}">
              <a16:creationId xmlns:a16="http://schemas.microsoft.com/office/drawing/2014/main" id="{6E48AB4E-8FC3-4E18-8919-951056EF5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04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191</xdr:row>
      <xdr:rowOff>0</xdr:rowOff>
    </xdr:from>
    <xdr:ext cx="47625" cy="47625"/>
    <xdr:pic>
      <xdr:nvPicPr>
        <xdr:cNvPr id="1021" name="Image 1020" descr="https://erp.ocpgroup.ma:4443/OA_HTML/cabo/images/swan/t.gif">
          <a:extLst>
            <a:ext uri="{FF2B5EF4-FFF2-40B4-BE49-F238E27FC236}">
              <a16:creationId xmlns:a16="http://schemas.microsoft.com/office/drawing/2014/main" id="{5EA8191F-A2D9-4D64-AB46-FCA315273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804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1E939-0621-4C62-9323-C96C09E24DCF}" name="Tableau1" displayName="Tableau1" ref="A4:K335" totalsRowShown="0" headerRowDxfId="274" dataDxfId="272" headerRowBorderDxfId="273" tableBorderDxfId="271">
  <autoFilter ref="A4:K335" xr:uid="{DAC1E939-0621-4C62-9323-C96C09E24DCF}"/>
  <sortState xmlns:xlrd2="http://schemas.microsoft.com/office/spreadsheetml/2017/richdata2" ref="A5:K331">
    <sortCondition ref="B4:B335"/>
  </sortState>
  <tableColumns count="11">
    <tableColumn id="1" xr3:uid="{341896C6-4A92-45EF-A5C3-3246FDFDBAFD}" name="Type d'engin" dataDxfId="270"/>
    <tableColumn id="2" xr3:uid="{4681929C-9099-4406-AEEC-27327A7B7739}" name="Equipement" dataDxfId="269"/>
    <tableColumn id="3" xr3:uid="{67CF7F66-22AC-426E-8B16-64A8D3C55115}" name="Sous-ensemble" dataDxfId="268"/>
    <tableColumn id="4" xr3:uid="{75ACB83E-57BA-44C1-B996-FED3A38C1FD8}" name="Qte v1" dataDxfId="267"/>
    <tableColumn id="5" xr3:uid="{E19EA863-428E-4FBD-87A0-74355D7DF755}" name="Qte v2" dataDxfId="266"/>
    <tableColumn id="6" xr3:uid="{5BD42AD5-911C-433B-91F3-2180EFE1B15A}" name="Qte v3" dataDxfId="265"/>
    <tableColumn id="7" xr3:uid="{04572A11-5CE8-45C8-91E3-3A1407D71242}" name="Devis _x000a_unitaire" dataDxfId="264"/>
    <tableColumn id="8" xr3:uid="{018AFFCB-33D6-4B00-BF8B-AB0FCF877312}" name="Cout V2" dataDxfId="263"/>
    <tableColumn id="9" xr3:uid="{D84FF1B0-27E4-4F8E-BDBD-F405CDFF5BCB}" name="Cout V3" dataDxfId="262">
      <calculatedColumnFormula>G5*F5</calculatedColumnFormula>
    </tableColumn>
    <tableColumn id="10" xr3:uid="{7C4BF991-168C-42A0-B92A-ABCA26D068B2}" name="Commentaire" dataDxfId="261"/>
    <tableColumn id="11" xr3:uid="{FEDECF7D-06EE-4141-B85D-548E05284A15}" name="SECTION AFFECTATION" dataDxfId="26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97CDB-ED58-4E7D-AA9D-4D328ED6F6B0}" name="tab_bg0359" displayName="tab_bg0359" ref="A4:M104" totalsRowShown="0" headerRowDxfId="259" dataDxfId="257" headerRowBorderDxfId="258" tableBorderDxfId="256" totalsRowBorderDxfId="255">
  <autoFilter ref="A4:M104" xr:uid="{12197CDB-ED58-4E7D-AA9D-4D328ED6F6B0}"/>
  <sortState xmlns:xlrd2="http://schemas.microsoft.com/office/spreadsheetml/2017/richdata2" ref="A5:M73">
    <sortCondition ref="A4:A104"/>
  </sortState>
  <tableColumns count="13">
    <tableColumn id="17" xr3:uid="{790B742B-0387-48F8-BAA3-F57366C3096B}" name="Equipement" dataDxfId="254"/>
    <tableColumn id="4" xr3:uid="{3BEC4C77-45CC-4581-BBAC-2BD38B29C43B}" name="Engin" dataDxfId="253"/>
    <tableColumn id="1" xr3:uid="{A22411C1-D5C5-4C9C-8518-395131AE286E}" name="REP" dataDxfId="252"/>
    <tableColumn id="2" xr3:uid="{8CB71CC2-70F5-4B04-AF3B-ED0F63FD6C12}" name="Sous ensemble" dataDxfId="251"/>
    <tableColumn id="10" xr3:uid="{137E2F0C-A194-4F9B-A391-CB803221FFD8}" name="Seuil HM" dataDxfId="250"/>
    <tableColumn id="9" xr3:uid="{072F033A-DBEF-409B-B171-BF396B3971D6}" name="HM cumulés" dataDxfId="249"/>
    <tableColumn id="12" xr3:uid="{AD32D4C8-3473-400A-9094-886E1F4AD88F}" name="Devis _x000a_unitaire" dataDxfId="248"/>
    <tableColumn id="3" xr3:uid="{08E68BEC-F11D-481D-8D40-5B75B768E42F}" name="Qte [V1]" dataDxfId="247"/>
    <tableColumn id="5" xr3:uid="{36462EE6-2B29-4B1F-8CEE-71782AF24C21}" name="Cout V1" dataDxfId="246" dataCellStyle="Milliers">
      <calculatedColumnFormula>tab_bg0359[[#This Row],[Devis 
unitaire]]*tab_bg0359[[#This Row],[Qte '[V1']]]</calculatedColumnFormula>
    </tableColumn>
    <tableColumn id="11" xr3:uid="{95B49A7D-04D8-42BE-921F-F57F56A2926B}" name="Qte [V2]" dataDxfId="245" dataCellStyle="Milliers"/>
    <tableColumn id="8" xr3:uid="{D967304F-9FDC-4D32-A015-0888FAE944FC}" name="Cout [V2]" dataDxfId="244" dataCellStyle="Milliers">
      <calculatedColumnFormula>tab_bg0359[[#This Row],[Qte '[V2']]]*tab_bg0359[[#This Row],[Devis 
unitaire]]</calculatedColumnFormula>
    </tableColumn>
    <tableColumn id="14" xr3:uid="{A612A293-930E-4EB7-9BC6-BF0A593786D4}" name="OBS" dataDxfId="243"/>
    <tableColumn id="6" xr3:uid="{996C65A5-C2F6-49C2-A9FD-1FFB250C23DF}" name="SECTION AFFECTATION" dataDxfId="24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99FD-66F4-4FD4-9FC9-AD8DA86CA349}">
  <dimension ref="A2:G215"/>
  <sheetViews>
    <sheetView workbookViewId="0">
      <selection activeCell="B3" sqref="B3"/>
    </sheetView>
  </sheetViews>
  <sheetFormatPr baseColWidth="10" defaultRowHeight="14.5"/>
  <cols>
    <col min="2" max="2" width="46.26953125" bestFit="1" customWidth="1"/>
    <col min="3" max="3" width="15.453125" bestFit="1" customWidth="1"/>
    <col min="4" max="4" width="15.453125" customWidth="1"/>
    <col min="5" max="5" width="15.81640625" bestFit="1" customWidth="1"/>
    <col min="6" max="6" width="20.26953125" bestFit="1" customWidth="1"/>
    <col min="7" max="7" width="43.1796875" customWidth="1"/>
  </cols>
  <sheetData>
    <row r="2" spans="1:7">
      <c r="A2" s="99"/>
      <c r="B2" s="254" t="s">
        <v>0</v>
      </c>
      <c r="C2" s="255" t="s">
        <v>1241</v>
      </c>
      <c r="D2" s="255" t="s">
        <v>1242</v>
      </c>
      <c r="E2" s="255" t="s">
        <v>1243</v>
      </c>
      <c r="F2" s="255" t="s">
        <v>1244</v>
      </c>
      <c r="G2" s="256" t="s">
        <v>1245</v>
      </c>
    </row>
    <row r="3" spans="1:7">
      <c r="A3" s="337" t="s">
        <v>7</v>
      </c>
      <c r="B3" s="257" t="s">
        <v>1246</v>
      </c>
      <c r="C3" s="258"/>
      <c r="D3" s="258"/>
      <c r="E3" s="258"/>
      <c r="F3" s="258"/>
      <c r="G3" s="259"/>
    </row>
    <row r="4" spans="1:7">
      <c r="A4" s="337"/>
      <c r="B4" s="260" t="s">
        <v>1247</v>
      </c>
      <c r="C4" s="261" t="s">
        <v>1248</v>
      </c>
      <c r="D4" s="262">
        <v>37561</v>
      </c>
      <c r="E4" s="263" t="s">
        <v>1249</v>
      </c>
      <c r="F4" s="263" t="s">
        <v>1250</v>
      </c>
      <c r="G4" s="264" t="s">
        <v>1251</v>
      </c>
    </row>
    <row r="5" spans="1:7">
      <c r="A5" s="337"/>
      <c r="B5" s="260" t="s">
        <v>1252</v>
      </c>
      <c r="C5" s="263">
        <v>481005</v>
      </c>
      <c r="D5" s="262">
        <v>37633</v>
      </c>
      <c r="E5" s="263" t="s">
        <v>1249</v>
      </c>
      <c r="F5" s="263" t="s">
        <v>1253</v>
      </c>
      <c r="G5" s="264" t="s">
        <v>1251</v>
      </c>
    </row>
    <row r="6" spans="1:7">
      <c r="A6" s="337"/>
      <c r="B6" s="265" t="s">
        <v>1254</v>
      </c>
      <c r="C6" s="263">
        <v>542012</v>
      </c>
      <c r="D6" s="262">
        <v>39742</v>
      </c>
      <c r="E6" s="263" t="s">
        <v>1090</v>
      </c>
      <c r="F6" s="263" t="s">
        <v>1255</v>
      </c>
      <c r="G6" s="264" t="s">
        <v>1256</v>
      </c>
    </row>
    <row r="7" spans="1:7">
      <c r="A7" s="337"/>
      <c r="B7" s="265" t="s">
        <v>1257</v>
      </c>
      <c r="C7" s="263">
        <v>568380</v>
      </c>
      <c r="D7" s="262">
        <v>39995</v>
      </c>
      <c r="E7" s="263" t="s">
        <v>1090</v>
      </c>
      <c r="F7" s="263" t="s">
        <v>1258</v>
      </c>
      <c r="G7" s="264" t="s">
        <v>1251</v>
      </c>
    </row>
    <row r="8" spans="1:7">
      <c r="A8" s="337"/>
      <c r="B8" s="260" t="s">
        <v>1259</v>
      </c>
      <c r="C8" s="263">
        <v>1420060</v>
      </c>
      <c r="D8" s="262">
        <v>41268</v>
      </c>
      <c r="E8" s="263" t="s">
        <v>1090</v>
      </c>
      <c r="F8" s="263" t="s">
        <v>1260</v>
      </c>
      <c r="G8" s="264" t="s">
        <v>1256</v>
      </c>
    </row>
    <row r="9" spans="1:7">
      <c r="A9" s="337"/>
      <c r="B9" s="266" t="s">
        <v>1261</v>
      </c>
      <c r="C9" s="267">
        <v>1420062</v>
      </c>
      <c r="D9" s="268">
        <v>41268</v>
      </c>
      <c r="E9" s="267" t="s">
        <v>1090</v>
      </c>
      <c r="F9" s="267" t="s">
        <v>1262</v>
      </c>
      <c r="G9" s="269" t="s">
        <v>1263</v>
      </c>
    </row>
    <row r="10" spans="1:7">
      <c r="A10" s="337"/>
      <c r="B10" s="260" t="s">
        <v>1264</v>
      </c>
      <c r="C10" s="263">
        <v>1420063</v>
      </c>
      <c r="D10" s="262">
        <v>41303</v>
      </c>
      <c r="E10" s="263" t="s">
        <v>1090</v>
      </c>
      <c r="F10" s="263" t="s">
        <v>1265</v>
      </c>
      <c r="G10" s="264" t="s">
        <v>1256</v>
      </c>
    </row>
    <row r="11" spans="1:7">
      <c r="A11" s="337"/>
      <c r="B11" s="260" t="s">
        <v>1266</v>
      </c>
      <c r="C11" s="263">
        <v>1420064</v>
      </c>
      <c r="D11" s="262">
        <v>41303</v>
      </c>
      <c r="E11" s="263" t="s">
        <v>1090</v>
      </c>
      <c r="F11" s="263" t="s">
        <v>1267</v>
      </c>
      <c r="G11" s="264" t="s">
        <v>1256</v>
      </c>
    </row>
    <row r="12" spans="1:7">
      <c r="A12" s="337"/>
      <c r="B12" s="260" t="s">
        <v>1268</v>
      </c>
      <c r="C12" s="263">
        <v>1498759</v>
      </c>
      <c r="D12" s="262">
        <v>42601</v>
      </c>
      <c r="E12" s="263" t="s">
        <v>1090</v>
      </c>
      <c r="F12" s="263" t="s">
        <v>1269</v>
      </c>
      <c r="G12" s="264" t="s">
        <v>1256</v>
      </c>
    </row>
    <row r="13" spans="1:7">
      <c r="A13" s="337"/>
      <c r="B13" s="260" t="s">
        <v>1270</v>
      </c>
      <c r="C13" s="263">
        <v>542009</v>
      </c>
      <c r="D13" s="262">
        <v>39742</v>
      </c>
      <c r="E13" s="263" t="s">
        <v>1188</v>
      </c>
      <c r="F13" s="263" t="s">
        <v>1271</v>
      </c>
      <c r="G13" s="264" t="s">
        <v>1272</v>
      </c>
    </row>
    <row r="14" spans="1:7">
      <c r="A14" s="337"/>
      <c r="B14" s="260" t="s">
        <v>1273</v>
      </c>
      <c r="C14" s="263">
        <v>542006</v>
      </c>
      <c r="D14" s="262">
        <v>39742</v>
      </c>
      <c r="E14" s="263" t="s">
        <v>1188</v>
      </c>
      <c r="F14" s="263" t="s">
        <v>1274</v>
      </c>
      <c r="G14" s="264" t="s">
        <v>1256</v>
      </c>
    </row>
    <row r="15" spans="1:7">
      <c r="A15" s="337"/>
      <c r="B15" s="260" t="s">
        <v>1275</v>
      </c>
      <c r="C15" s="261">
        <v>541063</v>
      </c>
      <c r="D15" s="262">
        <v>39742</v>
      </c>
      <c r="E15" s="263" t="s">
        <v>1188</v>
      </c>
      <c r="F15" s="263" t="s">
        <v>1276</v>
      </c>
      <c r="G15" s="264" t="s">
        <v>1256</v>
      </c>
    </row>
    <row r="16" spans="1:7">
      <c r="A16" s="337"/>
      <c r="B16" s="260" t="s">
        <v>1277</v>
      </c>
      <c r="C16" s="263">
        <v>566374</v>
      </c>
      <c r="D16" s="262">
        <v>39994</v>
      </c>
      <c r="E16" s="263" t="s">
        <v>1188</v>
      </c>
      <c r="F16" s="263" t="s">
        <v>1278</v>
      </c>
      <c r="G16" s="264" t="s">
        <v>1256</v>
      </c>
    </row>
    <row r="17" spans="1:7">
      <c r="A17" s="337"/>
      <c r="B17" s="260" t="s">
        <v>1279</v>
      </c>
      <c r="C17" s="263">
        <v>566373</v>
      </c>
      <c r="D17" s="262">
        <v>39994</v>
      </c>
      <c r="E17" s="263" t="s">
        <v>1188</v>
      </c>
      <c r="F17" s="263" t="s">
        <v>1280</v>
      </c>
      <c r="G17" s="264" t="s">
        <v>1256</v>
      </c>
    </row>
    <row r="18" spans="1:7">
      <c r="A18" s="337"/>
      <c r="B18" s="260" t="s">
        <v>1281</v>
      </c>
      <c r="C18" s="263">
        <v>566372</v>
      </c>
      <c r="D18" s="262">
        <v>39994</v>
      </c>
      <c r="E18" s="263" t="s">
        <v>1188</v>
      </c>
      <c r="F18" s="263" t="s">
        <v>1282</v>
      </c>
      <c r="G18" s="264" t="s">
        <v>1256</v>
      </c>
    </row>
    <row r="19" spans="1:7">
      <c r="A19" s="337"/>
      <c r="B19" s="266" t="s">
        <v>1283</v>
      </c>
      <c r="C19" s="267">
        <v>611582</v>
      </c>
      <c r="D19" s="268">
        <v>40128</v>
      </c>
      <c r="E19" s="267" t="s">
        <v>1188</v>
      </c>
      <c r="F19" s="267" t="s">
        <v>1284</v>
      </c>
      <c r="G19" s="269" t="s">
        <v>1285</v>
      </c>
    </row>
    <row r="20" spans="1:7">
      <c r="A20" s="337"/>
      <c r="B20" s="266" t="s">
        <v>1286</v>
      </c>
      <c r="C20" s="267">
        <v>698408</v>
      </c>
      <c r="D20" s="268">
        <v>41082</v>
      </c>
      <c r="E20" s="267" t="s">
        <v>1188</v>
      </c>
      <c r="F20" s="267" t="s">
        <v>1287</v>
      </c>
      <c r="G20" s="269" t="s">
        <v>1263</v>
      </c>
    </row>
    <row r="21" spans="1:7">
      <c r="A21" s="337"/>
      <c r="B21" s="260" t="s">
        <v>1288</v>
      </c>
      <c r="C21" s="263">
        <v>698410</v>
      </c>
      <c r="D21" s="262">
        <v>41082</v>
      </c>
      <c r="E21" s="263" t="s">
        <v>1188</v>
      </c>
      <c r="F21" s="263" t="s">
        <v>1289</v>
      </c>
      <c r="G21" s="264" t="s">
        <v>1256</v>
      </c>
    </row>
    <row r="22" spans="1:7">
      <c r="A22" s="337"/>
      <c r="B22" s="260" t="s">
        <v>1290</v>
      </c>
      <c r="C22" s="263">
        <v>698411</v>
      </c>
      <c r="D22" s="262">
        <v>41082</v>
      </c>
      <c r="E22" s="263" t="s">
        <v>1188</v>
      </c>
      <c r="F22" s="263" t="s">
        <v>1291</v>
      </c>
      <c r="G22" s="264" t="s">
        <v>1256</v>
      </c>
    </row>
    <row r="23" spans="1:7">
      <c r="A23" s="337"/>
      <c r="B23" s="260" t="s">
        <v>1292</v>
      </c>
      <c r="C23" s="263">
        <v>706217</v>
      </c>
      <c r="D23" s="262">
        <v>41379</v>
      </c>
      <c r="E23" s="263" t="s">
        <v>1188</v>
      </c>
      <c r="F23" s="263" t="s">
        <v>1293</v>
      </c>
      <c r="G23" s="264" t="s">
        <v>1256</v>
      </c>
    </row>
    <row r="24" spans="1:7">
      <c r="A24" s="337"/>
      <c r="B24" s="260" t="s">
        <v>1294</v>
      </c>
      <c r="C24" s="263">
        <v>512666</v>
      </c>
      <c r="D24" s="262">
        <v>38924</v>
      </c>
      <c r="E24" s="263" t="s">
        <v>1295</v>
      </c>
      <c r="F24" s="263">
        <v>20120</v>
      </c>
      <c r="G24" s="264" t="s">
        <v>1251</v>
      </c>
    </row>
    <row r="25" spans="1:7">
      <c r="A25" s="337"/>
      <c r="B25" s="260" t="s">
        <v>1296</v>
      </c>
      <c r="C25" s="263">
        <v>512661</v>
      </c>
      <c r="D25" s="262">
        <v>38924</v>
      </c>
      <c r="E25" s="263" t="s">
        <v>1295</v>
      </c>
      <c r="F25" s="263">
        <v>20118</v>
      </c>
      <c r="G25" s="264" t="s">
        <v>1251</v>
      </c>
    </row>
    <row r="26" spans="1:7">
      <c r="A26" s="337"/>
      <c r="B26" s="260" t="s">
        <v>1297</v>
      </c>
      <c r="C26" s="263">
        <v>564238</v>
      </c>
      <c r="D26" s="262">
        <v>40128</v>
      </c>
      <c r="E26" s="263" t="s">
        <v>1298</v>
      </c>
      <c r="F26" s="263">
        <v>50226</v>
      </c>
      <c r="G26" s="264" t="s">
        <v>1256</v>
      </c>
    </row>
    <row r="27" spans="1:7">
      <c r="A27" s="337"/>
      <c r="B27" s="260" t="s">
        <v>1299</v>
      </c>
      <c r="C27" s="263">
        <v>1420051</v>
      </c>
      <c r="D27" s="262">
        <v>41220</v>
      </c>
      <c r="E27" s="263" t="s">
        <v>1298</v>
      </c>
      <c r="F27" s="263" t="s">
        <v>1300</v>
      </c>
      <c r="G27" s="264" t="s">
        <v>1256</v>
      </c>
    </row>
    <row r="28" spans="1:7">
      <c r="A28" s="337"/>
      <c r="B28" s="260" t="s">
        <v>1301</v>
      </c>
      <c r="C28" s="263">
        <v>1420055</v>
      </c>
      <c r="D28" s="262">
        <v>41221</v>
      </c>
      <c r="E28" s="263" t="s">
        <v>1298</v>
      </c>
      <c r="F28" s="263" t="s">
        <v>1302</v>
      </c>
      <c r="G28" s="264" t="s">
        <v>1256</v>
      </c>
    </row>
    <row r="29" spans="1:7">
      <c r="A29" s="337"/>
      <c r="B29" s="257" t="s">
        <v>1303</v>
      </c>
      <c r="C29" s="258"/>
      <c r="D29" s="258"/>
      <c r="E29" s="258"/>
      <c r="F29" s="258"/>
      <c r="G29" s="270"/>
    </row>
    <row r="30" spans="1:7">
      <c r="A30" s="337"/>
      <c r="B30" s="260" t="s">
        <v>1304</v>
      </c>
      <c r="C30" s="263">
        <v>582754</v>
      </c>
      <c r="D30" s="262">
        <v>40170</v>
      </c>
      <c r="E30" s="263" t="s">
        <v>1305</v>
      </c>
      <c r="F30" s="263">
        <v>44200292</v>
      </c>
      <c r="G30" s="264" t="s">
        <v>1256</v>
      </c>
    </row>
    <row r="31" spans="1:7">
      <c r="A31" s="337"/>
      <c r="B31" s="260" t="s">
        <v>1306</v>
      </c>
      <c r="C31" s="263">
        <v>582758</v>
      </c>
      <c r="D31" s="262">
        <v>40022</v>
      </c>
      <c r="E31" s="263" t="s">
        <v>1307</v>
      </c>
      <c r="F31" s="263">
        <v>44200282</v>
      </c>
      <c r="G31" s="264" t="s">
        <v>1256</v>
      </c>
    </row>
    <row r="32" spans="1:7">
      <c r="A32" s="337"/>
      <c r="B32" s="271" t="s">
        <v>1308</v>
      </c>
      <c r="C32" s="263">
        <v>1498754</v>
      </c>
      <c r="D32" s="262">
        <v>42647</v>
      </c>
      <c r="E32" s="263" t="s">
        <v>1309</v>
      </c>
      <c r="F32" s="263" t="s">
        <v>1310</v>
      </c>
      <c r="G32" s="264" t="s">
        <v>1256</v>
      </c>
    </row>
    <row r="33" spans="1:7">
      <c r="A33" s="337"/>
      <c r="B33" s="260" t="s">
        <v>1311</v>
      </c>
      <c r="C33" s="263" t="s">
        <v>1312</v>
      </c>
      <c r="D33" s="262">
        <v>28825</v>
      </c>
      <c r="E33" s="263" t="s">
        <v>1313</v>
      </c>
      <c r="F33" s="263" t="s">
        <v>1314</v>
      </c>
      <c r="G33" s="264" t="s">
        <v>1251</v>
      </c>
    </row>
    <row r="34" spans="1:7">
      <c r="A34" s="337"/>
      <c r="B34" s="257" t="s">
        <v>1315</v>
      </c>
      <c r="C34" s="258"/>
      <c r="D34" s="258"/>
      <c r="E34" s="258"/>
      <c r="F34" s="258"/>
      <c r="G34" s="270"/>
    </row>
    <row r="35" spans="1:7">
      <c r="A35" s="337"/>
      <c r="B35" s="260" t="s">
        <v>1316</v>
      </c>
      <c r="C35" s="261" t="s">
        <v>1317</v>
      </c>
      <c r="D35" s="262">
        <v>27942</v>
      </c>
      <c r="E35" s="263" t="s">
        <v>1318</v>
      </c>
      <c r="F35" s="263">
        <v>25521033</v>
      </c>
      <c r="G35" s="264" t="s">
        <v>1319</v>
      </c>
    </row>
    <row r="36" spans="1:7">
      <c r="A36" s="337"/>
      <c r="B36" s="260" t="s">
        <v>1320</v>
      </c>
      <c r="C36" s="263">
        <v>1635158</v>
      </c>
      <c r="D36" s="262">
        <v>42872</v>
      </c>
      <c r="E36" s="261" t="s">
        <v>1321</v>
      </c>
      <c r="F36" s="261" t="s">
        <v>1322</v>
      </c>
      <c r="G36" s="264" t="s">
        <v>1256</v>
      </c>
    </row>
    <row r="37" spans="1:7">
      <c r="A37" s="337"/>
      <c r="B37" s="260" t="s">
        <v>1323</v>
      </c>
      <c r="C37" s="263">
        <v>714709</v>
      </c>
      <c r="D37" s="262">
        <v>41456</v>
      </c>
      <c r="E37" s="263" t="s">
        <v>1324</v>
      </c>
      <c r="F37" s="263" t="s">
        <v>1325</v>
      </c>
      <c r="G37" s="264" t="s">
        <v>1256</v>
      </c>
    </row>
    <row r="38" spans="1:7">
      <c r="A38" s="337"/>
      <c r="B38" s="260" t="s">
        <v>1326</v>
      </c>
      <c r="C38" s="263">
        <v>714711</v>
      </c>
      <c r="D38" s="262">
        <v>41456</v>
      </c>
      <c r="E38" s="263" t="s">
        <v>1324</v>
      </c>
      <c r="F38" s="263" t="s">
        <v>1327</v>
      </c>
      <c r="G38" s="264" t="s">
        <v>1256</v>
      </c>
    </row>
    <row r="39" spans="1:7">
      <c r="A39" s="337"/>
      <c r="B39" s="260" t="s">
        <v>1328</v>
      </c>
      <c r="C39" s="263">
        <v>715349</v>
      </c>
      <c r="D39" s="262">
        <v>41603</v>
      </c>
      <c r="E39" s="263" t="s">
        <v>1329</v>
      </c>
      <c r="F39" s="263" t="s">
        <v>1330</v>
      </c>
      <c r="G39" s="264" t="s">
        <v>1251</v>
      </c>
    </row>
    <row r="40" spans="1:7">
      <c r="A40" s="337"/>
      <c r="B40" s="260" t="s">
        <v>1331</v>
      </c>
      <c r="C40" s="263">
        <v>715350</v>
      </c>
      <c r="D40" s="262">
        <v>41603</v>
      </c>
      <c r="E40" s="263" t="s">
        <v>1329</v>
      </c>
      <c r="F40" s="263" t="s">
        <v>1332</v>
      </c>
      <c r="G40" s="264" t="s">
        <v>1256</v>
      </c>
    </row>
    <row r="41" spans="1:7">
      <c r="A41" s="337"/>
      <c r="B41" s="260" t="s">
        <v>1333</v>
      </c>
      <c r="C41" s="263">
        <v>483650</v>
      </c>
      <c r="D41" s="262">
        <v>38103</v>
      </c>
      <c r="E41" s="263" t="s">
        <v>1334</v>
      </c>
      <c r="F41" s="261" t="s">
        <v>1335</v>
      </c>
      <c r="G41" s="264" t="s">
        <v>1251</v>
      </c>
    </row>
    <row r="42" spans="1:7">
      <c r="A42" s="337"/>
      <c r="B42" s="272" t="s">
        <v>1336</v>
      </c>
      <c r="C42" s="258"/>
      <c r="D42" s="258"/>
      <c r="E42" s="258"/>
      <c r="F42" s="258"/>
      <c r="G42" s="270"/>
    </row>
    <row r="43" spans="1:7">
      <c r="A43" s="337"/>
      <c r="B43" s="260" t="s">
        <v>1337</v>
      </c>
      <c r="C43" s="263">
        <v>626576</v>
      </c>
      <c r="D43" s="262">
        <v>40740</v>
      </c>
      <c r="E43" s="263" t="s">
        <v>1338</v>
      </c>
      <c r="F43" s="263">
        <v>12508</v>
      </c>
      <c r="G43" s="264" t="s">
        <v>1256</v>
      </c>
    </row>
    <row r="44" spans="1:7">
      <c r="A44" s="337"/>
      <c r="B44" s="260" t="s">
        <v>1339</v>
      </c>
      <c r="C44" s="263">
        <v>582748</v>
      </c>
      <c r="D44" s="262">
        <v>40122</v>
      </c>
      <c r="E44" s="263" t="s">
        <v>1338</v>
      </c>
      <c r="F44" s="263">
        <v>1248</v>
      </c>
      <c r="G44" s="264" t="s">
        <v>1256</v>
      </c>
    </row>
    <row r="45" spans="1:7">
      <c r="A45" s="337"/>
      <c r="B45" s="260" t="s">
        <v>1340</v>
      </c>
      <c r="C45" s="263">
        <v>1470449</v>
      </c>
      <c r="D45" s="262">
        <v>42430</v>
      </c>
      <c r="E45" s="263" t="s">
        <v>1341</v>
      </c>
      <c r="F45" s="261" t="s">
        <v>1342</v>
      </c>
      <c r="G45" s="264" t="s">
        <v>1256</v>
      </c>
    </row>
    <row r="46" spans="1:7">
      <c r="A46" s="337"/>
      <c r="B46" s="260" t="s">
        <v>1343</v>
      </c>
      <c r="C46" s="263">
        <v>2959789</v>
      </c>
      <c r="D46" s="262" t="s">
        <v>1344</v>
      </c>
      <c r="E46" s="263" t="s">
        <v>1345</v>
      </c>
      <c r="F46" s="261" t="s">
        <v>1346</v>
      </c>
      <c r="G46" s="264" t="s">
        <v>1256</v>
      </c>
    </row>
    <row r="47" spans="1:7">
      <c r="A47" s="337"/>
      <c r="B47" s="272" t="s">
        <v>1347</v>
      </c>
      <c r="C47" s="258"/>
      <c r="D47" s="258"/>
      <c r="E47" s="258"/>
      <c r="F47" s="258"/>
      <c r="G47" s="270"/>
    </row>
    <row r="48" spans="1:7">
      <c r="A48" s="337"/>
      <c r="B48" s="260" t="s">
        <v>1348</v>
      </c>
      <c r="C48" s="261" t="s">
        <v>1349</v>
      </c>
      <c r="D48" s="262">
        <v>35886</v>
      </c>
      <c r="E48" s="263" t="s">
        <v>1350</v>
      </c>
      <c r="F48" s="263" t="s">
        <v>1351</v>
      </c>
      <c r="G48" s="264" t="s">
        <v>1256</v>
      </c>
    </row>
    <row r="49" spans="1:7">
      <c r="A49" s="337"/>
      <c r="B49" s="260" t="s">
        <v>1352</v>
      </c>
      <c r="C49" s="261" t="s">
        <v>1353</v>
      </c>
      <c r="D49" s="262">
        <v>35886</v>
      </c>
      <c r="E49" s="263" t="s">
        <v>1350</v>
      </c>
      <c r="F49" s="263" t="s">
        <v>1354</v>
      </c>
      <c r="G49" s="264" t="s">
        <v>1251</v>
      </c>
    </row>
    <row r="50" spans="1:7">
      <c r="A50" s="337"/>
      <c r="B50" s="260" t="s">
        <v>1355</v>
      </c>
      <c r="C50" s="261" t="s">
        <v>1356</v>
      </c>
      <c r="D50" s="262">
        <v>35886</v>
      </c>
      <c r="E50" s="263" t="s">
        <v>1350</v>
      </c>
      <c r="F50" s="263" t="s">
        <v>1357</v>
      </c>
      <c r="G50" s="264" t="s">
        <v>1256</v>
      </c>
    </row>
    <row r="51" spans="1:7">
      <c r="A51" s="337"/>
      <c r="B51" s="260" t="s">
        <v>1358</v>
      </c>
      <c r="C51" s="261" t="s">
        <v>1359</v>
      </c>
      <c r="D51" s="262">
        <v>35886</v>
      </c>
      <c r="E51" s="263" t="s">
        <v>1350</v>
      </c>
      <c r="F51" s="263" t="s">
        <v>1360</v>
      </c>
      <c r="G51" s="264" t="s">
        <v>1256</v>
      </c>
    </row>
    <row r="52" spans="1:7">
      <c r="A52" s="337"/>
      <c r="B52" s="260" t="s">
        <v>1361</v>
      </c>
      <c r="C52" s="261" t="s">
        <v>1362</v>
      </c>
      <c r="D52" s="262">
        <v>36161</v>
      </c>
      <c r="E52" s="263" t="s">
        <v>1363</v>
      </c>
      <c r="F52" s="263">
        <v>234</v>
      </c>
      <c r="G52" s="264" t="s">
        <v>1256</v>
      </c>
    </row>
    <row r="53" spans="1:7">
      <c r="A53" s="337"/>
      <c r="B53" s="260" t="s">
        <v>1364</v>
      </c>
      <c r="C53" s="261" t="s">
        <v>1365</v>
      </c>
      <c r="D53" s="262">
        <v>36161</v>
      </c>
      <c r="E53" s="263" t="s">
        <v>1363</v>
      </c>
      <c r="F53" s="263">
        <v>235</v>
      </c>
      <c r="G53" s="264" t="s">
        <v>1256</v>
      </c>
    </row>
    <row r="54" spans="1:7">
      <c r="A54" s="337"/>
      <c r="B54" s="260" t="s">
        <v>1366</v>
      </c>
      <c r="C54" s="261" t="s">
        <v>1367</v>
      </c>
      <c r="D54" s="262">
        <v>36161</v>
      </c>
      <c r="E54" s="263" t="s">
        <v>1363</v>
      </c>
      <c r="F54" s="263">
        <v>236</v>
      </c>
      <c r="G54" s="264" t="s">
        <v>1251</v>
      </c>
    </row>
    <row r="55" spans="1:7">
      <c r="A55" s="337"/>
      <c r="B55" s="260" t="s">
        <v>1368</v>
      </c>
      <c r="C55" s="261" t="s">
        <v>1369</v>
      </c>
      <c r="D55" s="262">
        <v>36161</v>
      </c>
      <c r="E55" s="263" t="s">
        <v>1363</v>
      </c>
      <c r="F55" s="263">
        <v>237</v>
      </c>
      <c r="G55" s="264" t="s">
        <v>1256</v>
      </c>
    </row>
    <row r="56" spans="1:7">
      <c r="A56" s="337"/>
      <c r="B56" s="260" t="s">
        <v>1370</v>
      </c>
      <c r="C56" s="263">
        <v>571160</v>
      </c>
      <c r="D56" s="262">
        <v>40249</v>
      </c>
      <c r="E56" s="263" t="s">
        <v>1371</v>
      </c>
      <c r="F56" s="263" t="s">
        <v>1372</v>
      </c>
      <c r="G56" s="264" t="s">
        <v>1256</v>
      </c>
    </row>
    <row r="57" spans="1:7">
      <c r="A57" s="337"/>
      <c r="B57" s="260" t="s">
        <v>1373</v>
      </c>
      <c r="C57" s="263">
        <v>759047</v>
      </c>
      <c r="D57" s="262">
        <v>41693</v>
      </c>
      <c r="E57" s="263" t="s">
        <v>1374</v>
      </c>
      <c r="F57" s="263" t="s">
        <v>1375</v>
      </c>
      <c r="G57" s="264" t="s">
        <v>1256</v>
      </c>
    </row>
    <row r="58" spans="1:7">
      <c r="A58" s="337"/>
      <c r="B58" s="260" t="s">
        <v>1376</v>
      </c>
      <c r="C58" s="263">
        <v>759048</v>
      </c>
      <c r="D58" s="262">
        <v>41693</v>
      </c>
      <c r="E58" s="263" t="s">
        <v>1374</v>
      </c>
      <c r="F58" s="263" t="s">
        <v>1377</v>
      </c>
      <c r="G58" s="264" t="s">
        <v>1256</v>
      </c>
    </row>
    <row r="59" spans="1:7">
      <c r="A59" s="337"/>
      <c r="B59" s="260" t="s">
        <v>1378</v>
      </c>
      <c r="C59" s="263">
        <v>759049</v>
      </c>
      <c r="D59" s="262">
        <v>41693</v>
      </c>
      <c r="E59" s="263" t="s">
        <v>1374</v>
      </c>
      <c r="F59" s="263" t="s">
        <v>1379</v>
      </c>
      <c r="G59" s="264" t="s">
        <v>1256</v>
      </c>
    </row>
    <row r="60" spans="1:7">
      <c r="A60" s="337"/>
      <c r="B60" s="260" t="s">
        <v>1380</v>
      </c>
      <c r="C60" s="273">
        <v>1420072</v>
      </c>
      <c r="D60" s="262">
        <v>41463</v>
      </c>
      <c r="E60" s="263" t="s">
        <v>1117</v>
      </c>
      <c r="F60" s="263">
        <v>30666</v>
      </c>
      <c r="G60" s="264" t="s">
        <v>1256</v>
      </c>
    </row>
    <row r="61" spans="1:7">
      <c r="A61" s="337"/>
      <c r="B61" s="260" t="s">
        <v>1381</v>
      </c>
      <c r="C61" s="273">
        <v>1420075</v>
      </c>
      <c r="D61" s="262">
        <v>41466</v>
      </c>
      <c r="E61" s="263" t="s">
        <v>1117</v>
      </c>
      <c r="F61" s="263">
        <v>30667</v>
      </c>
      <c r="G61" s="264" t="s">
        <v>1256</v>
      </c>
    </row>
    <row r="62" spans="1:7">
      <c r="A62" s="337"/>
      <c r="B62" s="260" t="s">
        <v>1382</v>
      </c>
      <c r="C62" s="273">
        <v>1420078</v>
      </c>
      <c r="D62" s="262">
        <v>41470</v>
      </c>
      <c r="E62" s="263" t="s">
        <v>1117</v>
      </c>
      <c r="F62" s="263">
        <v>30668</v>
      </c>
      <c r="G62" s="264" t="s">
        <v>1256</v>
      </c>
    </row>
    <row r="63" spans="1:7">
      <c r="A63" s="337"/>
      <c r="B63" s="260" t="s">
        <v>1383</v>
      </c>
      <c r="C63" s="261" t="s">
        <v>1384</v>
      </c>
      <c r="D63" s="262">
        <v>25720</v>
      </c>
      <c r="E63" s="263" t="s">
        <v>1385</v>
      </c>
      <c r="F63" s="263">
        <v>69365</v>
      </c>
      <c r="G63" s="264" t="s">
        <v>1251</v>
      </c>
    </row>
    <row r="64" spans="1:7">
      <c r="A64" s="337"/>
      <c r="B64" s="260" t="s">
        <v>1386</v>
      </c>
      <c r="C64" s="263">
        <v>564242</v>
      </c>
      <c r="D64" s="262">
        <v>40084</v>
      </c>
      <c r="E64" s="263" t="s">
        <v>1387</v>
      </c>
      <c r="F64" s="274" t="s">
        <v>1388</v>
      </c>
      <c r="G64" s="264" t="s">
        <v>1251</v>
      </c>
    </row>
    <row r="65" spans="1:7">
      <c r="A65" s="337"/>
      <c r="B65" s="260" t="s">
        <v>1389</v>
      </c>
      <c r="C65" s="263">
        <v>564243</v>
      </c>
      <c r="D65" s="262">
        <v>40084</v>
      </c>
      <c r="E65" s="263" t="s">
        <v>1387</v>
      </c>
      <c r="F65" s="274" t="s">
        <v>1390</v>
      </c>
      <c r="G65" s="264" t="s">
        <v>1256</v>
      </c>
    </row>
    <row r="66" spans="1:7">
      <c r="A66" s="337"/>
      <c r="B66" s="260" t="s">
        <v>1391</v>
      </c>
      <c r="C66" s="263">
        <v>564244</v>
      </c>
      <c r="D66" s="262">
        <v>40084</v>
      </c>
      <c r="E66" s="263" t="s">
        <v>1387</v>
      </c>
      <c r="F66" s="274" t="s">
        <v>1392</v>
      </c>
      <c r="G66" s="264" t="s">
        <v>1251</v>
      </c>
    </row>
    <row r="67" spans="1:7">
      <c r="A67" s="337"/>
      <c r="B67" s="260" t="s">
        <v>1393</v>
      </c>
      <c r="C67" s="263">
        <v>800848</v>
      </c>
      <c r="D67" s="262">
        <v>42267</v>
      </c>
      <c r="E67" s="263" t="s">
        <v>1124</v>
      </c>
      <c r="F67" s="263" t="s">
        <v>1394</v>
      </c>
      <c r="G67" s="264" t="s">
        <v>1256</v>
      </c>
    </row>
    <row r="68" spans="1:7">
      <c r="A68" s="337"/>
      <c r="B68" s="260" t="s">
        <v>1395</v>
      </c>
      <c r="C68" s="263">
        <v>765710</v>
      </c>
      <c r="D68" s="262">
        <v>42012</v>
      </c>
      <c r="E68" s="263" t="s">
        <v>1396</v>
      </c>
      <c r="F68" s="263" t="s">
        <v>1397</v>
      </c>
      <c r="G68" s="264" t="s">
        <v>1256</v>
      </c>
    </row>
    <row r="69" spans="1:7">
      <c r="A69" s="337"/>
      <c r="B69" s="260" t="s">
        <v>1398</v>
      </c>
      <c r="C69" s="263">
        <v>802734</v>
      </c>
      <c r="D69" s="262">
        <v>42186</v>
      </c>
      <c r="E69" s="263" t="s">
        <v>1399</v>
      </c>
      <c r="F69" s="263" t="s">
        <v>1400</v>
      </c>
      <c r="G69" s="264" t="s">
        <v>1256</v>
      </c>
    </row>
    <row r="70" spans="1:7">
      <c r="A70" s="337"/>
      <c r="B70" s="260" t="s">
        <v>1401</v>
      </c>
      <c r="C70" s="275">
        <v>2403445</v>
      </c>
      <c r="D70" s="276">
        <v>44188</v>
      </c>
      <c r="E70" s="263" t="s">
        <v>1402</v>
      </c>
      <c r="F70" s="263" t="s">
        <v>1403</v>
      </c>
      <c r="G70" s="264" t="s">
        <v>1256</v>
      </c>
    </row>
    <row r="71" spans="1:7">
      <c r="A71" s="337"/>
      <c r="B71" s="260" t="s">
        <v>1401</v>
      </c>
      <c r="C71" s="275">
        <v>2403446</v>
      </c>
      <c r="D71" s="276">
        <v>44188</v>
      </c>
      <c r="E71" s="263" t="s">
        <v>1402</v>
      </c>
      <c r="F71" s="263" t="s">
        <v>1404</v>
      </c>
      <c r="G71" s="264" t="s">
        <v>1256</v>
      </c>
    </row>
    <row r="72" spans="1:7">
      <c r="A72" s="337"/>
      <c r="B72" s="260" t="s">
        <v>1405</v>
      </c>
      <c r="C72" s="275">
        <v>2403448</v>
      </c>
      <c r="D72" s="276">
        <v>44188</v>
      </c>
      <c r="E72" s="263" t="s">
        <v>1402</v>
      </c>
      <c r="F72" s="263" t="s">
        <v>1406</v>
      </c>
      <c r="G72" s="264" t="s">
        <v>1256</v>
      </c>
    </row>
    <row r="73" spans="1:7">
      <c r="A73" s="337"/>
      <c r="B73" s="272" t="s">
        <v>1407</v>
      </c>
      <c r="C73" s="258"/>
      <c r="D73" s="258"/>
      <c r="E73" s="258"/>
      <c r="F73" s="258"/>
      <c r="G73" s="270"/>
    </row>
    <row r="74" spans="1:7">
      <c r="A74" s="337"/>
      <c r="B74" s="265" t="s">
        <v>1408</v>
      </c>
      <c r="C74" s="263" t="s">
        <v>1409</v>
      </c>
      <c r="D74" s="262">
        <v>29434</v>
      </c>
      <c r="E74" s="263" t="s">
        <v>1410</v>
      </c>
      <c r="F74" s="263">
        <v>23119</v>
      </c>
      <c r="G74" s="264" t="s">
        <v>1256</v>
      </c>
    </row>
    <row r="75" spans="1:7">
      <c r="A75" s="337"/>
      <c r="B75" s="265" t="s">
        <v>1411</v>
      </c>
      <c r="C75" s="263" t="s">
        <v>1412</v>
      </c>
      <c r="D75" s="262">
        <v>29434</v>
      </c>
      <c r="E75" s="263" t="s">
        <v>1410</v>
      </c>
      <c r="F75" s="263">
        <v>23120</v>
      </c>
      <c r="G75" s="264" t="s">
        <v>1256</v>
      </c>
    </row>
    <row r="76" spans="1:7">
      <c r="A76" s="337"/>
      <c r="B76" s="265" t="s">
        <v>1413</v>
      </c>
      <c r="C76" s="263" t="s">
        <v>1414</v>
      </c>
      <c r="D76" s="262">
        <v>29434</v>
      </c>
      <c r="E76" s="263" t="s">
        <v>1415</v>
      </c>
      <c r="F76" s="263">
        <v>136672</v>
      </c>
      <c r="G76" s="264" t="s">
        <v>1251</v>
      </c>
    </row>
    <row r="77" spans="1:7">
      <c r="A77" s="337"/>
      <c r="B77" s="265" t="s">
        <v>1416</v>
      </c>
      <c r="C77" s="263" t="s">
        <v>1417</v>
      </c>
      <c r="D77" s="262">
        <v>34669</v>
      </c>
      <c r="E77" s="263" t="s">
        <v>1418</v>
      </c>
      <c r="F77" s="263">
        <v>55130</v>
      </c>
      <c r="G77" s="264" t="s">
        <v>1256</v>
      </c>
    </row>
    <row r="78" spans="1:7">
      <c r="A78" s="337"/>
      <c r="B78" s="265" t="s">
        <v>1419</v>
      </c>
      <c r="C78" s="263" t="s">
        <v>1420</v>
      </c>
      <c r="D78" s="262">
        <v>34669</v>
      </c>
      <c r="E78" s="263" t="s">
        <v>1418</v>
      </c>
      <c r="F78" s="263">
        <v>55135</v>
      </c>
      <c r="G78" s="264" t="s">
        <v>1256</v>
      </c>
    </row>
    <row r="79" spans="1:7">
      <c r="A79" s="337"/>
      <c r="B79" s="266" t="s">
        <v>1421</v>
      </c>
      <c r="C79" s="267" t="s">
        <v>1422</v>
      </c>
      <c r="D79" s="268">
        <v>29434</v>
      </c>
      <c r="E79" s="267" t="s">
        <v>1423</v>
      </c>
      <c r="F79" s="267">
        <v>136665</v>
      </c>
      <c r="G79" s="269" t="s">
        <v>1424</v>
      </c>
    </row>
    <row r="80" spans="1:7">
      <c r="A80" s="337"/>
      <c r="B80" s="266" t="s">
        <v>1425</v>
      </c>
      <c r="C80" s="267">
        <v>781201</v>
      </c>
      <c r="D80" s="268">
        <v>41521</v>
      </c>
      <c r="E80" s="267" t="s">
        <v>1426</v>
      </c>
      <c r="F80" s="267">
        <v>41157</v>
      </c>
      <c r="G80" s="269" t="s">
        <v>1424</v>
      </c>
    </row>
    <row r="81" spans="1:7">
      <c r="A81" s="337"/>
      <c r="B81" s="266" t="s">
        <v>1427</v>
      </c>
      <c r="C81" s="267">
        <v>756170</v>
      </c>
      <c r="D81" s="268">
        <v>41721</v>
      </c>
      <c r="E81" s="267" t="s">
        <v>1428</v>
      </c>
      <c r="F81" s="267">
        <v>2260071</v>
      </c>
      <c r="G81" s="269" t="s">
        <v>1424</v>
      </c>
    </row>
    <row r="82" spans="1:7">
      <c r="A82" s="337"/>
      <c r="B82" s="265" t="s">
        <v>1429</v>
      </c>
      <c r="C82" s="263">
        <v>781226</v>
      </c>
      <c r="D82" s="262">
        <v>42038</v>
      </c>
      <c r="E82" s="263" t="s">
        <v>1430</v>
      </c>
      <c r="F82" s="263" t="s">
        <v>1431</v>
      </c>
      <c r="G82" s="264" t="s">
        <v>1256</v>
      </c>
    </row>
    <row r="83" spans="1:7">
      <c r="A83" s="337"/>
      <c r="B83" s="257" t="s">
        <v>1432</v>
      </c>
      <c r="C83" s="258"/>
      <c r="D83" s="258"/>
      <c r="E83" s="258"/>
      <c r="F83" s="258"/>
      <c r="G83" s="270"/>
    </row>
    <row r="84" spans="1:7">
      <c r="A84" s="337"/>
      <c r="B84" s="265" t="s">
        <v>1433</v>
      </c>
      <c r="C84" s="263" t="s">
        <v>1434</v>
      </c>
      <c r="D84" s="262">
        <v>29434</v>
      </c>
      <c r="E84" s="263" t="s">
        <v>1435</v>
      </c>
      <c r="F84" s="263">
        <v>136221</v>
      </c>
      <c r="G84" s="264" t="s">
        <v>1251</v>
      </c>
    </row>
    <row r="85" spans="1:7">
      <c r="A85" s="337"/>
      <c r="B85" s="265" t="s">
        <v>1436</v>
      </c>
      <c r="C85" s="263" t="s">
        <v>1437</v>
      </c>
      <c r="D85" s="262">
        <v>29434</v>
      </c>
      <c r="E85" s="263" t="s">
        <v>1435</v>
      </c>
      <c r="F85" s="263">
        <v>136350</v>
      </c>
      <c r="G85" s="264" t="s">
        <v>1438</v>
      </c>
    </row>
    <row r="86" spans="1:7">
      <c r="A86" s="337"/>
      <c r="B86" s="265" t="s">
        <v>1439</v>
      </c>
      <c r="C86" s="263">
        <v>703733</v>
      </c>
      <c r="D86" s="262">
        <v>40284</v>
      </c>
      <c r="E86" s="263" t="s">
        <v>1440</v>
      </c>
      <c r="F86" s="263" t="s">
        <v>1441</v>
      </c>
      <c r="G86" s="264" t="s">
        <v>1256</v>
      </c>
    </row>
    <row r="87" spans="1:7">
      <c r="A87" s="337"/>
      <c r="B87" s="260" t="s">
        <v>1442</v>
      </c>
      <c r="C87" s="263">
        <v>802494</v>
      </c>
      <c r="D87" s="262">
        <v>41382</v>
      </c>
      <c r="E87" s="263" t="s">
        <v>1443</v>
      </c>
      <c r="F87" s="263" t="s">
        <v>1444</v>
      </c>
      <c r="G87" s="264" t="s">
        <v>1251</v>
      </c>
    </row>
    <row r="88" spans="1:7">
      <c r="A88" s="337"/>
      <c r="B88" s="271" t="s">
        <v>1445</v>
      </c>
      <c r="C88" s="263" t="s">
        <v>1446</v>
      </c>
      <c r="D88" s="262"/>
      <c r="E88" s="263" t="s">
        <v>1443</v>
      </c>
      <c r="F88" s="261" t="s">
        <v>1447</v>
      </c>
      <c r="G88" s="264" t="s">
        <v>1256</v>
      </c>
    </row>
    <row r="89" spans="1:7">
      <c r="A89" s="337"/>
      <c r="B89" s="260" t="s">
        <v>1448</v>
      </c>
      <c r="C89" s="263">
        <v>780257</v>
      </c>
      <c r="D89" s="262">
        <v>41530</v>
      </c>
      <c r="E89" s="263" t="s">
        <v>1449</v>
      </c>
      <c r="F89" s="263">
        <v>733713</v>
      </c>
      <c r="G89" s="264" t="s">
        <v>1256</v>
      </c>
    </row>
    <row r="90" spans="1:7">
      <c r="A90" s="277"/>
      <c r="B90" s="277"/>
      <c r="C90" s="277"/>
      <c r="D90" s="277"/>
      <c r="E90" s="277"/>
      <c r="F90" s="277"/>
      <c r="G90" s="277"/>
    </row>
    <row r="91" spans="1:7">
      <c r="A91" s="338" t="s">
        <v>1464</v>
      </c>
      <c r="B91" s="257" t="s">
        <v>1432</v>
      </c>
      <c r="C91" s="258"/>
      <c r="D91" s="258"/>
      <c r="E91" s="258"/>
      <c r="F91" s="258"/>
      <c r="G91" s="270"/>
    </row>
    <row r="92" spans="1:7">
      <c r="A92" s="339"/>
      <c r="B92" s="265" t="s">
        <v>1450</v>
      </c>
      <c r="C92" s="263"/>
      <c r="D92" s="262">
        <v>42578</v>
      </c>
      <c r="E92" s="263" t="s">
        <v>1443</v>
      </c>
      <c r="F92" s="263"/>
      <c r="G92" s="264" t="s">
        <v>1256</v>
      </c>
    </row>
    <row r="93" spans="1:7">
      <c r="A93" s="339"/>
      <c r="B93" s="257" t="s">
        <v>1246</v>
      </c>
      <c r="C93" s="258"/>
      <c r="D93" s="258"/>
      <c r="E93" s="258"/>
      <c r="F93" s="258"/>
      <c r="G93" s="259"/>
    </row>
    <row r="94" spans="1:7">
      <c r="A94" s="339"/>
      <c r="B94" s="265" t="s">
        <v>244</v>
      </c>
      <c r="C94" s="263"/>
      <c r="D94" s="262">
        <v>39610</v>
      </c>
      <c r="E94" s="263" t="s">
        <v>1090</v>
      </c>
      <c r="F94" s="263"/>
      <c r="G94" s="264" t="s">
        <v>1451</v>
      </c>
    </row>
    <row r="95" spans="1:7">
      <c r="A95" s="339"/>
      <c r="B95" s="260" t="s">
        <v>254</v>
      </c>
      <c r="C95" s="263"/>
      <c r="D95" s="262">
        <v>40862</v>
      </c>
      <c r="E95" s="263" t="s">
        <v>1090</v>
      </c>
      <c r="F95" s="263"/>
      <c r="G95" s="264" t="s">
        <v>1256</v>
      </c>
    </row>
    <row r="96" spans="1:7">
      <c r="A96" s="339"/>
      <c r="B96" s="265" t="s">
        <v>295</v>
      </c>
      <c r="C96" s="263"/>
      <c r="D96" s="262">
        <v>40862</v>
      </c>
      <c r="E96" s="263" t="s">
        <v>1090</v>
      </c>
      <c r="F96" s="263"/>
      <c r="G96" s="264" t="s">
        <v>1256</v>
      </c>
    </row>
    <row r="97" spans="1:7">
      <c r="A97" s="339"/>
      <c r="B97" s="265" t="s">
        <v>359</v>
      </c>
      <c r="C97" s="263"/>
      <c r="D97" s="262">
        <v>42534</v>
      </c>
      <c r="E97" s="263" t="s">
        <v>1090</v>
      </c>
      <c r="F97" s="263"/>
      <c r="G97" s="264" t="s">
        <v>1256</v>
      </c>
    </row>
    <row r="98" spans="1:7">
      <c r="A98" s="339"/>
      <c r="B98" s="265" t="s">
        <v>464</v>
      </c>
      <c r="C98" s="263"/>
      <c r="D98" s="262">
        <v>39656</v>
      </c>
      <c r="E98" s="263" t="s">
        <v>1188</v>
      </c>
      <c r="F98" s="263"/>
      <c r="G98" s="264" t="s">
        <v>1256</v>
      </c>
    </row>
    <row r="99" spans="1:7">
      <c r="A99" s="339"/>
      <c r="B99" s="260" t="s">
        <v>505</v>
      </c>
      <c r="C99" s="263"/>
      <c r="D99" s="262">
        <v>39955</v>
      </c>
      <c r="E99" s="263" t="s">
        <v>1188</v>
      </c>
      <c r="F99" s="263"/>
      <c r="G99" s="264" t="s">
        <v>1451</v>
      </c>
    </row>
    <row r="100" spans="1:7">
      <c r="A100" s="339"/>
      <c r="B100" s="265" t="s">
        <v>521</v>
      </c>
      <c r="C100" s="263"/>
      <c r="D100" s="262">
        <v>40026</v>
      </c>
      <c r="E100" s="263" t="s">
        <v>1188</v>
      </c>
      <c r="F100" s="263"/>
      <c r="G100" s="264" t="s">
        <v>1451</v>
      </c>
    </row>
    <row r="101" spans="1:7">
      <c r="A101" s="339"/>
      <c r="B101" s="265" t="s">
        <v>530</v>
      </c>
      <c r="C101" s="263"/>
      <c r="D101" s="262">
        <v>41107</v>
      </c>
      <c r="E101" s="263" t="s">
        <v>1188</v>
      </c>
      <c r="F101" s="263"/>
      <c r="G101" s="264" t="s">
        <v>1256</v>
      </c>
    </row>
    <row r="102" spans="1:7">
      <c r="A102" s="339"/>
      <c r="B102" s="265" t="s">
        <v>541</v>
      </c>
      <c r="C102" s="263"/>
      <c r="D102" s="262">
        <v>41107</v>
      </c>
      <c r="E102" s="263" t="s">
        <v>1188</v>
      </c>
      <c r="F102" s="263"/>
      <c r="G102" s="264" t="s">
        <v>1256</v>
      </c>
    </row>
    <row r="103" spans="1:7">
      <c r="A103" s="339"/>
      <c r="B103" s="257" t="s">
        <v>1452</v>
      </c>
      <c r="C103" s="258"/>
      <c r="D103" s="258"/>
      <c r="E103" s="258"/>
      <c r="F103" s="258"/>
      <c r="G103" s="259"/>
    </row>
    <row r="104" spans="1:7">
      <c r="A104" s="339"/>
      <c r="B104" s="265" t="s">
        <v>1453</v>
      </c>
      <c r="C104" s="263"/>
      <c r="D104" s="262">
        <v>41519</v>
      </c>
      <c r="E104" s="263" t="s">
        <v>1460</v>
      </c>
      <c r="F104" s="263"/>
      <c r="G104" s="264" t="s">
        <v>1256</v>
      </c>
    </row>
    <row r="105" spans="1:7">
      <c r="A105" s="339"/>
      <c r="B105" s="265" t="s">
        <v>1454</v>
      </c>
      <c r="C105" s="263"/>
      <c r="D105" s="262">
        <v>41228</v>
      </c>
      <c r="E105" s="263" t="s">
        <v>1460</v>
      </c>
      <c r="F105" s="263"/>
      <c r="G105" s="264" t="s">
        <v>1256</v>
      </c>
    </row>
    <row r="106" spans="1:7">
      <c r="A106" s="339"/>
      <c r="B106" s="265" t="s">
        <v>1455</v>
      </c>
      <c r="C106" s="263"/>
      <c r="D106" s="262">
        <v>42175</v>
      </c>
      <c r="E106" s="263" t="s">
        <v>1461</v>
      </c>
      <c r="F106" s="263"/>
      <c r="G106" s="264" t="s">
        <v>1256</v>
      </c>
    </row>
    <row r="107" spans="1:7">
      <c r="A107" s="339"/>
      <c r="B107" s="260" t="s">
        <v>1456</v>
      </c>
      <c r="C107" s="263"/>
      <c r="D107" s="262">
        <v>44813</v>
      </c>
      <c r="E107" s="263" t="s">
        <v>1462</v>
      </c>
      <c r="F107" s="263"/>
      <c r="G107" s="264" t="s">
        <v>1256</v>
      </c>
    </row>
    <row r="108" spans="1:7">
      <c r="A108" s="339"/>
      <c r="B108" s="265" t="s">
        <v>1457</v>
      </c>
      <c r="C108" s="263"/>
      <c r="D108" s="262">
        <v>41390</v>
      </c>
      <c r="E108" s="263" t="s">
        <v>1463</v>
      </c>
      <c r="F108" s="263"/>
      <c r="G108" s="264" t="s">
        <v>1256</v>
      </c>
    </row>
    <row r="109" spans="1:7">
      <c r="A109" s="339"/>
      <c r="B109" s="265" t="s">
        <v>1458</v>
      </c>
      <c r="C109" s="263"/>
      <c r="D109" s="262">
        <v>44324</v>
      </c>
      <c r="E109" s="263" t="s">
        <v>1402</v>
      </c>
      <c r="F109" s="263"/>
      <c r="G109" s="264" t="s">
        <v>1256</v>
      </c>
    </row>
    <row r="110" spans="1:7">
      <c r="A110" s="340"/>
      <c r="B110" s="265" t="s">
        <v>1459</v>
      </c>
      <c r="C110" s="263"/>
      <c r="D110" s="262">
        <v>45599</v>
      </c>
      <c r="E110" s="263" t="s">
        <v>1402</v>
      </c>
      <c r="F110" s="263"/>
      <c r="G110" s="264" t="s">
        <v>1256</v>
      </c>
    </row>
    <row r="111" spans="1:7">
      <c r="A111" s="277"/>
      <c r="B111" s="278"/>
      <c r="C111" s="279"/>
      <c r="D111" s="280"/>
      <c r="E111" s="279"/>
      <c r="F111" s="279"/>
      <c r="G111" s="281"/>
    </row>
    <row r="112" spans="1:7">
      <c r="A112" s="341" t="s">
        <v>1476</v>
      </c>
      <c r="B112" s="257" t="s">
        <v>1432</v>
      </c>
      <c r="C112" s="258"/>
      <c r="D112" s="258"/>
      <c r="E112" s="258"/>
      <c r="F112" s="258"/>
      <c r="G112" s="270"/>
    </row>
    <row r="113" spans="1:7">
      <c r="A113" s="342"/>
      <c r="B113" s="265" t="s">
        <v>1466</v>
      </c>
      <c r="C113" s="263"/>
      <c r="D113" s="262">
        <v>40190</v>
      </c>
      <c r="E113" s="263" t="s">
        <v>1443</v>
      </c>
      <c r="F113" s="263"/>
      <c r="G113" s="264" t="s">
        <v>1256</v>
      </c>
    </row>
    <row r="114" spans="1:7">
      <c r="A114" s="342"/>
      <c r="B114" s="265" t="s">
        <v>1467</v>
      </c>
      <c r="C114" s="263"/>
      <c r="D114" s="262">
        <v>41088</v>
      </c>
      <c r="E114" s="263" t="s">
        <v>1443</v>
      </c>
      <c r="F114" s="263"/>
      <c r="G114" s="264" t="s">
        <v>1256</v>
      </c>
    </row>
    <row r="115" spans="1:7">
      <c r="A115" s="342"/>
      <c r="B115" s="260" t="s">
        <v>1465</v>
      </c>
      <c r="C115" s="263"/>
      <c r="D115" s="262"/>
      <c r="E115" s="263"/>
      <c r="F115" s="263"/>
      <c r="G115" s="264" t="s">
        <v>1256</v>
      </c>
    </row>
    <row r="116" spans="1:7">
      <c r="A116" s="342"/>
      <c r="B116" s="257" t="s">
        <v>1246</v>
      </c>
      <c r="C116" s="258"/>
      <c r="D116" s="258"/>
      <c r="E116" s="258"/>
      <c r="F116" s="258"/>
      <c r="G116" s="259"/>
    </row>
    <row r="117" spans="1:7">
      <c r="A117" s="342"/>
      <c r="B117" s="265" t="s">
        <v>185</v>
      </c>
      <c r="C117" s="263"/>
      <c r="D117" s="262">
        <v>39709</v>
      </c>
      <c r="E117" s="263" t="s">
        <v>1090</v>
      </c>
      <c r="F117" s="263"/>
      <c r="G117" s="264" t="s">
        <v>1451</v>
      </c>
    </row>
    <row r="118" spans="1:7">
      <c r="A118" s="342"/>
      <c r="B118" s="265" t="s">
        <v>309</v>
      </c>
      <c r="C118" s="263"/>
      <c r="D118" s="262">
        <v>42534</v>
      </c>
      <c r="E118" s="263" t="s">
        <v>1090</v>
      </c>
      <c r="F118" s="263"/>
      <c r="G118" s="264" t="s">
        <v>1256</v>
      </c>
    </row>
    <row r="119" spans="1:7">
      <c r="A119" s="342"/>
      <c r="B119" s="260" t="s">
        <v>400</v>
      </c>
      <c r="C119" s="263"/>
      <c r="D119" s="262">
        <v>42534</v>
      </c>
      <c r="E119" s="263" t="s">
        <v>1090</v>
      </c>
      <c r="F119" s="263"/>
      <c r="G119" s="264" t="s">
        <v>1256</v>
      </c>
    </row>
    <row r="120" spans="1:7">
      <c r="A120" s="342"/>
      <c r="B120" s="265" t="s">
        <v>1468</v>
      </c>
      <c r="C120" s="263"/>
      <c r="D120" s="262">
        <v>41268</v>
      </c>
      <c r="E120" s="263" t="s">
        <v>1090</v>
      </c>
      <c r="F120" s="263"/>
      <c r="G120" s="264" t="s">
        <v>1256</v>
      </c>
    </row>
    <row r="121" spans="1:7">
      <c r="A121" s="342"/>
      <c r="B121" s="265" t="s">
        <v>1469</v>
      </c>
      <c r="C121" s="263"/>
      <c r="D121" s="262">
        <v>44005</v>
      </c>
      <c r="E121" s="263" t="s">
        <v>1090</v>
      </c>
      <c r="F121" s="263"/>
      <c r="G121" s="264" t="s">
        <v>1256</v>
      </c>
    </row>
    <row r="122" spans="1:7">
      <c r="A122" s="342"/>
      <c r="B122" s="260" t="s">
        <v>489</v>
      </c>
      <c r="C122" s="263"/>
      <c r="D122" s="262">
        <v>39556</v>
      </c>
      <c r="E122" s="263" t="s">
        <v>1188</v>
      </c>
      <c r="F122" s="263"/>
      <c r="G122" s="264" t="s">
        <v>1256</v>
      </c>
    </row>
    <row r="123" spans="1:7">
      <c r="A123" s="342"/>
      <c r="B123" s="265" t="s">
        <v>496</v>
      </c>
      <c r="C123" s="263"/>
      <c r="D123" s="262">
        <v>39955</v>
      </c>
      <c r="E123" s="263" t="s">
        <v>1188</v>
      </c>
      <c r="F123" s="263"/>
      <c r="G123" s="264" t="s">
        <v>1256</v>
      </c>
    </row>
    <row r="124" spans="1:7">
      <c r="A124" s="342"/>
      <c r="B124" s="265" t="s">
        <v>553</v>
      </c>
      <c r="C124" s="263"/>
      <c r="D124" s="262">
        <v>41116</v>
      </c>
      <c r="E124" s="263" t="s">
        <v>1188</v>
      </c>
      <c r="F124" s="263"/>
      <c r="G124" s="264" t="s">
        <v>1256</v>
      </c>
    </row>
    <row r="125" spans="1:7">
      <c r="A125" s="342"/>
      <c r="B125" s="265" t="s">
        <v>564</v>
      </c>
      <c r="C125" s="263"/>
      <c r="D125" s="262">
        <v>41116</v>
      </c>
      <c r="E125" s="263" t="s">
        <v>1188</v>
      </c>
      <c r="F125" s="263"/>
      <c r="G125" s="264" t="s">
        <v>1256</v>
      </c>
    </row>
    <row r="126" spans="1:7">
      <c r="A126" s="342"/>
      <c r="B126" s="257" t="s">
        <v>1452</v>
      </c>
      <c r="C126" s="258"/>
      <c r="D126" s="258"/>
      <c r="E126" s="258"/>
      <c r="F126" s="258"/>
      <c r="G126" s="259"/>
    </row>
    <row r="127" spans="1:7">
      <c r="A127" s="342"/>
      <c r="B127" s="265" t="s">
        <v>1470</v>
      </c>
      <c r="C127" s="263"/>
      <c r="D127" s="262">
        <v>39990</v>
      </c>
      <c r="E127" s="263" t="s">
        <v>1474</v>
      </c>
      <c r="F127" s="263"/>
      <c r="G127" s="264" t="s">
        <v>1256</v>
      </c>
    </row>
    <row r="128" spans="1:7">
      <c r="A128" s="342"/>
      <c r="B128" s="265" t="s">
        <v>1471</v>
      </c>
      <c r="C128" s="263"/>
      <c r="D128" s="262">
        <v>42431</v>
      </c>
      <c r="E128" s="263" t="s">
        <v>1475</v>
      </c>
      <c r="F128" s="263"/>
      <c r="G128" s="264" t="s">
        <v>1256</v>
      </c>
    </row>
    <row r="129" spans="1:7">
      <c r="A129" s="342"/>
      <c r="B129" s="265" t="s">
        <v>1454</v>
      </c>
      <c r="C129" s="263"/>
      <c r="D129" s="262">
        <v>41227</v>
      </c>
      <c r="E129" s="263" t="s">
        <v>1474</v>
      </c>
      <c r="F129" s="263"/>
      <c r="G129" s="264" t="s">
        <v>1256</v>
      </c>
    </row>
    <row r="130" spans="1:7">
      <c r="A130" s="342"/>
      <c r="B130" s="260" t="s">
        <v>1472</v>
      </c>
      <c r="C130" s="263"/>
      <c r="D130" s="262">
        <v>41283</v>
      </c>
      <c r="E130" s="263" t="s">
        <v>1474</v>
      </c>
      <c r="F130" s="263"/>
      <c r="G130" s="264" t="s">
        <v>1256</v>
      </c>
    </row>
    <row r="131" spans="1:7">
      <c r="A131" s="343"/>
      <c r="B131" s="265" t="s">
        <v>1473</v>
      </c>
      <c r="C131" s="263"/>
      <c r="D131" s="262">
        <v>41283</v>
      </c>
      <c r="E131" s="263" t="s">
        <v>1474</v>
      </c>
      <c r="F131" s="263"/>
      <c r="G131" s="264" t="s">
        <v>1256</v>
      </c>
    </row>
    <row r="132" spans="1:7">
      <c r="A132" s="99"/>
      <c r="B132" s="265"/>
      <c r="C132" s="263"/>
      <c r="D132" s="262"/>
      <c r="E132" s="263"/>
      <c r="F132" s="263"/>
      <c r="G132" s="264"/>
    </row>
    <row r="133" spans="1:7">
      <c r="A133" s="99"/>
      <c r="B133" s="265"/>
      <c r="C133" s="263"/>
      <c r="D133" s="262"/>
      <c r="E133" s="263"/>
      <c r="F133" s="263"/>
      <c r="G133" s="264"/>
    </row>
    <row r="134" spans="1:7">
      <c r="A134" s="99"/>
      <c r="B134" s="260"/>
      <c r="C134" s="263"/>
      <c r="D134" s="262"/>
      <c r="E134" s="263"/>
      <c r="F134" s="263"/>
      <c r="G134" s="264"/>
    </row>
    <row r="135" spans="1:7">
      <c r="A135" s="99"/>
      <c r="B135" s="265"/>
      <c r="C135" s="263"/>
      <c r="D135" s="262"/>
      <c r="E135" s="263"/>
      <c r="F135" s="263"/>
      <c r="G135" s="264"/>
    </row>
    <row r="136" spans="1:7">
      <c r="A136" s="99"/>
      <c r="B136" s="265"/>
      <c r="C136" s="263"/>
      <c r="D136" s="262"/>
      <c r="E136" s="263"/>
      <c r="F136" s="263"/>
      <c r="G136" s="264"/>
    </row>
    <row r="137" spans="1:7">
      <c r="A137" s="99"/>
      <c r="B137" s="265"/>
      <c r="C137" s="263"/>
      <c r="D137" s="262"/>
      <c r="E137" s="263"/>
      <c r="F137" s="263"/>
      <c r="G137" s="264"/>
    </row>
    <row r="138" spans="1:7">
      <c r="A138" s="99"/>
      <c r="B138" s="260"/>
      <c r="C138" s="263"/>
      <c r="D138" s="262"/>
      <c r="E138" s="263"/>
      <c r="F138" s="263"/>
      <c r="G138" s="264"/>
    </row>
    <row r="139" spans="1:7">
      <c r="A139" s="99"/>
      <c r="B139" s="265"/>
      <c r="C139" s="263"/>
      <c r="D139" s="262"/>
      <c r="E139" s="263"/>
      <c r="F139" s="263"/>
      <c r="G139" s="264"/>
    </row>
    <row r="140" spans="1:7">
      <c r="A140" s="99"/>
      <c r="B140" s="265"/>
      <c r="C140" s="263"/>
      <c r="D140" s="262"/>
      <c r="E140" s="263"/>
      <c r="F140" s="263"/>
      <c r="G140" s="264"/>
    </row>
    <row r="141" spans="1:7">
      <c r="A141" s="99"/>
      <c r="B141" s="265"/>
      <c r="C141" s="263"/>
      <c r="D141" s="262"/>
      <c r="E141" s="263"/>
      <c r="F141" s="263"/>
      <c r="G141" s="264"/>
    </row>
    <row r="142" spans="1:7">
      <c r="A142" s="99"/>
      <c r="B142" s="260"/>
      <c r="C142" s="263"/>
      <c r="D142" s="262"/>
      <c r="E142" s="263"/>
      <c r="F142" s="263"/>
      <c r="G142" s="264"/>
    </row>
    <row r="143" spans="1:7">
      <c r="A143" s="99"/>
      <c r="B143" s="265"/>
      <c r="C143" s="263"/>
      <c r="D143" s="262"/>
      <c r="E143" s="263"/>
      <c r="F143" s="263"/>
      <c r="G143" s="264"/>
    </row>
    <row r="144" spans="1:7">
      <c r="A144" s="99"/>
      <c r="B144" s="265"/>
      <c r="C144" s="263"/>
      <c r="D144" s="262"/>
      <c r="E144" s="263"/>
      <c r="F144" s="263"/>
      <c r="G144" s="264"/>
    </row>
    <row r="145" spans="1:7">
      <c r="A145" s="99"/>
      <c r="B145" s="265"/>
      <c r="C145" s="263"/>
      <c r="D145" s="262"/>
      <c r="E145" s="263"/>
      <c r="F145" s="263"/>
      <c r="G145" s="264"/>
    </row>
    <row r="146" spans="1:7">
      <c r="A146" s="99"/>
      <c r="B146" s="260"/>
      <c r="C146" s="263"/>
      <c r="D146" s="262"/>
      <c r="E146" s="263"/>
      <c r="F146" s="263"/>
      <c r="G146" s="264"/>
    </row>
    <row r="147" spans="1:7">
      <c r="A147" s="99"/>
      <c r="B147" s="265"/>
      <c r="C147" s="263"/>
      <c r="D147" s="262"/>
      <c r="E147" s="263"/>
      <c r="F147" s="263"/>
      <c r="G147" s="264"/>
    </row>
    <row r="148" spans="1:7">
      <c r="A148" s="99"/>
      <c r="B148" s="265"/>
      <c r="C148" s="263"/>
      <c r="D148" s="262"/>
      <c r="E148" s="263"/>
      <c r="F148" s="263"/>
      <c r="G148" s="264"/>
    </row>
    <row r="149" spans="1:7">
      <c r="A149" s="99"/>
      <c r="B149" s="265"/>
      <c r="C149" s="263"/>
      <c r="D149" s="262"/>
      <c r="E149" s="263"/>
      <c r="F149" s="263"/>
      <c r="G149" s="264"/>
    </row>
    <row r="150" spans="1:7">
      <c r="A150" s="99"/>
      <c r="B150" s="260"/>
      <c r="C150" s="263"/>
      <c r="D150" s="262"/>
      <c r="E150" s="263"/>
      <c r="F150" s="263"/>
      <c r="G150" s="264"/>
    </row>
    <row r="151" spans="1:7">
      <c r="A151" s="99"/>
      <c r="B151" s="265"/>
      <c r="C151" s="263"/>
      <c r="D151" s="262"/>
      <c r="E151" s="263"/>
      <c r="F151" s="263"/>
      <c r="G151" s="264"/>
    </row>
    <row r="152" spans="1:7">
      <c r="A152" s="99"/>
      <c r="B152" s="265"/>
      <c r="C152" s="263"/>
      <c r="D152" s="262"/>
      <c r="E152" s="263"/>
      <c r="F152" s="263"/>
      <c r="G152" s="264"/>
    </row>
    <row r="153" spans="1:7">
      <c r="A153" s="99"/>
      <c r="B153" s="265"/>
      <c r="C153" s="263"/>
      <c r="D153" s="262"/>
      <c r="E153" s="263"/>
      <c r="F153" s="263"/>
      <c r="G153" s="264"/>
    </row>
    <row r="154" spans="1:7">
      <c r="A154" s="99"/>
      <c r="B154" s="260"/>
      <c r="C154" s="263"/>
      <c r="D154" s="262"/>
      <c r="E154" s="263"/>
      <c r="F154" s="263"/>
      <c r="G154" s="264"/>
    </row>
    <row r="155" spans="1:7">
      <c r="A155" s="99"/>
      <c r="B155" s="265"/>
      <c r="C155" s="263"/>
      <c r="D155" s="262"/>
      <c r="E155" s="263"/>
      <c r="F155" s="263"/>
      <c r="G155" s="264"/>
    </row>
    <row r="156" spans="1:7">
      <c r="A156" s="99"/>
      <c r="B156" s="265"/>
      <c r="C156" s="263"/>
      <c r="D156" s="262"/>
      <c r="E156" s="263"/>
      <c r="F156" s="263"/>
      <c r="G156" s="264"/>
    </row>
    <row r="157" spans="1:7">
      <c r="A157" s="99"/>
      <c r="B157" s="265"/>
      <c r="C157" s="263"/>
      <c r="D157" s="262"/>
      <c r="E157" s="263"/>
      <c r="F157" s="263"/>
      <c r="G157" s="264"/>
    </row>
    <row r="158" spans="1:7">
      <c r="A158" s="99"/>
      <c r="B158" s="260"/>
      <c r="C158" s="263"/>
      <c r="D158" s="262"/>
      <c r="E158" s="263"/>
      <c r="F158" s="263"/>
      <c r="G158" s="264"/>
    </row>
    <row r="159" spans="1:7">
      <c r="A159" s="99"/>
      <c r="B159" s="265"/>
      <c r="C159" s="263"/>
      <c r="D159" s="262"/>
      <c r="E159" s="263"/>
      <c r="F159" s="263"/>
      <c r="G159" s="264"/>
    </row>
    <row r="160" spans="1:7">
      <c r="A160" s="99"/>
      <c r="B160" s="265"/>
      <c r="C160" s="263"/>
      <c r="D160" s="262"/>
      <c r="E160" s="263"/>
      <c r="F160" s="263"/>
      <c r="G160" s="264"/>
    </row>
    <row r="161" spans="1:7">
      <c r="A161" s="99"/>
      <c r="B161" s="265"/>
      <c r="C161" s="263"/>
      <c r="D161" s="262"/>
      <c r="E161" s="263"/>
      <c r="F161" s="263"/>
      <c r="G161" s="264"/>
    </row>
    <row r="162" spans="1:7">
      <c r="A162" s="99"/>
      <c r="B162" s="260"/>
      <c r="C162" s="263"/>
      <c r="D162" s="262"/>
      <c r="E162" s="263"/>
      <c r="F162" s="263"/>
      <c r="G162" s="264"/>
    </row>
    <row r="163" spans="1:7">
      <c r="A163" s="99"/>
      <c r="B163" s="265"/>
      <c r="C163" s="263"/>
      <c r="D163" s="262"/>
      <c r="E163" s="263"/>
      <c r="F163" s="263"/>
      <c r="G163" s="264"/>
    </row>
    <row r="164" spans="1:7">
      <c r="A164" s="99"/>
      <c r="B164" s="265"/>
      <c r="C164" s="263"/>
      <c r="D164" s="262"/>
      <c r="E164" s="263"/>
      <c r="F164" s="263"/>
      <c r="G164" s="264"/>
    </row>
    <row r="165" spans="1:7">
      <c r="A165" s="99"/>
      <c r="B165" s="265"/>
      <c r="C165" s="263"/>
      <c r="D165" s="262"/>
      <c r="E165" s="263"/>
      <c r="F165" s="263"/>
      <c r="G165" s="264"/>
    </row>
    <row r="166" spans="1:7">
      <c r="A166" s="99"/>
      <c r="B166" s="260"/>
      <c r="C166" s="263"/>
      <c r="D166" s="262"/>
      <c r="E166" s="263"/>
      <c r="F166" s="263"/>
      <c r="G166" s="264"/>
    </row>
    <row r="167" spans="1:7">
      <c r="A167" s="99"/>
      <c r="B167" s="265"/>
      <c r="C167" s="263"/>
      <c r="D167" s="262"/>
      <c r="E167" s="263"/>
      <c r="F167" s="263"/>
      <c r="G167" s="264"/>
    </row>
    <row r="168" spans="1:7">
      <c r="A168" s="99"/>
      <c r="B168" s="265"/>
      <c r="C168" s="263"/>
      <c r="D168" s="262"/>
      <c r="E168" s="263"/>
      <c r="F168" s="263"/>
      <c r="G168" s="264"/>
    </row>
    <row r="169" spans="1:7">
      <c r="A169" s="99"/>
      <c r="B169" s="265"/>
      <c r="C169" s="263"/>
      <c r="D169" s="262"/>
      <c r="E169" s="263"/>
      <c r="F169" s="263"/>
      <c r="G169" s="264"/>
    </row>
    <row r="170" spans="1:7">
      <c r="A170" s="99"/>
      <c r="B170" s="260"/>
      <c r="C170" s="263"/>
      <c r="D170" s="262"/>
      <c r="E170" s="263"/>
      <c r="F170" s="263"/>
      <c r="G170" s="264"/>
    </row>
    <row r="171" spans="1:7">
      <c r="A171" s="99"/>
      <c r="B171" s="265"/>
      <c r="C171" s="263"/>
      <c r="D171" s="262"/>
      <c r="E171" s="263"/>
      <c r="F171" s="263"/>
      <c r="G171" s="264"/>
    </row>
    <row r="172" spans="1:7">
      <c r="A172" s="99"/>
      <c r="B172" s="265"/>
      <c r="C172" s="263"/>
      <c r="D172" s="262"/>
      <c r="E172" s="263"/>
      <c r="F172" s="263"/>
      <c r="G172" s="264"/>
    </row>
    <row r="173" spans="1:7">
      <c r="A173" s="99"/>
      <c r="B173" s="265"/>
      <c r="C173" s="263"/>
      <c r="D173" s="262"/>
      <c r="E173" s="263"/>
      <c r="F173" s="263"/>
      <c r="G173" s="264"/>
    </row>
    <row r="174" spans="1:7">
      <c r="A174" s="99"/>
      <c r="B174" s="260"/>
      <c r="C174" s="263"/>
      <c r="D174" s="262"/>
      <c r="E174" s="263"/>
      <c r="F174" s="263"/>
      <c r="G174" s="264"/>
    </row>
    <row r="175" spans="1:7">
      <c r="A175" s="99"/>
      <c r="B175" s="265"/>
      <c r="C175" s="263"/>
      <c r="D175" s="262"/>
      <c r="E175" s="263"/>
      <c r="F175" s="263"/>
      <c r="G175" s="264"/>
    </row>
    <row r="176" spans="1:7">
      <c r="A176" s="99"/>
      <c r="B176" s="265"/>
      <c r="C176" s="263"/>
      <c r="D176" s="262"/>
      <c r="E176" s="263"/>
      <c r="F176" s="263"/>
      <c r="G176" s="264"/>
    </row>
    <row r="177" spans="1:7">
      <c r="A177" s="99"/>
      <c r="B177" s="265"/>
      <c r="C177" s="263"/>
      <c r="D177" s="262"/>
      <c r="E177" s="263"/>
      <c r="F177" s="263"/>
      <c r="G177" s="264"/>
    </row>
    <row r="178" spans="1:7">
      <c r="A178" s="99"/>
      <c r="B178" s="260"/>
      <c r="C178" s="263"/>
      <c r="D178" s="262"/>
      <c r="E178" s="263"/>
      <c r="F178" s="263"/>
      <c r="G178" s="264"/>
    </row>
    <row r="179" spans="1:7">
      <c r="A179" s="99"/>
      <c r="B179" s="265"/>
      <c r="C179" s="263"/>
      <c r="D179" s="262"/>
      <c r="E179" s="263"/>
      <c r="F179" s="263"/>
      <c r="G179" s="264"/>
    </row>
    <row r="180" spans="1:7">
      <c r="A180" s="99"/>
      <c r="B180" s="265"/>
      <c r="C180" s="263"/>
      <c r="D180" s="262"/>
      <c r="E180" s="263"/>
      <c r="F180" s="263"/>
      <c r="G180" s="264"/>
    </row>
    <row r="181" spans="1:7">
      <c r="A181" s="99"/>
      <c r="B181" s="265"/>
      <c r="C181" s="263"/>
      <c r="D181" s="262"/>
      <c r="E181" s="263"/>
      <c r="F181" s="263"/>
      <c r="G181" s="264"/>
    </row>
    <row r="182" spans="1:7">
      <c r="A182" s="99"/>
      <c r="B182" s="260"/>
      <c r="C182" s="263"/>
      <c r="D182" s="262"/>
      <c r="E182" s="263"/>
      <c r="F182" s="263"/>
      <c r="G182" s="264"/>
    </row>
    <row r="183" spans="1:7">
      <c r="A183" s="99"/>
      <c r="B183" s="265"/>
      <c r="C183" s="263"/>
      <c r="D183" s="262"/>
      <c r="E183" s="263"/>
      <c r="F183" s="263"/>
      <c r="G183" s="264"/>
    </row>
    <row r="184" spans="1:7">
      <c r="A184" s="99"/>
      <c r="B184" s="265"/>
      <c r="C184" s="263"/>
      <c r="D184" s="262"/>
      <c r="E184" s="263"/>
      <c r="F184" s="263"/>
      <c r="G184" s="264"/>
    </row>
    <row r="185" spans="1:7">
      <c r="A185" s="99"/>
      <c r="B185" s="265"/>
      <c r="C185" s="263"/>
      <c r="D185" s="262"/>
      <c r="E185" s="263"/>
      <c r="F185" s="263"/>
      <c r="G185" s="264"/>
    </row>
    <row r="186" spans="1:7">
      <c r="A186" s="99"/>
      <c r="B186" s="260"/>
      <c r="C186" s="263"/>
      <c r="D186" s="262"/>
      <c r="E186" s="263"/>
      <c r="F186" s="263"/>
      <c r="G186" s="264"/>
    </row>
    <row r="187" spans="1:7">
      <c r="A187" s="99"/>
      <c r="B187" s="265"/>
      <c r="C187" s="263"/>
      <c r="D187" s="262"/>
      <c r="E187" s="263"/>
      <c r="F187" s="263"/>
      <c r="G187" s="264"/>
    </row>
    <row r="188" spans="1:7">
      <c r="A188" s="99"/>
      <c r="B188" s="265"/>
      <c r="C188" s="263"/>
      <c r="D188" s="262"/>
      <c r="E188" s="263"/>
      <c r="F188" s="263"/>
      <c r="G188" s="264"/>
    </row>
    <row r="189" spans="1:7">
      <c r="A189" s="99"/>
      <c r="B189" s="265"/>
      <c r="C189" s="263"/>
      <c r="D189" s="262"/>
      <c r="E189" s="263"/>
      <c r="F189" s="263"/>
      <c r="G189" s="264"/>
    </row>
    <row r="190" spans="1:7">
      <c r="A190" s="99"/>
      <c r="B190" s="260"/>
      <c r="C190" s="263"/>
      <c r="D190" s="262"/>
      <c r="E190" s="263"/>
      <c r="F190" s="263"/>
      <c r="G190" s="264"/>
    </row>
    <row r="191" spans="1:7">
      <c r="A191" s="99"/>
      <c r="B191" s="265"/>
      <c r="C191" s="263"/>
      <c r="D191" s="262"/>
      <c r="E191" s="263"/>
      <c r="F191" s="263"/>
      <c r="G191" s="264"/>
    </row>
    <row r="192" spans="1:7">
      <c r="A192" s="99"/>
      <c r="B192" s="265"/>
      <c r="C192" s="263"/>
      <c r="D192" s="262"/>
      <c r="E192" s="263"/>
      <c r="F192" s="263"/>
      <c r="G192" s="264"/>
    </row>
    <row r="193" spans="1:7">
      <c r="A193" s="99"/>
      <c r="B193" s="265"/>
      <c r="C193" s="263"/>
      <c r="D193" s="262"/>
      <c r="E193" s="263"/>
      <c r="F193" s="263"/>
      <c r="G193" s="264"/>
    </row>
    <row r="194" spans="1:7">
      <c r="A194" s="99"/>
      <c r="B194" s="260"/>
      <c r="C194" s="263"/>
      <c r="D194" s="262"/>
      <c r="E194" s="263"/>
      <c r="F194" s="263"/>
      <c r="G194" s="264"/>
    </row>
    <row r="195" spans="1:7">
      <c r="A195" s="99"/>
      <c r="B195" s="265"/>
      <c r="C195" s="263"/>
      <c r="D195" s="262"/>
      <c r="E195" s="263"/>
      <c r="F195" s="263"/>
      <c r="G195" s="264"/>
    </row>
    <row r="196" spans="1:7">
      <c r="A196" s="99"/>
      <c r="B196" s="99"/>
      <c r="C196" s="99"/>
      <c r="D196" s="99"/>
      <c r="E196" s="99"/>
      <c r="F196" s="99"/>
      <c r="G196" s="99"/>
    </row>
    <row r="197" spans="1:7">
      <c r="A197" s="99"/>
      <c r="B197" s="99"/>
      <c r="C197" s="99"/>
      <c r="D197" s="99"/>
      <c r="E197" s="99"/>
      <c r="F197" s="99"/>
      <c r="G197" s="99"/>
    </row>
    <row r="198" spans="1:7">
      <c r="A198" s="99"/>
      <c r="B198" s="99"/>
      <c r="C198" s="99"/>
      <c r="D198" s="99"/>
      <c r="E198" s="99"/>
      <c r="F198" s="99"/>
      <c r="G198" s="99"/>
    </row>
    <row r="199" spans="1:7">
      <c r="A199" s="99"/>
      <c r="B199" s="99"/>
      <c r="C199" s="99"/>
      <c r="D199" s="99"/>
      <c r="E199" s="99"/>
      <c r="F199" s="99"/>
      <c r="G199" s="99"/>
    </row>
    <row r="200" spans="1:7">
      <c r="A200" s="99"/>
      <c r="B200" s="99"/>
      <c r="C200" s="99"/>
      <c r="D200" s="99"/>
      <c r="E200" s="99"/>
      <c r="F200" s="99"/>
      <c r="G200" s="99"/>
    </row>
    <row r="201" spans="1:7">
      <c r="A201" s="99"/>
      <c r="B201" s="99"/>
      <c r="C201" s="99"/>
      <c r="D201" s="99"/>
      <c r="E201" s="99"/>
      <c r="F201" s="99"/>
      <c r="G201" s="99"/>
    </row>
    <row r="202" spans="1:7">
      <c r="A202" s="99"/>
      <c r="B202" s="99"/>
      <c r="C202" s="99"/>
      <c r="D202" s="99"/>
      <c r="E202" s="99"/>
      <c r="F202" s="99"/>
      <c r="G202" s="99"/>
    </row>
    <row r="203" spans="1:7">
      <c r="A203" s="99"/>
      <c r="B203" s="99"/>
      <c r="C203" s="99"/>
      <c r="D203" s="99"/>
      <c r="E203" s="99"/>
      <c r="F203" s="99"/>
      <c r="G203" s="99"/>
    </row>
    <row r="204" spans="1:7">
      <c r="A204" s="99"/>
      <c r="B204" s="99"/>
      <c r="C204" s="99"/>
      <c r="D204" s="99"/>
      <c r="E204" s="99"/>
      <c r="F204" s="99"/>
      <c r="G204" s="99"/>
    </row>
    <row r="205" spans="1:7">
      <c r="A205" s="99"/>
      <c r="B205" s="99"/>
      <c r="C205" s="99"/>
      <c r="D205" s="99"/>
      <c r="E205" s="99"/>
      <c r="F205" s="99"/>
      <c r="G205" s="99"/>
    </row>
    <row r="206" spans="1:7">
      <c r="A206" s="99"/>
      <c r="B206" s="99"/>
      <c r="C206" s="99"/>
      <c r="D206" s="99"/>
      <c r="E206" s="99"/>
      <c r="F206" s="99"/>
      <c r="G206" s="99"/>
    </row>
    <row r="207" spans="1:7">
      <c r="A207" s="99"/>
      <c r="B207" s="99"/>
      <c r="C207" s="99"/>
      <c r="D207" s="99"/>
      <c r="E207" s="99"/>
      <c r="F207" s="99"/>
      <c r="G207" s="99"/>
    </row>
    <row r="208" spans="1:7">
      <c r="A208" s="99"/>
      <c r="B208" s="99"/>
      <c r="C208" s="99"/>
      <c r="D208" s="99"/>
      <c r="E208" s="99"/>
      <c r="F208" s="99"/>
      <c r="G208" s="99"/>
    </row>
    <row r="209" spans="1:7">
      <c r="A209" s="99"/>
      <c r="B209" s="99"/>
      <c r="C209" s="99"/>
      <c r="D209" s="99"/>
      <c r="E209" s="99"/>
      <c r="F209" s="99"/>
      <c r="G209" s="99"/>
    </row>
    <row r="210" spans="1:7">
      <c r="A210" s="99"/>
      <c r="B210" s="99"/>
      <c r="C210" s="99"/>
      <c r="D210" s="99"/>
      <c r="E210" s="99"/>
      <c r="F210" s="99"/>
      <c r="G210" s="99"/>
    </row>
    <row r="211" spans="1:7">
      <c r="A211" s="99"/>
      <c r="B211" s="99"/>
      <c r="C211" s="99"/>
      <c r="D211" s="99"/>
      <c r="E211" s="99"/>
      <c r="F211" s="99"/>
      <c r="G211" s="99"/>
    </row>
    <row r="212" spans="1:7">
      <c r="A212" s="99"/>
      <c r="B212" s="99"/>
      <c r="C212" s="99"/>
      <c r="D212" s="99"/>
      <c r="E212" s="99"/>
      <c r="F212" s="99"/>
      <c r="G212" s="99"/>
    </row>
    <row r="213" spans="1:7">
      <c r="A213" s="99"/>
      <c r="B213" s="99"/>
      <c r="C213" s="99"/>
      <c r="D213" s="99"/>
      <c r="E213" s="99"/>
      <c r="F213" s="99"/>
      <c r="G213" s="99"/>
    </row>
    <row r="214" spans="1:7">
      <c r="A214" s="99"/>
      <c r="B214" s="99"/>
      <c r="C214" s="99"/>
      <c r="D214" s="99"/>
      <c r="E214" s="99"/>
      <c r="F214" s="99"/>
      <c r="G214" s="99"/>
    </row>
    <row r="215" spans="1:7">
      <c r="A215" s="99"/>
      <c r="B215" s="99"/>
      <c r="C215" s="99"/>
      <c r="D215" s="99"/>
      <c r="E215" s="99"/>
      <c r="F215" s="99"/>
      <c r="G215" s="99"/>
    </row>
  </sheetData>
  <mergeCells count="3">
    <mergeCell ref="A3:A89"/>
    <mergeCell ref="A91:A110"/>
    <mergeCell ref="A112:A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zoomScale="80" zoomScaleNormal="80" workbookViewId="0">
      <selection activeCell="D4" sqref="D4"/>
    </sheetView>
  </sheetViews>
  <sheetFormatPr baseColWidth="10" defaultColWidth="8.7265625" defaultRowHeight="14.5"/>
  <cols>
    <col min="2" max="2" width="50.7265625" customWidth="1"/>
    <col min="3" max="3" width="46" bestFit="1" customWidth="1"/>
    <col min="4" max="4" width="10" customWidth="1"/>
    <col min="5" max="9" width="18.26953125" customWidth="1"/>
  </cols>
  <sheetData>
    <row r="1" spans="1:9" ht="74.5" thickBot="1">
      <c r="B1" s="1" t="s">
        <v>0</v>
      </c>
      <c r="C1" s="2" t="s">
        <v>1</v>
      </c>
      <c r="D1" s="2" t="s">
        <v>1524</v>
      </c>
      <c r="E1" s="3" t="s">
        <v>2</v>
      </c>
      <c r="F1" s="4" t="s">
        <v>3</v>
      </c>
      <c r="G1" s="5" t="s">
        <v>4</v>
      </c>
      <c r="H1" s="5" t="s">
        <v>5</v>
      </c>
      <c r="I1" s="5" t="s">
        <v>6</v>
      </c>
    </row>
    <row r="2" spans="1:9" ht="29">
      <c r="A2" s="344" t="s">
        <v>7</v>
      </c>
      <c r="B2" s="6" t="s">
        <v>8</v>
      </c>
      <c r="C2" s="7" t="s">
        <v>9</v>
      </c>
      <c r="D2" s="352" t="s">
        <v>1525</v>
      </c>
      <c r="E2" s="8">
        <v>4</v>
      </c>
      <c r="F2" s="9">
        <v>1</v>
      </c>
      <c r="G2" s="10">
        <v>0</v>
      </c>
      <c r="H2" s="10">
        <v>0</v>
      </c>
      <c r="I2" s="10">
        <v>1</v>
      </c>
    </row>
    <row r="3" spans="1:9" ht="29.5" thickBot="1">
      <c r="A3" s="345"/>
      <c r="B3" s="11" t="s">
        <v>10</v>
      </c>
      <c r="C3" s="12" t="s">
        <v>11</v>
      </c>
      <c r="D3" s="353" t="s">
        <v>1525</v>
      </c>
      <c r="E3" s="13">
        <v>1</v>
      </c>
      <c r="F3" s="14">
        <v>1</v>
      </c>
      <c r="G3" s="15">
        <v>0</v>
      </c>
      <c r="H3" s="15">
        <v>0</v>
      </c>
      <c r="I3" s="15">
        <v>1</v>
      </c>
    </row>
    <row r="4" spans="1:9" ht="58.5" thickBot="1">
      <c r="A4" s="345"/>
      <c r="B4" s="16" t="s">
        <v>12</v>
      </c>
      <c r="C4" s="17" t="s">
        <v>13</v>
      </c>
      <c r="D4" s="354" t="s">
        <v>1526</v>
      </c>
      <c r="E4" s="8">
        <v>6</v>
      </c>
      <c r="F4" s="18">
        <v>0</v>
      </c>
      <c r="G4" s="10">
        <v>0</v>
      </c>
      <c r="H4" s="19">
        <v>2</v>
      </c>
      <c r="I4" s="19">
        <v>1</v>
      </c>
    </row>
    <row r="5" spans="1:9" ht="19" thickBot="1">
      <c r="A5" s="345"/>
      <c r="B5" s="20" t="s">
        <v>14</v>
      </c>
      <c r="C5" s="21" t="s">
        <v>13</v>
      </c>
      <c r="D5" s="354" t="s">
        <v>1527</v>
      </c>
      <c r="E5" s="8">
        <v>2</v>
      </c>
      <c r="F5" s="18">
        <v>0</v>
      </c>
      <c r="G5" s="19">
        <v>1</v>
      </c>
      <c r="H5" s="10">
        <v>0</v>
      </c>
      <c r="I5" s="10">
        <v>0</v>
      </c>
    </row>
    <row r="6" spans="1:9" ht="19" thickBot="1">
      <c r="A6" s="345"/>
      <c r="B6" s="20" t="s">
        <v>15</v>
      </c>
      <c r="C6" s="22" t="s">
        <v>13</v>
      </c>
      <c r="D6" s="355" t="s">
        <v>1527</v>
      </c>
      <c r="E6" s="8">
        <v>1</v>
      </c>
      <c r="F6" s="18">
        <v>0</v>
      </c>
      <c r="G6" s="10">
        <v>0</v>
      </c>
      <c r="H6" s="10">
        <v>0</v>
      </c>
      <c r="I6" s="10">
        <v>0</v>
      </c>
    </row>
    <row r="7" spans="1:9" ht="29.5" thickBot="1">
      <c r="A7" s="345"/>
      <c r="B7" s="23" t="s">
        <v>16</v>
      </c>
      <c r="C7" s="21" t="s">
        <v>13</v>
      </c>
      <c r="D7" s="354" t="s">
        <v>1526</v>
      </c>
      <c r="E7" s="8">
        <v>3</v>
      </c>
      <c r="F7" s="9">
        <v>1</v>
      </c>
      <c r="G7" s="10">
        <v>0</v>
      </c>
      <c r="H7" s="10">
        <v>0</v>
      </c>
      <c r="I7" s="10">
        <v>0</v>
      </c>
    </row>
    <row r="8" spans="1:9" ht="29.5" thickBot="1">
      <c r="A8" s="345"/>
      <c r="B8" s="24" t="s">
        <v>17</v>
      </c>
      <c r="C8" s="21" t="s">
        <v>13</v>
      </c>
      <c r="D8" s="354" t="s">
        <v>1526</v>
      </c>
      <c r="E8" s="8">
        <v>2</v>
      </c>
      <c r="F8" s="9">
        <v>1</v>
      </c>
      <c r="G8" s="10">
        <v>0</v>
      </c>
      <c r="H8" s="10">
        <v>0</v>
      </c>
      <c r="I8" s="10">
        <v>0</v>
      </c>
    </row>
    <row r="9" spans="1:9" ht="29.5" thickBot="1">
      <c r="A9" s="345"/>
      <c r="B9" s="25" t="s">
        <v>18</v>
      </c>
      <c r="C9" s="21" t="s">
        <v>13</v>
      </c>
      <c r="D9" s="354" t="s">
        <v>1526</v>
      </c>
      <c r="E9" s="8">
        <v>3</v>
      </c>
      <c r="F9" s="9">
        <v>1</v>
      </c>
      <c r="G9" s="10">
        <v>0</v>
      </c>
      <c r="H9" s="10">
        <v>0</v>
      </c>
      <c r="I9" s="10">
        <v>0</v>
      </c>
    </row>
    <row r="10" spans="1:9" ht="29.5" thickBot="1">
      <c r="A10" s="345"/>
      <c r="B10" s="26" t="s">
        <v>19</v>
      </c>
      <c r="C10" s="21" t="s">
        <v>20</v>
      </c>
      <c r="D10" s="354" t="s">
        <v>1526</v>
      </c>
      <c r="E10" s="8">
        <v>2</v>
      </c>
      <c r="F10" s="18">
        <v>0</v>
      </c>
      <c r="G10" s="10">
        <v>0</v>
      </c>
      <c r="H10" s="10">
        <v>0</v>
      </c>
      <c r="I10" s="10">
        <v>0</v>
      </c>
    </row>
    <row r="11" spans="1:9" ht="44" thickBot="1">
      <c r="A11" s="345"/>
      <c r="B11" s="27" t="s">
        <v>21</v>
      </c>
      <c r="C11" s="21" t="s">
        <v>20</v>
      </c>
      <c r="D11" s="354" t="s">
        <v>1526</v>
      </c>
      <c r="E11" s="8">
        <v>2</v>
      </c>
      <c r="F11" s="18">
        <v>0</v>
      </c>
      <c r="G11" s="10">
        <v>0</v>
      </c>
      <c r="H11" s="10">
        <v>0</v>
      </c>
      <c r="I11" s="10">
        <v>0</v>
      </c>
    </row>
    <row r="12" spans="1:9" ht="43.5">
      <c r="A12" s="345"/>
      <c r="B12" s="28" t="s">
        <v>22</v>
      </c>
      <c r="C12" s="21" t="s">
        <v>20</v>
      </c>
      <c r="D12" s="354" t="s">
        <v>1526</v>
      </c>
      <c r="E12" s="8">
        <v>2</v>
      </c>
      <c r="F12" s="18">
        <v>0</v>
      </c>
      <c r="G12" s="10">
        <v>0</v>
      </c>
      <c r="H12" s="10">
        <v>0</v>
      </c>
      <c r="I12" s="10">
        <v>0</v>
      </c>
    </row>
    <row r="13" spans="1:9" ht="19" thickBot="1">
      <c r="A13" s="345"/>
      <c r="B13" s="29" t="s">
        <v>23</v>
      </c>
      <c r="C13" s="30" t="s">
        <v>13</v>
      </c>
      <c r="D13" s="356" t="s">
        <v>1526</v>
      </c>
      <c r="E13" s="31">
        <v>1</v>
      </c>
      <c r="F13" s="32">
        <v>0</v>
      </c>
      <c r="G13" s="33">
        <v>0</v>
      </c>
      <c r="H13" s="33">
        <v>0</v>
      </c>
      <c r="I13" s="33">
        <v>0</v>
      </c>
    </row>
    <row r="14" spans="1:9" ht="19" thickBot="1">
      <c r="A14" s="345"/>
      <c r="B14" s="34" t="s">
        <v>24</v>
      </c>
      <c r="C14" s="35" t="s">
        <v>13</v>
      </c>
      <c r="D14" s="357" t="s">
        <v>1526</v>
      </c>
      <c r="E14" s="8">
        <v>1</v>
      </c>
      <c r="F14" s="18">
        <v>0</v>
      </c>
      <c r="G14" s="10">
        <v>0</v>
      </c>
      <c r="H14" s="10">
        <v>0</v>
      </c>
      <c r="I14" s="10">
        <v>0</v>
      </c>
    </row>
    <row r="15" spans="1:9" ht="19" thickBot="1">
      <c r="A15" s="345"/>
      <c r="B15" s="36" t="s">
        <v>25</v>
      </c>
      <c r="C15" s="35" t="s">
        <v>13</v>
      </c>
      <c r="D15" s="357" t="s">
        <v>1526</v>
      </c>
      <c r="E15" s="8">
        <v>1</v>
      </c>
      <c r="F15" s="9">
        <v>1</v>
      </c>
      <c r="G15" s="10">
        <v>0</v>
      </c>
      <c r="H15" s="10">
        <v>0</v>
      </c>
      <c r="I15" s="10">
        <v>0</v>
      </c>
    </row>
    <row r="16" spans="1:9" ht="18.5">
      <c r="A16" s="345"/>
      <c r="B16" s="37" t="s">
        <v>26</v>
      </c>
      <c r="C16" s="35" t="s">
        <v>13</v>
      </c>
      <c r="D16" s="357" t="s">
        <v>1526</v>
      </c>
      <c r="E16" s="8">
        <v>1</v>
      </c>
      <c r="F16" s="18">
        <v>0</v>
      </c>
      <c r="G16" s="19">
        <v>1</v>
      </c>
      <c r="H16" s="10">
        <v>0</v>
      </c>
      <c r="I16" s="10">
        <v>0</v>
      </c>
    </row>
    <row r="17" spans="1:9" ht="18.5">
      <c r="A17" s="345"/>
      <c r="B17" s="38" t="s">
        <v>27</v>
      </c>
      <c r="C17" s="39" t="s">
        <v>13</v>
      </c>
      <c r="D17" s="358" t="s">
        <v>1526</v>
      </c>
      <c r="E17" s="13">
        <v>1</v>
      </c>
      <c r="F17" s="40">
        <v>0</v>
      </c>
      <c r="G17" s="41">
        <v>1</v>
      </c>
      <c r="H17" s="15">
        <v>0</v>
      </c>
      <c r="I17" s="15">
        <v>0</v>
      </c>
    </row>
    <row r="18" spans="1:9" ht="18.5">
      <c r="A18" s="345"/>
      <c r="B18" s="38" t="s">
        <v>28</v>
      </c>
      <c r="C18" s="39" t="s">
        <v>13</v>
      </c>
      <c r="D18" s="358" t="s">
        <v>1526</v>
      </c>
      <c r="E18" s="13">
        <v>1</v>
      </c>
      <c r="F18" s="40">
        <v>0</v>
      </c>
      <c r="G18" s="41">
        <v>1</v>
      </c>
      <c r="H18" s="15">
        <v>0</v>
      </c>
      <c r="I18" s="15">
        <v>0</v>
      </c>
    </row>
    <row r="19" spans="1:9" ht="19" thickBot="1">
      <c r="A19" s="345"/>
      <c r="B19" s="42" t="s">
        <v>29</v>
      </c>
      <c r="C19" s="43" t="s">
        <v>13</v>
      </c>
      <c r="D19" s="359" t="s">
        <v>1526</v>
      </c>
      <c r="E19" s="44">
        <v>1</v>
      </c>
      <c r="F19" s="45">
        <v>0</v>
      </c>
      <c r="G19" s="46">
        <v>0</v>
      </c>
      <c r="H19" s="46">
        <v>0</v>
      </c>
      <c r="I19" s="46">
        <v>0</v>
      </c>
    </row>
    <row r="20" spans="1:9" ht="29">
      <c r="A20" s="346" t="s">
        <v>30</v>
      </c>
      <c r="B20" s="6" t="s">
        <v>31</v>
      </c>
      <c r="C20" s="7" t="s">
        <v>32</v>
      </c>
      <c r="D20" s="352" t="s">
        <v>1525</v>
      </c>
      <c r="E20" s="8">
        <v>2</v>
      </c>
      <c r="F20" s="9">
        <v>1</v>
      </c>
      <c r="G20" s="10">
        <v>0</v>
      </c>
      <c r="H20" s="10">
        <v>0</v>
      </c>
      <c r="I20" s="10">
        <v>1</v>
      </c>
    </row>
    <row r="21" spans="1:9" ht="29">
      <c r="A21" s="346"/>
      <c r="B21" s="11" t="s">
        <v>33</v>
      </c>
      <c r="C21" s="12" t="s">
        <v>34</v>
      </c>
      <c r="D21" s="353" t="s">
        <v>1525</v>
      </c>
      <c r="E21" s="13">
        <v>1</v>
      </c>
      <c r="F21" s="14">
        <v>1</v>
      </c>
      <c r="G21" s="15">
        <v>0</v>
      </c>
      <c r="H21" s="15">
        <v>0</v>
      </c>
      <c r="I21" s="15">
        <v>1</v>
      </c>
    </row>
    <row r="22" spans="1:9" ht="29.5" thickBot="1">
      <c r="A22" s="346"/>
      <c r="B22" s="11" t="s">
        <v>35</v>
      </c>
      <c r="C22" s="12" t="s">
        <v>36</v>
      </c>
      <c r="D22" s="353" t="s">
        <v>1525</v>
      </c>
      <c r="E22" s="13">
        <v>1</v>
      </c>
      <c r="F22" s="14">
        <v>0</v>
      </c>
      <c r="G22" s="15">
        <v>0</v>
      </c>
      <c r="H22" s="15">
        <v>0</v>
      </c>
      <c r="I22" s="15">
        <v>0</v>
      </c>
    </row>
    <row r="23" spans="1:9" ht="29.5" thickBot="1">
      <c r="A23" s="346"/>
      <c r="B23" s="16" t="s">
        <v>37</v>
      </c>
      <c r="C23" s="17" t="s">
        <v>13</v>
      </c>
      <c r="D23" s="354" t="s">
        <v>1526</v>
      </c>
      <c r="E23" s="8">
        <v>6</v>
      </c>
      <c r="F23" s="18">
        <v>0</v>
      </c>
      <c r="G23" s="10">
        <v>0</v>
      </c>
      <c r="H23" s="19">
        <v>2</v>
      </c>
      <c r="I23" s="19">
        <v>1</v>
      </c>
    </row>
    <row r="24" spans="1:9" ht="29.5" thickBot="1">
      <c r="A24" s="346"/>
      <c r="B24" s="26" t="s">
        <v>38</v>
      </c>
      <c r="C24" s="21" t="s">
        <v>20</v>
      </c>
      <c r="D24" s="354" t="s">
        <v>1526</v>
      </c>
      <c r="E24" s="8">
        <v>1</v>
      </c>
      <c r="F24" s="18">
        <v>0</v>
      </c>
      <c r="G24" s="10">
        <v>0</v>
      </c>
      <c r="H24" s="10">
        <v>0</v>
      </c>
      <c r="I24" s="10">
        <v>0</v>
      </c>
    </row>
    <row r="25" spans="1:9" ht="29.5" thickBot="1">
      <c r="A25" s="346"/>
      <c r="B25" s="27" t="s">
        <v>39</v>
      </c>
      <c r="C25" s="21" t="s">
        <v>20</v>
      </c>
      <c r="D25" s="354" t="s">
        <v>1526</v>
      </c>
      <c r="E25" s="8">
        <v>2</v>
      </c>
      <c r="F25" s="18">
        <v>0</v>
      </c>
      <c r="G25" s="10">
        <v>0</v>
      </c>
      <c r="H25" s="10">
        <v>0</v>
      </c>
      <c r="I25" s="10">
        <v>0</v>
      </c>
    </row>
    <row r="26" spans="1:9" ht="29.5" thickBot="1">
      <c r="A26" s="346"/>
      <c r="B26" s="28" t="s">
        <v>40</v>
      </c>
      <c r="C26" s="21" t="s">
        <v>20</v>
      </c>
      <c r="D26" s="354" t="s">
        <v>1526</v>
      </c>
      <c r="E26" s="8">
        <v>3</v>
      </c>
      <c r="F26" s="18">
        <v>0</v>
      </c>
      <c r="G26" s="10">
        <v>0</v>
      </c>
      <c r="H26" s="10">
        <v>0</v>
      </c>
      <c r="I26" s="10">
        <v>0</v>
      </c>
    </row>
    <row r="27" spans="1:9" ht="19" thickBot="1">
      <c r="A27" s="346"/>
      <c r="B27" s="47" t="s">
        <v>26</v>
      </c>
      <c r="C27" s="48" t="s">
        <v>13</v>
      </c>
      <c r="D27" s="360" t="s">
        <v>1526</v>
      </c>
      <c r="E27" s="49">
        <v>1</v>
      </c>
      <c r="F27" s="50">
        <v>0</v>
      </c>
      <c r="G27" s="51">
        <v>1</v>
      </c>
      <c r="H27" s="52">
        <v>0</v>
      </c>
      <c r="I27" s="52">
        <v>0</v>
      </c>
    </row>
    <row r="28" spans="1:9" ht="19" thickBot="1">
      <c r="A28" s="346"/>
      <c r="B28" s="53" t="s">
        <v>41</v>
      </c>
      <c r="C28" s="54" t="s">
        <v>13</v>
      </c>
      <c r="D28" s="361" t="s">
        <v>1526</v>
      </c>
      <c r="E28" s="55">
        <v>2</v>
      </c>
      <c r="F28" s="56">
        <v>0</v>
      </c>
      <c r="G28" s="57">
        <v>1</v>
      </c>
      <c r="H28" s="58">
        <v>0</v>
      </c>
      <c r="I28" s="58">
        <v>0</v>
      </c>
    </row>
  </sheetData>
  <mergeCells count="2">
    <mergeCell ref="A2:A19"/>
    <mergeCell ref="A20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D7B4-BD06-4736-A9B0-E48F854A62DC}">
  <dimension ref="A1:I344"/>
  <sheetViews>
    <sheetView zoomScale="70" zoomScaleNormal="70" workbookViewId="0">
      <selection activeCell="D221" sqref="D221"/>
    </sheetView>
  </sheetViews>
  <sheetFormatPr baseColWidth="10" defaultRowHeight="14.5"/>
  <cols>
    <col min="2" max="2" width="43.54296875" customWidth="1"/>
    <col min="3" max="4" width="32.81640625" customWidth="1"/>
    <col min="5" max="9" width="18.26953125" customWidth="1"/>
  </cols>
  <sheetData>
    <row r="1" spans="1:9" ht="74.5" thickBot="1">
      <c r="B1" s="1" t="s">
        <v>0</v>
      </c>
      <c r="C1" s="2" t="s">
        <v>1</v>
      </c>
      <c r="D1" s="2" t="s">
        <v>1524</v>
      </c>
      <c r="E1" s="3" t="s">
        <v>2</v>
      </c>
      <c r="F1" s="4" t="s">
        <v>3</v>
      </c>
      <c r="G1" s="5" t="s">
        <v>4</v>
      </c>
      <c r="H1" s="5" t="s">
        <v>5</v>
      </c>
      <c r="I1" s="5" t="s">
        <v>6</v>
      </c>
    </row>
    <row r="2" spans="1:9">
      <c r="A2" s="344" t="s">
        <v>7</v>
      </c>
      <c r="B2" s="11" t="s">
        <v>42</v>
      </c>
      <c r="C2" s="12" t="s">
        <v>43</v>
      </c>
      <c r="D2" s="362" t="s">
        <v>1525</v>
      </c>
      <c r="E2" s="13">
        <v>5</v>
      </c>
      <c r="F2" s="40">
        <v>0</v>
      </c>
      <c r="G2" s="15">
        <v>0</v>
      </c>
      <c r="H2" s="15">
        <v>0</v>
      </c>
      <c r="I2" s="15">
        <v>0</v>
      </c>
    </row>
    <row r="3" spans="1:9">
      <c r="A3" s="344"/>
      <c r="B3" s="11" t="s">
        <v>42</v>
      </c>
      <c r="C3" s="12" t="s">
        <v>44</v>
      </c>
      <c r="D3" s="363"/>
      <c r="E3" s="13">
        <v>10</v>
      </c>
      <c r="F3" s="40">
        <v>0</v>
      </c>
      <c r="G3" s="15">
        <v>0</v>
      </c>
      <c r="H3" s="15">
        <v>0</v>
      </c>
      <c r="I3" s="15">
        <v>0</v>
      </c>
    </row>
    <row r="4" spans="1:9">
      <c r="A4" s="344"/>
      <c r="B4" s="11" t="s">
        <v>42</v>
      </c>
      <c r="C4" s="12" t="s">
        <v>45</v>
      </c>
      <c r="D4" s="363"/>
      <c r="E4" s="13">
        <v>5</v>
      </c>
      <c r="F4" s="40">
        <v>0</v>
      </c>
      <c r="G4" s="15">
        <v>0</v>
      </c>
      <c r="H4" s="15">
        <v>0</v>
      </c>
      <c r="I4" s="15">
        <v>0</v>
      </c>
    </row>
    <row r="5" spans="1:9">
      <c r="A5" s="344"/>
      <c r="B5" s="11" t="s">
        <v>42</v>
      </c>
      <c r="C5" s="12" t="s">
        <v>46</v>
      </c>
      <c r="D5" s="363"/>
      <c r="E5" s="13">
        <v>5</v>
      </c>
      <c r="F5" s="40">
        <v>0</v>
      </c>
      <c r="G5" s="15">
        <v>0</v>
      </c>
      <c r="H5" s="15">
        <v>0</v>
      </c>
      <c r="I5" s="15">
        <v>0</v>
      </c>
    </row>
    <row r="6" spans="1:9">
      <c r="A6" s="344"/>
      <c r="B6" s="11" t="s">
        <v>42</v>
      </c>
      <c r="C6" s="12" t="s">
        <v>47</v>
      </c>
      <c r="D6" s="363"/>
      <c r="E6" s="13">
        <v>5</v>
      </c>
      <c r="F6" s="40">
        <v>0</v>
      </c>
      <c r="G6" s="15">
        <v>0</v>
      </c>
      <c r="H6" s="15">
        <v>0</v>
      </c>
      <c r="I6" s="15">
        <v>0</v>
      </c>
    </row>
    <row r="7" spans="1:9">
      <c r="A7" s="344"/>
      <c r="B7" s="11" t="s">
        <v>42</v>
      </c>
      <c r="C7" s="59" t="s">
        <v>48</v>
      </c>
      <c r="D7" s="363"/>
      <c r="E7" s="13">
        <v>5</v>
      </c>
      <c r="F7" s="14">
        <v>2</v>
      </c>
      <c r="G7" s="41">
        <v>2</v>
      </c>
      <c r="H7" s="41">
        <v>1</v>
      </c>
      <c r="I7" s="41">
        <v>2</v>
      </c>
    </row>
    <row r="8" spans="1:9">
      <c r="A8" s="344"/>
      <c r="B8" s="11" t="s">
        <v>42</v>
      </c>
      <c r="C8" s="59" t="s">
        <v>49</v>
      </c>
      <c r="D8" s="363"/>
      <c r="E8" s="13">
        <v>5</v>
      </c>
      <c r="F8" s="14">
        <v>2</v>
      </c>
      <c r="G8" s="15">
        <v>0</v>
      </c>
      <c r="H8" s="41" t="s">
        <v>50</v>
      </c>
      <c r="I8" s="41" t="s">
        <v>50</v>
      </c>
    </row>
    <row r="9" spans="1:9">
      <c r="A9" s="344"/>
      <c r="B9" s="11" t="s">
        <v>42</v>
      </c>
      <c r="C9" s="59" t="s">
        <v>51</v>
      </c>
      <c r="D9" s="363"/>
      <c r="E9" s="13">
        <v>5</v>
      </c>
      <c r="F9" s="40">
        <v>0</v>
      </c>
      <c r="G9" s="41">
        <v>3</v>
      </c>
      <c r="H9" s="15">
        <v>0</v>
      </c>
      <c r="I9" s="15">
        <v>0</v>
      </c>
    </row>
    <row r="10" spans="1:9">
      <c r="A10" s="344"/>
      <c r="B10" s="11" t="s">
        <v>42</v>
      </c>
      <c r="C10" s="59" t="s">
        <v>52</v>
      </c>
      <c r="D10" s="363"/>
      <c r="E10" s="13">
        <v>5</v>
      </c>
      <c r="F10" s="40">
        <v>0</v>
      </c>
      <c r="G10" s="41">
        <v>4</v>
      </c>
      <c r="H10" s="15">
        <v>1</v>
      </c>
      <c r="I10" s="15">
        <v>0</v>
      </c>
    </row>
    <row r="11" spans="1:9">
      <c r="A11" s="344"/>
      <c r="B11" s="11" t="s">
        <v>42</v>
      </c>
      <c r="C11" s="59" t="s">
        <v>53</v>
      </c>
      <c r="D11" s="363"/>
      <c r="E11" s="13">
        <v>10</v>
      </c>
      <c r="F11" s="40">
        <v>0</v>
      </c>
      <c r="G11" s="41">
        <v>4</v>
      </c>
      <c r="H11" s="15">
        <v>0</v>
      </c>
      <c r="I11" s="15">
        <v>0</v>
      </c>
    </row>
    <row r="12" spans="1:9">
      <c r="A12" s="344"/>
      <c r="B12" s="11" t="s">
        <v>42</v>
      </c>
      <c r="C12" s="59" t="s">
        <v>54</v>
      </c>
      <c r="D12" s="363"/>
      <c r="E12" s="13">
        <v>5</v>
      </c>
      <c r="F12" s="14" t="s">
        <v>55</v>
      </c>
      <c r="G12" s="41">
        <v>3</v>
      </c>
      <c r="H12" s="15">
        <v>0</v>
      </c>
      <c r="I12" s="15">
        <v>0</v>
      </c>
    </row>
    <row r="13" spans="1:9">
      <c r="A13" s="344"/>
      <c r="B13" s="11" t="s">
        <v>42</v>
      </c>
      <c r="C13" s="59" t="s">
        <v>56</v>
      </c>
      <c r="D13" s="363"/>
      <c r="E13" s="13">
        <v>5</v>
      </c>
      <c r="F13" s="40">
        <v>0</v>
      </c>
      <c r="G13" s="15">
        <v>0</v>
      </c>
      <c r="H13" s="15">
        <v>0</v>
      </c>
      <c r="I13" s="41">
        <v>3</v>
      </c>
    </row>
    <row r="14" spans="1:9">
      <c r="A14" s="344"/>
      <c r="B14" s="11" t="s">
        <v>42</v>
      </c>
      <c r="C14" s="59" t="s">
        <v>57</v>
      </c>
      <c r="D14" s="363"/>
      <c r="E14" s="13">
        <v>1</v>
      </c>
      <c r="F14" s="40">
        <v>0</v>
      </c>
      <c r="G14" s="15">
        <v>0</v>
      </c>
      <c r="H14" s="15">
        <v>0</v>
      </c>
      <c r="I14" s="41">
        <v>2</v>
      </c>
    </row>
    <row r="15" spans="1:9">
      <c r="A15" s="344"/>
      <c r="B15" s="11" t="s">
        <v>42</v>
      </c>
      <c r="C15" s="59" t="s">
        <v>58</v>
      </c>
      <c r="D15" s="363"/>
      <c r="E15" s="13">
        <v>1</v>
      </c>
      <c r="F15" s="14">
        <v>2</v>
      </c>
      <c r="G15" s="15">
        <v>0</v>
      </c>
      <c r="H15" s="15">
        <v>0</v>
      </c>
      <c r="I15" s="41">
        <v>2</v>
      </c>
    </row>
    <row r="16" spans="1:9">
      <c r="A16" s="344"/>
      <c r="B16" s="11" t="s">
        <v>42</v>
      </c>
      <c r="C16" s="59" t="s">
        <v>59</v>
      </c>
      <c r="D16" s="363"/>
      <c r="E16" s="13">
        <v>4</v>
      </c>
      <c r="F16" s="40">
        <v>0</v>
      </c>
      <c r="G16" s="15">
        <v>0</v>
      </c>
      <c r="H16" s="15">
        <v>0</v>
      </c>
      <c r="I16" s="41">
        <v>3</v>
      </c>
    </row>
    <row r="17" spans="1:9">
      <c r="A17" s="344"/>
      <c r="B17" s="11" t="s">
        <v>42</v>
      </c>
      <c r="C17" s="59" t="s">
        <v>60</v>
      </c>
      <c r="D17" s="363"/>
      <c r="E17" s="13">
        <v>4</v>
      </c>
      <c r="F17" s="40">
        <v>0</v>
      </c>
      <c r="G17" s="15">
        <v>0</v>
      </c>
      <c r="H17" s="15">
        <v>0</v>
      </c>
      <c r="I17" s="41">
        <v>3</v>
      </c>
    </row>
    <row r="18" spans="1:9">
      <c r="A18" s="344"/>
      <c r="B18" s="11" t="s">
        <v>42</v>
      </c>
      <c r="C18" s="59" t="s">
        <v>61</v>
      </c>
      <c r="D18" s="363"/>
      <c r="E18" s="13">
        <v>5</v>
      </c>
      <c r="F18" s="40">
        <v>0</v>
      </c>
      <c r="G18" s="15">
        <v>0</v>
      </c>
      <c r="H18" s="15">
        <v>0</v>
      </c>
      <c r="I18" s="41">
        <v>1</v>
      </c>
    </row>
    <row r="19" spans="1:9">
      <c r="A19" s="344"/>
      <c r="B19" s="11" t="s">
        <v>42</v>
      </c>
      <c r="C19" s="59" t="s">
        <v>62</v>
      </c>
      <c r="D19" s="363"/>
      <c r="E19" s="13">
        <v>4</v>
      </c>
      <c r="F19" s="14">
        <v>2</v>
      </c>
      <c r="G19" s="15">
        <v>0</v>
      </c>
      <c r="H19" s="15">
        <v>0</v>
      </c>
      <c r="I19" s="15">
        <v>0</v>
      </c>
    </row>
    <row r="20" spans="1:9">
      <c r="A20" s="344"/>
      <c r="B20" s="11" t="s">
        <v>42</v>
      </c>
      <c r="C20" s="59" t="s">
        <v>63</v>
      </c>
      <c r="D20" s="363"/>
      <c r="E20" s="13">
        <v>1</v>
      </c>
      <c r="F20" s="40">
        <v>0</v>
      </c>
      <c r="G20" s="15">
        <v>0</v>
      </c>
      <c r="H20" s="15">
        <v>0</v>
      </c>
      <c r="I20" s="41">
        <v>1</v>
      </c>
    </row>
    <row r="21" spans="1:9">
      <c r="A21" s="344"/>
      <c r="B21" s="11" t="s">
        <v>42</v>
      </c>
      <c r="C21" s="59" t="s">
        <v>64</v>
      </c>
      <c r="D21" s="363"/>
      <c r="E21" s="13">
        <v>5</v>
      </c>
      <c r="F21" s="40">
        <v>0</v>
      </c>
      <c r="G21" s="15">
        <v>0</v>
      </c>
      <c r="H21" s="15">
        <v>0</v>
      </c>
      <c r="I21" s="15">
        <v>0</v>
      </c>
    </row>
    <row r="22" spans="1:9">
      <c r="A22" s="344"/>
      <c r="B22" s="11" t="s">
        <v>42</v>
      </c>
      <c r="C22" s="59" t="s">
        <v>65</v>
      </c>
      <c r="D22" s="363"/>
      <c r="E22" s="13">
        <v>4</v>
      </c>
      <c r="F22" s="40">
        <v>0</v>
      </c>
      <c r="G22" s="15">
        <v>0</v>
      </c>
      <c r="H22" s="15">
        <v>0</v>
      </c>
      <c r="I22" s="41">
        <v>1</v>
      </c>
    </row>
    <row r="23" spans="1:9">
      <c r="A23" s="344"/>
      <c r="B23" s="11" t="s">
        <v>42</v>
      </c>
      <c r="C23" s="59" t="s">
        <v>66</v>
      </c>
      <c r="D23" s="363"/>
      <c r="E23" s="13">
        <v>1</v>
      </c>
      <c r="F23" s="40">
        <v>0</v>
      </c>
      <c r="G23" s="15">
        <v>0</v>
      </c>
      <c r="H23" s="15">
        <v>0</v>
      </c>
      <c r="I23" s="41">
        <v>1</v>
      </c>
    </row>
    <row r="24" spans="1:9">
      <c r="A24" s="344"/>
      <c r="B24" s="11" t="s">
        <v>42</v>
      </c>
      <c r="C24" s="59" t="s">
        <v>67</v>
      </c>
      <c r="D24" s="363"/>
      <c r="E24" s="13">
        <v>5</v>
      </c>
      <c r="F24" s="40">
        <v>0</v>
      </c>
      <c r="G24" s="15">
        <v>0</v>
      </c>
      <c r="H24" s="15">
        <v>0</v>
      </c>
      <c r="I24" s="41">
        <v>2</v>
      </c>
    </row>
    <row r="25" spans="1:9">
      <c r="A25" s="344"/>
      <c r="B25" s="11" t="s">
        <v>42</v>
      </c>
      <c r="C25" s="59" t="s">
        <v>68</v>
      </c>
      <c r="D25" s="363"/>
      <c r="E25" s="13">
        <v>5</v>
      </c>
      <c r="F25" s="40">
        <v>0</v>
      </c>
      <c r="G25" s="15">
        <v>0</v>
      </c>
      <c r="H25" s="15">
        <v>0</v>
      </c>
      <c r="I25" s="15">
        <v>0</v>
      </c>
    </row>
    <row r="26" spans="1:9">
      <c r="A26" s="344"/>
      <c r="B26" s="11" t="s">
        <v>42</v>
      </c>
      <c r="C26" s="59" t="s">
        <v>69</v>
      </c>
      <c r="D26" s="363"/>
      <c r="E26" s="13">
        <v>4</v>
      </c>
      <c r="F26" s="40">
        <v>0</v>
      </c>
      <c r="G26" s="15">
        <v>0</v>
      </c>
      <c r="H26" s="15">
        <v>0</v>
      </c>
      <c r="I26" s="15">
        <v>0</v>
      </c>
    </row>
    <row r="27" spans="1:9">
      <c r="A27" s="344"/>
      <c r="B27" s="11" t="s">
        <v>42</v>
      </c>
      <c r="C27" s="59" t="s">
        <v>70</v>
      </c>
      <c r="D27" s="363"/>
      <c r="E27" s="13">
        <v>1</v>
      </c>
      <c r="F27" s="40">
        <v>0</v>
      </c>
      <c r="G27" s="15">
        <v>0</v>
      </c>
      <c r="H27" s="15">
        <v>0</v>
      </c>
      <c r="I27" s="15">
        <v>0</v>
      </c>
    </row>
    <row r="28" spans="1:9">
      <c r="A28" s="344"/>
      <c r="B28" s="11" t="s">
        <v>42</v>
      </c>
      <c r="C28" s="12" t="s">
        <v>71</v>
      </c>
      <c r="D28" s="363"/>
      <c r="E28" s="13">
        <v>4</v>
      </c>
      <c r="F28" s="40">
        <v>0</v>
      </c>
      <c r="G28" s="15">
        <v>0</v>
      </c>
      <c r="H28" s="15">
        <v>0</v>
      </c>
      <c r="I28" s="41">
        <v>1</v>
      </c>
    </row>
    <row r="29" spans="1:9">
      <c r="A29" s="344"/>
      <c r="B29" s="11" t="s">
        <v>42</v>
      </c>
      <c r="C29" s="59" t="s">
        <v>72</v>
      </c>
      <c r="D29" s="363"/>
      <c r="E29" s="13">
        <v>4</v>
      </c>
      <c r="F29" s="40">
        <v>0</v>
      </c>
      <c r="G29" s="15">
        <v>0</v>
      </c>
      <c r="H29" s="15">
        <v>0</v>
      </c>
      <c r="I29" s="15">
        <v>0</v>
      </c>
    </row>
    <row r="30" spans="1:9">
      <c r="A30" s="344"/>
      <c r="B30" s="11" t="s">
        <v>42</v>
      </c>
      <c r="C30" s="59" t="s">
        <v>73</v>
      </c>
      <c r="D30" s="363"/>
      <c r="E30" s="13">
        <v>1</v>
      </c>
      <c r="F30" s="40">
        <v>0</v>
      </c>
      <c r="G30" s="15">
        <v>0</v>
      </c>
      <c r="H30" s="15">
        <v>0</v>
      </c>
      <c r="I30" s="41">
        <v>1</v>
      </c>
    </row>
    <row r="31" spans="1:9">
      <c r="A31" s="344"/>
      <c r="B31" s="11" t="s">
        <v>42</v>
      </c>
      <c r="C31" s="59" t="s">
        <v>74</v>
      </c>
      <c r="D31" s="363"/>
      <c r="E31" s="13">
        <v>10</v>
      </c>
      <c r="F31" s="40">
        <v>0</v>
      </c>
      <c r="G31" s="15">
        <v>0</v>
      </c>
      <c r="H31" s="15">
        <v>0</v>
      </c>
      <c r="I31" s="41">
        <v>2</v>
      </c>
    </row>
    <row r="32" spans="1:9">
      <c r="A32" s="344"/>
      <c r="B32" s="11" t="s">
        <v>42</v>
      </c>
      <c r="C32" s="59" t="s">
        <v>75</v>
      </c>
      <c r="D32" s="363"/>
      <c r="E32" s="13">
        <v>10</v>
      </c>
      <c r="F32" s="14">
        <v>1</v>
      </c>
      <c r="G32" s="15">
        <v>0</v>
      </c>
      <c r="H32" s="15">
        <v>0</v>
      </c>
      <c r="I32" s="41">
        <v>2</v>
      </c>
    </row>
    <row r="33" spans="1:9">
      <c r="A33" s="344"/>
      <c r="B33" s="11" t="s">
        <v>42</v>
      </c>
      <c r="C33" s="59" t="s">
        <v>76</v>
      </c>
      <c r="D33" s="363"/>
      <c r="E33" s="13">
        <v>10</v>
      </c>
      <c r="F33" s="40">
        <v>0</v>
      </c>
      <c r="G33" s="15">
        <v>0</v>
      </c>
      <c r="H33" s="15">
        <v>0</v>
      </c>
      <c r="I33" s="15">
        <v>0</v>
      </c>
    </row>
    <row r="34" spans="1:9" ht="15" thickBot="1">
      <c r="A34" s="344"/>
      <c r="B34" s="60" t="s">
        <v>42</v>
      </c>
      <c r="C34" s="61" t="s">
        <v>77</v>
      </c>
      <c r="D34" s="364"/>
      <c r="E34" s="44">
        <v>10</v>
      </c>
      <c r="F34" s="45">
        <v>0</v>
      </c>
      <c r="G34" s="46">
        <v>0</v>
      </c>
      <c r="H34" s="46">
        <v>0</v>
      </c>
      <c r="I34" s="46">
        <v>0</v>
      </c>
    </row>
    <row r="35" spans="1:9">
      <c r="A35" s="344"/>
      <c r="B35" s="62" t="s">
        <v>78</v>
      </c>
      <c r="C35" s="59" t="s">
        <v>79</v>
      </c>
      <c r="D35" s="365" t="s">
        <v>1526</v>
      </c>
      <c r="E35" s="13">
        <v>6</v>
      </c>
      <c r="F35" s="40">
        <v>0</v>
      </c>
      <c r="G35" s="15">
        <v>0</v>
      </c>
      <c r="H35" s="15">
        <v>0</v>
      </c>
      <c r="I35" s="15">
        <v>0</v>
      </c>
    </row>
    <row r="36" spans="1:9">
      <c r="A36" s="344"/>
      <c r="B36" s="62" t="s">
        <v>78</v>
      </c>
      <c r="C36" s="59" t="s">
        <v>44</v>
      </c>
      <c r="D36" s="366"/>
      <c r="E36" s="13">
        <v>6</v>
      </c>
      <c r="F36" s="40">
        <v>0</v>
      </c>
      <c r="G36" s="15">
        <v>0</v>
      </c>
      <c r="H36" s="15">
        <v>0</v>
      </c>
      <c r="I36" s="15">
        <v>0</v>
      </c>
    </row>
    <row r="37" spans="1:9">
      <c r="A37" s="344"/>
      <c r="B37" s="62" t="s">
        <v>78</v>
      </c>
      <c r="C37" s="59" t="s">
        <v>80</v>
      </c>
      <c r="D37" s="366"/>
      <c r="E37" s="13">
        <v>6</v>
      </c>
      <c r="F37" s="40">
        <v>0</v>
      </c>
      <c r="G37" s="15">
        <v>0</v>
      </c>
      <c r="H37" s="15">
        <v>0</v>
      </c>
      <c r="I37" s="15">
        <v>0</v>
      </c>
    </row>
    <row r="38" spans="1:9">
      <c r="A38" s="344"/>
      <c r="B38" s="62" t="s">
        <v>78</v>
      </c>
      <c r="C38" s="59" t="s">
        <v>46</v>
      </c>
      <c r="D38" s="366"/>
      <c r="E38" s="13">
        <v>6</v>
      </c>
      <c r="F38" s="40">
        <v>0</v>
      </c>
      <c r="G38" s="15">
        <v>0</v>
      </c>
      <c r="H38" s="15">
        <v>0</v>
      </c>
      <c r="I38" s="15">
        <v>0</v>
      </c>
    </row>
    <row r="39" spans="1:9">
      <c r="A39" s="344"/>
      <c r="B39" s="62" t="s">
        <v>78</v>
      </c>
      <c r="C39" s="59" t="s">
        <v>47</v>
      </c>
      <c r="D39" s="366"/>
      <c r="E39" s="13">
        <v>6</v>
      </c>
      <c r="F39" s="40">
        <v>0</v>
      </c>
      <c r="G39" s="15">
        <v>0</v>
      </c>
      <c r="H39" s="15">
        <v>0</v>
      </c>
      <c r="I39" s="15">
        <v>0</v>
      </c>
    </row>
    <row r="40" spans="1:9">
      <c r="A40" s="344"/>
      <c r="B40" s="63" t="s">
        <v>78</v>
      </c>
      <c r="C40" s="59" t="s">
        <v>49</v>
      </c>
      <c r="D40" s="366"/>
      <c r="E40" s="13">
        <v>6</v>
      </c>
      <c r="F40" s="40">
        <v>0</v>
      </c>
      <c r="G40" s="15">
        <v>0</v>
      </c>
      <c r="H40" s="41" t="s">
        <v>50</v>
      </c>
      <c r="I40" s="41" t="s">
        <v>50</v>
      </c>
    </row>
    <row r="41" spans="1:9">
      <c r="A41" s="344"/>
      <c r="B41" s="63" t="s">
        <v>78</v>
      </c>
      <c r="C41" s="59" t="s">
        <v>51</v>
      </c>
      <c r="D41" s="366"/>
      <c r="E41" s="13">
        <v>6</v>
      </c>
      <c r="F41" s="14">
        <v>1</v>
      </c>
      <c r="G41" s="41">
        <v>4</v>
      </c>
      <c r="H41" s="15">
        <v>0</v>
      </c>
      <c r="I41" s="15">
        <v>0</v>
      </c>
    </row>
    <row r="42" spans="1:9">
      <c r="A42" s="344"/>
      <c r="B42" s="63" t="s">
        <v>78</v>
      </c>
      <c r="C42" s="59" t="s">
        <v>52</v>
      </c>
      <c r="D42" s="366"/>
      <c r="E42" s="13">
        <v>6</v>
      </c>
      <c r="F42" s="40">
        <v>0</v>
      </c>
      <c r="G42" s="41">
        <v>4</v>
      </c>
      <c r="H42" s="15">
        <v>0</v>
      </c>
      <c r="I42" s="15">
        <v>0</v>
      </c>
    </row>
    <row r="43" spans="1:9">
      <c r="A43" s="344"/>
      <c r="B43" s="63" t="s">
        <v>78</v>
      </c>
      <c r="C43" s="59" t="s">
        <v>53</v>
      </c>
      <c r="D43" s="366"/>
      <c r="E43" s="13">
        <v>12</v>
      </c>
      <c r="F43" s="40">
        <v>0</v>
      </c>
      <c r="G43" s="41">
        <v>1</v>
      </c>
      <c r="H43" s="15">
        <v>0</v>
      </c>
      <c r="I43" s="15">
        <v>0</v>
      </c>
    </row>
    <row r="44" spans="1:9">
      <c r="A44" s="344"/>
      <c r="B44" s="63" t="s">
        <v>78</v>
      </c>
      <c r="C44" s="59" t="s">
        <v>56</v>
      </c>
      <c r="D44" s="366"/>
      <c r="E44" s="13">
        <v>6</v>
      </c>
      <c r="F44" s="40">
        <v>0</v>
      </c>
      <c r="G44" s="41">
        <v>1</v>
      </c>
      <c r="H44" s="15">
        <v>0</v>
      </c>
      <c r="I44" s="15">
        <v>0</v>
      </c>
    </row>
    <row r="45" spans="1:9">
      <c r="A45" s="344"/>
      <c r="B45" s="63" t="s">
        <v>78</v>
      </c>
      <c r="C45" s="59" t="s">
        <v>61</v>
      </c>
      <c r="D45" s="366"/>
      <c r="E45" s="13">
        <v>6</v>
      </c>
      <c r="F45" s="40">
        <v>0</v>
      </c>
      <c r="G45" s="41">
        <v>1</v>
      </c>
      <c r="H45" s="15">
        <v>0</v>
      </c>
      <c r="I45" s="15">
        <v>0</v>
      </c>
    </row>
    <row r="46" spans="1:9">
      <c r="A46" s="344"/>
      <c r="B46" s="63" t="s">
        <v>78</v>
      </c>
      <c r="C46" s="59" t="s">
        <v>64</v>
      </c>
      <c r="D46" s="366"/>
      <c r="E46" s="13">
        <v>6</v>
      </c>
      <c r="F46" s="40">
        <v>0</v>
      </c>
      <c r="G46" s="41">
        <v>1</v>
      </c>
      <c r="H46" s="15">
        <v>0</v>
      </c>
      <c r="I46" s="15">
        <v>0</v>
      </c>
    </row>
    <row r="47" spans="1:9">
      <c r="A47" s="344"/>
      <c r="B47" s="63" t="s">
        <v>78</v>
      </c>
      <c r="C47" s="59" t="s">
        <v>67</v>
      </c>
      <c r="D47" s="366"/>
      <c r="E47" s="13">
        <v>6</v>
      </c>
      <c r="F47" s="40">
        <v>0</v>
      </c>
      <c r="G47" s="41">
        <v>2</v>
      </c>
      <c r="H47" s="15">
        <v>0</v>
      </c>
      <c r="I47" s="15">
        <v>0</v>
      </c>
    </row>
    <row r="48" spans="1:9">
      <c r="A48" s="344"/>
      <c r="B48" s="63" t="s">
        <v>78</v>
      </c>
      <c r="C48" s="59" t="s">
        <v>68</v>
      </c>
      <c r="D48" s="366"/>
      <c r="E48" s="13">
        <v>6</v>
      </c>
      <c r="F48" s="14">
        <v>1</v>
      </c>
      <c r="G48" s="41">
        <v>1</v>
      </c>
      <c r="H48" s="15">
        <v>0</v>
      </c>
      <c r="I48" s="15">
        <v>0</v>
      </c>
    </row>
    <row r="49" spans="1:9">
      <c r="A49" s="344"/>
      <c r="B49" s="63" t="s">
        <v>78</v>
      </c>
      <c r="C49" s="59" t="s">
        <v>81</v>
      </c>
      <c r="D49" s="366"/>
      <c r="E49" s="13">
        <v>6</v>
      </c>
      <c r="F49" s="14">
        <v>1</v>
      </c>
      <c r="G49" s="41">
        <v>1</v>
      </c>
      <c r="H49" s="15">
        <v>0</v>
      </c>
      <c r="I49" s="15">
        <v>0</v>
      </c>
    </row>
    <row r="50" spans="1:9">
      <c r="A50" s="344"/>
      <c r="B50" s="63" t="s">
        <v>78</v>
      </c>
      <c r="C50" s="59" t="s">
        <v>82</v>
      </c>
      <c r="D50" s="366"/>
      <c r="E50" s="13">
        <v>6</v>
      </c>
      <c r="F50" s="40">
        <v>0</v>
      </c>
      <c r="G50" s="15">
        <v>0</v>
      </c>
      <c r="H50" s="15">
        <v>0</v>
      </c>
      <c r="I50" s="15">
        <v>0</v>
      </c>
    </row>
    <row r="51" spans="1:9">
      <c r="A51" s="344"/>
      <c r="B51" s="63" t="s">
        <v>78</v>
      </c>
      <c r="C51" s="59" t="s">
        <v>83</v>
      </c>
      <c r="D51" s="366"/>
      <c r="E51" s="13">
        <v>12</v>
      </c>
      <c r="F51" s="14">
        <v>1</v>
      </c>
      <c r="G51" s="41">
        <v>2</v>
      </c>
      <c r="H51" s="15">
        <v>0</v>
      </c>
      <c r="I51" s="15">
        <v>2</v>
      </c>
    </row>
    <row r="52" spans="1:9">
      <c r="A52" s="344"/>
      <c r="B52" s="63" t="s">
        <v>78</v>
      </c>
      <c r="C52" s="59" t="s">
        <v>84</v>
      </c>
      <c r="D52" s="366"/>
      <c r="E52" s="13">
        <v>6</v>
      </c>
      <c r="F52" s="40">
        <v>0</v>
      </c>
      <c r="G52" s="15">
        <v>0</v>
      </c>
      <c r="H52" s="15">
        <v>0</v>
      </c>
      <c r="I52" s="15">
        <v>0</v>
      </c>
    </row>
    <row r="53" spans="1:9">
      <c r="A53" s="344"/>
      <c r="B53" s="63" t="s">
        <v>78</v>
      </c>
      <c r="C53" s="59" t="s">
        <v>76</v>
      </c>
      <c r="D53" s="366"/>
      <c r="E53" s="13">
        <v>12</v>
      </c>
      <c r="F53" s="40">
        <v>0</v>
      </c>
      <c r="G53" s="15">
        <v>0</v>
      </c>
      <c r="H53" s="15">
        <v>0</v>
      </c>
      <c r="I53" s="15">
        <v>0</v>
      </c>
    </row>
    <row r="54" spans="1:9" ht="15" thickBot="1">
      <c r="A54" s="344"/>
      <c r="B54" s="64" t="s">
        <v>78</v>
      </c>
      <c r="C54" s="61" t="s">
        <v>77</v>
      </c>
      <c r="D54" s="367"/>
      <c r="E54" s="44">
        <v>12</v>
      </c>
      <c r="F54" s="45">
        <v>0</v>
      </c>
      <c r="G54" s="46">
        <v>0</v>
      </c>
      <c r="H54" s="46">
        <v>0</v>
      </c>
      <c r="I54" s="46">
        <v>0</v>
      </c>
    </row>
    <row r="55" spans="1:9">
      <c r="A55" s="344"/>
      <c r="B55" s="65" t="s">
        <v>85</v>
      </c>
      <c r="C55" s="66" t="s">
        <v>79</v>
      </c>
      <c r="D55" s="365" t="s">
        <v>1527</v>
      </c>
      <c r="E55" s="13">
        <v>2</v>
      </c>
      <c r="F55" s="40">
        <v>0</v>
      </c>
      <c r="G55" s="15">
        <v>0</v>
      </c>
      <c r="H55" s="15">
        <v>0</v>
      </c>
      <c r="I55" s="15">
        <v>0</v>
      </c>
    </row>
    <row r="56" spans="1:9">
      <c r="A56" s="344"/>
      <c r="B56" s="65" t="s">
        <v>85</v>
      </c>
      <c r="C56" s="66" t="s">
        <v>44</v>
      </c>
      <c r="D56" s="366"/>
      <c r="E56" s="13">
        <v>4</v>
      </c>
      <c r="F56" s="40">
        <v>0</v>
      </c>
      <c r="G56" s="15">
        <v>0</v>
      </c>
      <c r="H56" s="15">
        <v>0</v>
      </c>
      <c r="I56" s="15">
        <v>0</v>
      </c>
    </row>
    <row r="57" spans="1:9">
      <c r="A57" s="344"/>
      <c r="B57" s="65" t="s">
        <v>85</v>
      </c>
      <c r="C57" s="66" t="s">
        <v>86</v>
      </c>
      <c r="D57" s="366"/>
      <c r="E57" s="13">
        <v>2</v>
      </c>
      <c r="F57" s="40">
        <v>0</v>
      </c>
      <c r="G57" s="15">
        <v>0</v>
      </c>
      <c r="H57" s="15">
        <v>0</v>
      </c>
      <c r="I57" s="15">
        <v>0</v>
      </c>
    </row>
    <row r="58" spans="1:9">
      <c r="A58" s="344"/>
      <c r="B58" s="65" t="s">
        <v>85</v>
      </c>
      <c r="C58" s="66" t="s">
        <v>46</v>
      </c>
      <c r="D58" s="366"/>
      <c r="E58" s="13">
        <v>2</v>
      </c>
      <c r="F58" s="40">
        <v>0</v>
      </c>
      <c r="G58" s="15">
        <v>0</v>
      </c>
      <c r="H58" s="15">
        <v>0</v>
      </c>
      <c r="I58" s="15">
        <v>0</v>
      </c>
    </row>
    <row r="59" spans="1:9">
      <c r="A59" s="344"/>
      <c r="B59" s="65" t="s">
        <v>85</v>
      </c>
      <c r="C59" s="66" t="s">
        <v>47</v>
      </c>
      <c r="D59" s="366"/>
      <c r="E59" s="13">
        <v>2</v>
      </c>
      <c r="F59" s="40">
        <v>0</v>
      </c>
      <c r="G59" s="15">
        <v>0</v>
      </c>
      <c r="H59" s="15">
        <v>0</v>
      </c>
      <c r="I59" s="15">
        <v>0</v>
      </c>
    </row>
    <row r="60" spans="1:9">
      <c r="A60" s="344"/>
      <c r="B60" s="65" t="s">
        <v>85</v>
      </c>
      <c r="C60" s="66" t="s">
        <v>48</v>
      </c>
      <c r="D60" s="366"/>
      <c r="E60" s="13">
        <v>2</v>
      </c>
      <c r="F60" s="14">
        <v>2</v>
      </c>
      <c r="G60" s="41">
        <v>2</v>
      </c>
      <c r="H60" s="41">
        <v>1</v>
      </c>
      <c r="I60" s="41">
        <v>2</v>
      </c>
    </row>
    <row r="61" spans="1:9">
      <c r="A61" s="344"/>
      <c r="B61" s="65" t="s">
        <v>85</v>
      </c>
      <c r="C61" s="66" t="s">
        <v>49</v>
      </c>
      <c r="D61" s="366"/>
      <c r="E61" s="13">
        <v>2</v>
      </c>
      <c r="F61" s="40">
        <v>2</v>
      </c>
      <c r="G61" s="15">
        <v>0</v>
      </c>
      <c r="H61" s="41" t="s">
        <v>50</v>
      </c>
      <c r="I61" s="41" t="s">
        <v>50</v>
      </c>
    </row>
    <row r="62" spans="1:9">
      <c r="A62" s="344"/>
      <c r="B62" s="65" t="s">
        <v>85</v>
      </c>
      <c r="C62" s="66" t="s">
        <v>51</v>
      </c>
      <c r="D62" s="366"/>
      <c r="E62" s="13">
        <v>2</v>
      </c>
      <c r="F62" s="40">
        <v>1</v>
      </c>
      <c r="G62" s="15">
        <v>0</v>
      </c>
      <c r="H62" s="15">
        <v>0</v>
      </c>
      <c r="I62" s="15">
        <v>0</v>
      </c>
    </row>
    <row r="63" spans="1:9">
      <c r="A63" s="344"/>
      <c r="B63" s="65" t="s">
        <v>85</v>
      </c>
      <c r="C63" s="66" t="s">
        <v>52</v>
      </c>
      <c r="D63" s="366"/>
      <c r="E63" s="13">
        <v>2</v>
      </c>
      <c r="F63" s="40">
        <v>1</v>
      </c>
      <c r="G63" s="15">
        <v>0</v>
      </c>
      <c r="H63" s="15">
        <v>0</v>
      </c>
      <c r="I63" s="15">
        <v>0</v>
      </c>
    </row>
    <row r="64" spans="1:9">
      <c r="A64" s="344"/>
      <c r="B64" s="65" t="s">
        <v>85</v>
      </c>
      <c r="C64" s="66" t="s">
        <v>54</v>
      </c>
      <c r="D64" s="366"/>
      <c r="E64" s="13">
        <v>2</v>
      </c>
      <c r="F64" s="40">
        <v>1</v>
      </c>
      <c r="G64" s="15">
        <v>0</v>
      </c>
      <c r="H64" s="15">
        <v>0</v>
      </c>
      <c r="I64" s="15">
        <v>0</v>
      </c>
    </row>
    <row r="65" spans="1:9">
      <c r="A65" s="344"/>
      <c r="B65" s="65" t="s">
        <v>85</v>
      </c>
      <c r="C65" s="66" t="s">
        <v>87</v>
      </c>
      <c r="D65" s="366"/>
      <c r="E65" s="13">
        <v>2</v>
      </c>
      <c r="F65" s="40">
        <v>0</v>
      </c>
      <c r="G65" s="15">
        <v>0</v>
      </c>
      <c r="H65" s="15">
        <v>0</v>
      </c>
      <c r="I65" s="15">
        <v>0</v>
      </c>
    </row>
    <row r="66" spans="1:9">
      <c r="A66" s="344"/>
      <c r="B66" s="65" t="s">
        <v>85</v>
      </c>
      <c r="C66" s="66" t="s">
        <v>88</v>
      </c>
      <c r="D66" s="366"/>
      <c r="E66" s="13">
        <v>2</v>
      </c>
      <c r="F66" s="40">
        <v>0</v>
      </c>
      <c r="G66" s="15">
        <v>0</v>
      </c>
      <c r="H66" s="15">
        <v>0</v>
      </c>
      <c r="I66" s="15">
        <v>0</v>
      </c>
    </row>
    <row r="67" spans="1:9">
      <c r="A67" s="344"/>
      <c r="B67" s="65" t="s">
        <v>85</v>
      </c>
      <c r="C67" s="66" t="s">
        <v>82</v>
      </c>
      <c r="D67" s="366"/>
      <c r="E67" s="13">
        <v>2</v>
      </c>
      <c r="F67" s="40">
        <v>0</v>
      </c>
      <c r="G67" s="15">
        <v>0</v>
      </c>
      <c r="H67" s="15">
        <v>0</v>
      </c>
      <c r="I67" s="15">
        <v>0</v>
      </c>
    </row>
    <row r="68" spans="1:9">
      <c r="A68" s="344"/>
      <c r="B68" s="65" t="s">
        <v>85</v>
      </c>
      <c r="C68" s="66" t="s">
        <v>81</v>
      </c>
      <c r="D68" s="366"/>
      <c r="E68" s="13">
        <v>4</v>
      </c>
      <c r="F68" s="40">
        <v>0</v>
      </c>
      <c r="G68" s="15">
        <v>0</v>
      </c>
      <c r="H68" s="15">
        <v>0</v>
      </c>
      <c r="I68" s="15">
        <v>0</v>
      </c>
    </row>
    <row r="69" spans="1:9">
      <c r="A69" s="344"/>
      <c r="B69" s="65" t="s">
        <v>85</v>
      </c>
      <c r="C69" s="66" t="s">
        <v>89</v>
      </c>
      <c r="D69" s="366"/>
      <c r="E69" s="13">
        <v>2</v>
      </c>
      <c r="F69" s="40">
        <v>1</v>
      </c>
      <c r="G69" s="15">
        <v>0</v>
      </c>
      <c r="H69" s="15">
        <v>0</v>
      </c>
      <c r="I69" s="15">
        <v>0</v>
      </c>
    </row>
    <row r="70" spans="1:9">
      <c r="A70" s="344"/>
      <c r="B70" s="65" t="s">
        <v>85</v>
      </c>
      <c r="C70" s="66" t="s">
        <v>90</v>
      </c>
      <c r="D70" s="366"/>
      <c r="E70" s="13">
        <v>4</v>
      </c>
      <c r="F70" s="40">
        <v>1</v>
      </c>
      <c r="G70" s="15">
        <v>0</v>
      </c>
      <c r="H70" s="15">
        <v>0</v>
      </c>
      <c r="I70" s="15">
        <v>0</v>
      </c>
    </row>
    <row r="71" spans="1:9">
      <c r="A71" s="344"/>
      <c r="B71" s="65" t="s">
        <v>85</v>
      </c>
      <c r="C71" s="66" t="s">
        <v>91</v>
      </c>
      <c r="D71" s="366"/>
      <c r="E71" s="13">
        <v>2</v>
      </c>
      <c r="F71" s="40">
        <v>0</v>
      </c>
      <c r="G71" s="15">
        <v>0</v>
      </c>
      <c r="H71" s="15">
        <v>0</v>
      </c>
      <c r="I71" s="15">
        <v>0</v>
      </c>
    </row>
    <row r="72" spans="1:9">
      <c r="A72" s="344"/>
      <c r="B72" s="65" t="s">
        <v>85</v>
      </c>
      <c r="C72" s="66" t="s">
        <v>92</v>
      </c>
      <c r="D72" s="366"/>
      <c r="E72" s="13">
        <v>2</v>
      </c>
      <c r="F72" s="40">
        <v>1</v>
      </c>
      <c r="G72" s="15">
        <v>0</v>
      </c>
      <c r="H72" s="15">
        <v>0</v>
      </c>
      <c r="I72" s="15">
        <v>0</v>
      </c>
    </row>
    <row r="73" spans="1:9">
      <c r="A73" s="344"/>
      <c r="B73" s="65" t="s">
        <v>85</v>
      </c>
      <c r="C73" s="66" t="s">
        <v>93</v>
      </c>
      <c r="D73" s="366"/>
      <c r="E73" s="13">
        <v>4</v>
      </c>
      <c r="F73" s="40">
        <v>1</v>
      </c>
      <c r="G73" s="15">
        <v>0</v>
      </c>
      <c r="H73" s="15">
        <v>0</v>
      </c>
      <c r="I73" s="15">
        <v>0</v>
      </c>
    </row>
    <row r="74" spans="1:9">
      <c r="A74" s="344"/>
      <c r="B74" s="65" t="s">
        <v>85</v>
      </c>
      <c r="C74" s="66" t="s">
        <v>94</v>
      </c>
      <c r="D74" s="366"/>
      <c r="E74" s="13">
        <v>2</v>
      </c>
      <c r="F74" s="40">
        <v>0</v>
      </c>
      <c r="G74" s="15">
        <v>0</v>
      </c>
      <c r="H74" s="15">
        <v>0</v>
      </c>
      <c r="I74" s="15">
        <v>0</v>
      </c>
    </row>
    <row r="75" spans="1:9">
      <c r="A75" s="344"/>
      <c r="B75" s="65" t="s">
        <v>85</v>
      </c>
      <c r="C75" s="66" t="s">
        <v>95</v>
      </c>
      <c r="D75" s="366"/>
      <c r="E75" s="13">
        <v>2</v>
      </c>
      <c r="F75" s="40">
        <v>0</v>
      </c>
      <c r="G75" s="15">
        <v>0</v>
      </c>
      <c r="H75" s="15">
        <v>0</v>
      </c>
      <c r="I75" s="15">
        <v>0</v>
      </c>
    </row>
    <row r="76" spans="1:9">
      <c r="A76" s="344"/>
      <c r="B76" s="65" t="s">
        <v>85</v>
      </c>
      <c r="C76" s="66" t="s">
        <v>96</v>
      </c>
      <c r="D76" s="366"/>
      <c r="E76" s="13">
        <v>2</v>
      </c>
      <c r="F76" s="40">
        <v>0</v>
      </c>
      <c r="G76" s="15">
        <v>0</v>
      </c>
      <c r="H76" s="15">
        <v>0</v>
      </c>
      <c r="I76" s="15">
        <v>0</v>
      </c>
    </row>
    <row r="77" spans="1:9">
      <c r="A77" s="344"/>
      <c r="B77" s="65" t="s">
        <v>85</v>
      </c>
      <c r="C77" s="66" t="s">
        <v>97</v>
      </c>
      <c r="D77" s="366"/>
      <c r="E77" s="13">
        <v>2</v>
      </c>
      <c r="F77" s="40">
        <v>1</v>
      </c>
      <c r="G77" s="15">
        <v>0</v>
      </c>
      <c r="H77" s="15">
        <v>0</v>
      </c>
      <c r="I77" s="15">
        <v>0</v>
      </c>
    </row>
    <row r="78" spans="1:9">
      <c r="A78" s="344"/>
      <c r="B78" s="65" t="s">
        <v>85</v>
      </c>
      <c r="C78" s="66" t="s">
        <v>67</v>
      </c>
      <c r="D78" s="366"/>
      <c r="E78" s="13">
        <v>2</v>
      </c>
      <c r="F78" s="40">
        <v>0</v>
      </c>
      <c r="G78" s="15">
        <v>0</v>
      </c>
      <c r="H78" s="15">
        <v>0</v>
      </c>
      <c r="I78" s="15">
        <v>0</v>
      </c>
    </row>
    <row r="79" spans="1:9">
      <c r="A79" s="344"/>
      <c r="B79" s="65" t="s">
        <v>85</v>
      </c>
      <c r="C79" s="66" t="s">
        <v>64</v>
      </c>
      <c r="D79" s="366"/>
      <c r="E79" s="13">
        <v>4</v>
      </c>
      <c r="F79" s="40">
        <v>0</v>
      </c>
      <c r="G79" s="15">
        <v>0</v>
      </c>
      <c r="H79" s="15">
        <v>0</v>
      </c>
      <c r="I79" s="15">
        <v>0</v>
      </c>
    </row>
    <row r="80" spans="1:9">
      <c r="A80" s="344"/>
      <c r="B80" s="65" t="s">
        <v>85</v>
      </c>
      <c r="C80" s="66" t="s">
        <v>98</v>
      </c>
      <c r="D80" s="366"/>
      <c r="E80" s="13">
        <v>2</v>
      </c>
      <c r="F80" s="40">
        <v>0</v>
      </c>
      <c r="G80" s="15">
        <v>0</v>
      </c>
      <c r="H80" s="15">
        <v>0</v>
      </c>
      <c r="I80" s="15">
        <v>0</v>
      </c>
    </row>
    <row r="81" spans="1:9">
      <c r="A81" s="344"/>
      <c r="B81" s="65" t="s">
        <v>85</v>
      </c>
      <c r="C81" s="66" t="s">
        <v>99</v>
      </c>
      <c r="D81" s="366"/>
      <c r="E81" s="13">
        <v>4</v>
      </c>
      <c r="F81" s="40">
        <v>0</v>
      </c>
      <c r="G81" s="15">
        <v>1</v>
      </c>
      <c r="H81" s="15">
        <v>0</v>
      </c>
      <c r="I81" s="15">
        <v>0</v>
      </c>
    </row>
    <row r="82" spans="1:9">
      <c r="A82" s="344"/>
      <c r="B82" s="65" t="s">
        <v>85</v>
      </c>
      <c r="C82" s="66" t="s">
        <v>100</v>
      </c>
      <c r="D82" s="366"/>
      <c r="E82" s="13">
        <v>4</v>
      </c>
      <c r="F82" s="40">
        <v>1</v>
      </c>
      <c r="G82" s="15">
        <v>0</v>
      </c>
      <c r="H82" s="15">
        <v>0</v>
      </c>
      <c r="I82" s="15">
        <v>0</v>
      </c>
    </row>
    <row r="83" spans="1:9">
      <c r="A83" s="344"/>
      <c r="B83" s="65" t="s">
        <v>85</v>
      </c>
      <c r="C83" s="66" t="s">
        <v>101</v>
      </c>
      <c r="D83" s="366"/>
      <c r="E83" s="13">
        <v>4</v>
      </c>
      <c r="F83" s="40">
        <v>1</v>
      </c>
      <c r="G83" s="15">
        <v>0</v>
      </c>
      <c r="H83" s="15">
        <v>0</v>
      </c>
      <c r="I83" s="15">
        <v>0</v>
      </c>
    </row>
    <row r="84" spans="1:9">
      <c r="A84" s="344"/>
      <c r="B84" s="65" t="s">
        <v>85</v>
      </c>
      <c r="C84" s="66" t="s">
        <v>102</v>
      </c>
      <c r="D84" s="366"/>
      <c r="E84" s="13">
        <v>4</v>
      </c>
      <c r="F84" s="40">
        <v>0</v>
      </c>
      <c r="G84" s="15">
        <v>0</v>
      </c>
      <c r="H84" s="15">
        <v>0</v>
      </c>
      <c r="I84" s="15">
        <v>0</v>
      </c>
    </row>
    <row r="85" spans="1:9" ht="15" thickBot="1">
      <c r="A85" s="344"/>
      <c r="B85" s="67" t="s">
        <v>85</v>
      </c>
      <c r="C85" s="68" t="s">
        <v>103</v>
      </c>
      <c r="D85" s="367"/>
      <c r="E85" s="44">
        <v>2</v>
      </c>
      <c r="F85" s="45">
        <v>0</v>
      </c>
      <c r="G85" s="46">
        <v>0</v>
      </c>
      <c r="H85" s="46">
        <v>0</v>
      </c>
      <c r="I85" s="46">
        <v>0</v>
      </c>
    </row>
    <row r="86" spans="1:9">
      <c r="A86" s="344"/>
      <c r="B86" s="65" t="s">
        <v>15</v>
      </c>
      <c r="C86" s="69" t="s">
        <v>79</v>
      </c>
      <c r="D86" s="368" t="s">
        <v>1527</v>
      </c>
      <c r="E86" s="13">
        <v>2</v>
      </c>
      <c r="F86" s="40">
        <v>0</v>
      </c>
      <c r="G86" s="15">
        <v>0</v>
      </c>
      <c r="H86" s="15">
        <v>0</v>
      </c>
      <c r="I86" s="15">
        <v>0</v>
      </c>
    </row>
    <row r="87" spans="1:9">
      <c r="A87" s="344"/>
      <c r="B87" s="65" t="s">
        <v>15</v>
      </c>
      <c r="C87" s="69" t="s">
        <v>44</v>
      </c>
      <c r="D87" s="369"/>
      <c r="E87" s="13">
        <v>2</v>
      </c>
      <c r="F87" s="40">
        <v>0</v>
      </c>
      <c r="G87" s="15">
        <v>0</v>
      </c>
      <c r="H87" s="15">
        <v>0</v>
      </c>
      <c r="I87" s="15">
        <v>0</v>
      </c>
    </row>
    <row r="88" spans="1:9">
      <c r="A88" s="344"/>
      <c r="B88" s="65" t="s">
        <v>15</v>
      </c>
      <c r="C88" s="69" t="s">
        <v>80</v>
      </c>
      <c r="D88" s="369"/>
      <c r="E88" s="13">
        <v>1</v>
      </c>
      <c r="F88" s="40">
        <v>0</v>
      </c>
      <c r="G88" s="15">
        <v>0</v>
      </c>
      <c r="H88" s="15">
        <v>0</v>
      </c>
      <c r="I88" s="15">
        <v>0</v>
      </c>
    </row>
    <row r="89" spans="1:9">
      <c r="A89" s="344"/>
      <c r="B89" s="65" t="s">
        <v>15</v>
      </c>
      <c r="C89" s="69" t="s">
        <v>46</v>
      </c>
      <c r="D89" s="369"/>
      <c r="E89" s="13">
        <v>1</v>
      </c>
      <c r="F89" s="40">
        <v>0</v>
      </c>
      <c r="G89" s="15">
        <v>0</v>
      </c>
      <c r="H89" s="15">
        <v>0</v>
      </c>
      <c r="I89" s="15">
        <v>0</v>
      </c>
    </row>
    <row r="90" spans="1:9">
      <c r="A90" s="344"/>
      <c r="B90" s="65" t="s">
        <v>15</v>
      </c>
      <c r="C90" s="69" t="s">
        <v>47</v>
      </c>
      <c r="D90" s="369"/>
      <c r="E90" s="13">
        <v>1</v>
      </c>
      <c r="F90" s="40">
        <v>0</v>
      </c>
      <c r="G90" s="15">
        <v>0</v>
      </c>
      <c r="H90" s="15">
        <v>0</v>
      </c>
      <c r="I90" s="15">
        <v>0</v>
      </c>
    </row>
    <row r="91" spans="1:9">
      <c r="A91" s="344"/>
      <c r="B91" s="65" t="s">
        <v>15</v>
      </c>
      <c r="C91" s="69" t="s">
        <v>49</v>
      </c>
      <c r="D91" s="369"/>
      <c r="E91" s="13">
        <v>1</v>
      </c>
      <c r="F91" s="40">
        <v>2</v>
      </c>
      <c r="G91" s="15">
        <v>0</v>
      </c>
      <c r="H91" s="15" t="s">
        <v>50</v>
      </c>
      <c r="I91" s="15" t="s">
        <v>50</v>
      </c>
    </row>
    <row r="92" spans="1:9">
      <c r="A92" s="344"/>
      <c r="B92" s="65" t="s">
        <v>15</v>
      </c>
      <c r="C92" s="69" t="s">
        <v>82</v>
      </c>
      <c r="D92" s="369"/>
      <c r="E92" s="13">
        <v>1</v>
      </c>
      <c r="F92" s="40">
        <v>0</v>
      </c>
      <c r="G92" s="15">
        <v>0</v>
      </c>
      <c r="H92" s="15">
        <v>0</v>
      </c>
      <c r="I92" s="15">
        <v>0</v>
      </c>
    </row>
    <row r="93" spans="1:9">
      <c r="A93" s="344"/>
      <c r="B93" s="65" t="s">
        <v>15</v>
      </c>
      <c r="C93" s="69" t="s">
        <v>81</v>
      </c>
      <c r="D93" s="369"/>
      <c r="E93" s="13">
        <v>1</v>
      </c>
      <c r="F93" s="40">
        <v>0</v>
      </c>
      <c r="G93" s="15">
        <v>0</v>
      </c>
      <c r="H93" s="15">
        <v>0</v>
      </c>
      <c r="I93" s="15">
        <v>0</v>
      </c>
    </row>
    <row r="94" spans="1:9">
      <c r="A94" s="344"/>
      <c r="B94" s="65" t="s">
        <v>15</v>
      </c>
      <c r="C94" s="69" t="s">
        <v>104</v>
      </c>
      <c r="D94" s="369"/>
      <c r="E94" s="13">
        <v>1</v>
      </c>
      <c r="F94" s="40">
        <v>0</v>
      </c>
      <c r="G94" s="15">
        <v>0</v>
      </c>
      <c r="H94" s="15">
        <v>0</v>
      </c>
      <c r="I94" s="15">
        <v>0</v>
      </c>
    </row>
    <row r="95" spans="1:9">
      <c r="A95" s="344"/>
      <c r="B95" s="65" t="s">
        <v>15</v>
      </c>
      <c r="C95" s="69" t="s">
        <v>51</v>
      </c>
      <c r="D95" s="369"/>
      <c r="E95" s="13">
        <v>1</v>
      </c>
      <c r="F95" s="40">
        <v>0</v>
      </c>
      <c r="G95" s="15">
        <v>0</v>
      </c>
      <c r="H95" s="15">
        <v>0</v>
      </c>
      <c r="I95" s="15">
        <v>0</v>
      </c>
    </row>
    <row r="96" spans="1:9">
      <c r="A96" s="344"/>
      <c r="B96" s="65" t="s">
        <v>15</v>
      </c>
      <c r="C96" s="69" t="s">
        <v>52</v>
      </c>
      <c r="D96" s="369"/>
      <c r="E96" s="13">
        <v>1</v>
      </c>
      <c r="F96" s="40">
        <v>0</v>
      </c>
      <c r="G96" s="15">
        <v>0</v>
      </c>
      <c r="H96" s="15">
        <v>0</v>
      </c>
      <c r="I96" s="15">
        <v>0</v>
      </c>
    </row>
    <row r="97" spans="1:9">
      <c r="A97" s="344"/>
      <c r="B97" s="65" t="s">
        <v>15</v>
      </c>
      <c r="C97" s="69" t="s">
        <v>54</v>
      </c>
      <c r="D97" s="369"/>
      <c r="E97" s="13">
        <v>1</v>
      </c>
      <c r="F97" s="40">
        <v>0</v>
      </c>
      <c r="G97" s="15">
        <v>0</v>
      </c>
      <c r="H97" s="15">
        <v>0</v>
      </c>
      <c r="I97" s="15">
        <v>0</v>
      </c>
    </row>
    <row r="98" spans="1:9">
      <c r="A98" s="344"/>
      <c r="B98" s="65" t="s">
        <v>15</v>
      </c>
      <c r="C98" s="69" t="s">
        <v>105</v>
      </c>
      <c r="D98" s="369"/>
      <c r="E98" s="13">
        <v>1</v>
      </c>
      <c r="F98" s="40">
        <v>0</v>
      </c>
      <c r="G98" s="15">
        <v>0</v>
      </c>
      <c r="H98" s="15">
        <v>0</v>
      </c>
      <c r="I98" s="15">
        <v>0</v>
      </c>
    </row>
    <row r="99" spans="1:9">
      <c r="A99" s="344"/>
      <c r="B99" s="65" t="s">
        <v>15</v>
      </c>
      <c r="C99" s="69" t="s">
        <v>89</v>
      </c>
      <c r="D99" s="369"/>
      <c r="E99" s="13">
        <v>1</v>
      </c>
      <c r="F99" s="40">
        <v>0</v>
      </c>
      <c r="G99" s="15">
        <v>0</v>
      </c>
      <c r="H99" s="15">
        <v>0</v>
      </c>
      <c r="I99" s="15">
        <v>0</v>
      </c>
    </row>
    <row r="100" spans="1:9">
      <c r="A100" s="344"/>
      <c r="B100" s="65" t="s">
        <v>15</v>
      </c>
      <c r="C100" s="69" t="s">
        <v>90</v>
      </c>
      <c r="D100" s="369"/>
      <c r="E100" s="13">
        <v>1</v>
      </c>
      <c r="F100" s="40">
        <v>0</v>
      </c>
      <c r="G100" s="15">
        <v>0</v>
      </c>
      <c r="H100" s="15">
        <v>0</v>
      </c>
      <c r="I100" s="15">
        <v>0</v>
      </c>
    </row>
    <row r="101" spans="1:9">
      <c r="A101" s="344"/>
      <c r="B101" s="65" t="s">
        <v>15</v>
      </c>
      <c r="C101" s="69" t="s">
        <v>106</v>
      </c>
      <c r="D101" s="369"/>
      <c r="E101" s="13">
        <v>1</v>
      </c>
      <c r="F101" s="40">
        <v>0</v>
      </c>
      <c r="G101" s="15">
        <v>0</v>
      </c>
      <c r="H101" s="15">
        <v>0</v>
      </c>
      <c r="I101" s="15">
        <v>0</v>
      </c>
    </row>
    <row r="102" spans="1:9">
      <c r="A102" s="344"/>
      <c r="B102" s="65" t="s">
        <v>15</v>
      </c>
      <c r="C102" s="69" t="s">
        <v>93</v>
      </c>
      <c r="D102" s="369"/>
      <c r="E102" s="13">
        <v>1</v>
      </c>
      <c r="F102" s="40">
        <v>0</v>
      </c>
      <c r="G102" s="15">
        <v>0</v>
      </c>
      <c r="H102" s="15">
        <v>0</v>
      </c>
      <c r="I102" s="15">
        <v>0</v>
      </c>
    </row>
    <row r="103" spans="1:9">
      <c r="A103" s="344"/>
      <c r="B103" s="65" t="s">
        <v>15</v>
      </c>
      <c r="C103" s="69" t="s">
        <v>97</v>
      </c>
      <c r="D103" s="369"/>
      <c r="E103" s="13">
        <v>1</v>
      </c>
      <c r="F103" s="40">
        <v>0</v>
      </c>
      <c r="G103" s="15">
        <v>0</v>
      </c>
      <c r="H103" s="15">
        <v>0</v>
      </c>
      <c r="I103" s="15">
        <v>0</v>
      </c>
    </row>
    <row r="104" spans="1:9">
      <c r="A104" s="344"/>
      <c r="B104" s="65" t="s">
        <v>15</v>
      </c>
      <c r="C104" s="69" t="s">
        <v>95</v>
      </c>
      <c r="D104" s="369"/>
      <c r="E104" s="13">
        <v>1</v>
      </c>
      <c r="F104" s="40">
        <v>0</v>
      </c>
      <c r="G104" s="15">
        <v>0</v>
      </c>
      <c r="H104" s="15">
        <v>0</v>
      </c>
      <c r="I104" s="15">
        <v>0</v>
      </c>
    </row>
    <row r="105" spans="1:9">
      <c r="A105" s="344"/>
      <c r="B105" s="65" t="s">
        <v>15</v>
      </c>
      <c r="C105" s="69" t="s">
        <v>67</v>
      </c>
      <c r="D105" s="369"/>
      <c r="E105" s="13">
        <v>1</v>
      </c>
      <c r="F105" s="40">
        <v>0</v>
      </c>
      <c r="G105" s="15">
        <v>0</v>
      </c>
      <c r="H105" s="15">
        <v>0</v>
      </c>
      <c r="I105" s="15">
        <v>0</v>
      </c>
    </row>
    <row r="106" spans="1:9">
      <c r="A106" s="344"/>
      <c r="B106" s="65" t="s">
        <v>15</v>
      </c>
      <c r="C106" s="69" t="s">
        <v>64</v>
      </c>
      <c r="D106" s="369"/>
      <c r="E106" s="13">
        <v>1</v>
      </c>
      <c r="F106" s="40">
        <v>0</v>
      </c>
      <c r="G106" s="15">
        <v>0</v>
      </c>
      <c r="H106" s="15">
        <v>0</v>
      </c>
      <c r="I106" s="15">
        <v>0</v>
      </c>
    </row>
    <row r="107" spans="1:9">
      <c r="A107" s="344"/>
      <c r="B107" s="65" t="s">
        <v>15</v>
      </c>
      <c r="C107" s="69" t="s">
        <v>98</v>
      </c>
      <c r="D107" s="369"/>
      <c r="E107" s="13">
        <v>1</v>
      </c>
      <c r="F107" s="40">
        <v>0</v>
      </c>
      <c r="G107" s="15">
        <v>0</v>
      </c>
      <c r="H107" s="15">
        <v>0</v>
      </c>
      <c r="I107" s="15">
        <v>0</v>
      </c>
    </row>
    <row r="108" spans="1:9">
      <c r="A108" s="344"/>
      <c r="B108" s="65" t="s">
        <v>15</v>
      </c>
      <c r="C108" s="69" t="s">
        <v>107</v>
      </c>
      <c r="D108" s="369"/>
      <c r="E108" s="13">
        <v>1</v>
      </c>
      <c r="F108" s="40">
        <v>0</v>
      </c>
      <c r="G108" s="15">
        <v>0</v>
      </c>
      <c r="H108" s="15">
        <v>0</v>
      </c>
      <c r="I108" s="15">
        <v>0</v>
      </c>
    </row>
    <row r="109" spans="1:9">
      <c r="A109" s="344"/>
      <c r="B109" s="65" t="s">
        <v>15</v>
      </c>
      <c r="C109" s="69" t="s">
        <v>99</v>
      </c>
      <c r="D109" s="369"/>
      <c r="E109" s="13">
        <v>1</v>
      </c>
      <c r="F109" s="40">
        <v>0</v>
      </c>
      <c r="G109" s="15">
        <v>0</v>
      </c>
      <c r="H109" s="15">
        <v>0</v>
      </c>
      <c r="I109" s="15">
        <v>0</v>
      </c>
    </row>
    <row r="110" spans="1:9">
      <c r="A110" s="344"/>
      <c r="B110" s="65" t="s">
        <v>15</v>
      </c>
      <c r="C110" s="69" t="s">
        <v>108</v>
      </c>
      <c r="D110" s="369"/>
      <c r="E110" s="13">
        <v>1</v>
      </c>
      <c r="F110" s="40">
        <v>0</v>
      </c>
      <c r="G110" s="15">
        <v>0</v>
      </c>
      <c r="H110" s="15">
        <v>0</v>
      </c>
      <c r="I110" s="15">
        <v>0</v>
      </c>
    </row>
    <row r="111" spans="1:9">
      <c r="A111" s="344"/>
      <c r="B111" s="65" t="s">
        <v>15</v>
      </c>
      <c r="C111" s="69" t="s">
        <v>101</v>
      </c>
      <c r="D111" s="369"/>
      <c r="E111" s="13">
        <v>1</v>
      </c>
      <c r="F111" s="40">
        <v>0</v>
      </c>
      <c r="G111" s="15">
        <v>0</v>
      </c>
      <c r="H111" s="15">
        <v>0</v>
      </c>
      <c r="I111" s="15">
        <v>0</v>
      </c>
    </row>
    <row r="112" spans="1:9" ht="15" thickBot="1">
      <c r="A112" s="344"/>
      <c r="B112" s="67" t="s">
        <v>85</v>
      </c>
      <c r="C112" s="70" t="s">
        <v>102</v>
      </c>
      <c r="D112" s="370"/>
      <c r="E112" s="44">
        <v>1</v>
      </c>
      <c r="F112" s="45">
        <v>0</v>
      </c>
      <c r="G112" s="46">
        <v>0</v>
      </c>
      <c r="H112" s="46">
        <v>0</v>
      </c>
      <c r="I112" s="46">
        <v>0</v>
      </c>
    </row>
    <row r="113" spans="1:9">
      <c r="A113" s="344"/>
      <c r="B113" s="71" t="s">
        <v>109</v>
      </c>
      <c r="C113" s="66" t="s">
        <v>110</v>
      </c>
      <c r="D113" s="365" t="s">
        <v>1526</v>
      </c>
      <c r="E113" s="13">
        <v>6</v>
      </c>
      <c r="F113" s="40">
        <v>0</v>
      </c>
      <c r="G113" s="15">
        <v>0</v>
      </c>
      <c r="H113" s="15">
        <v>0</v>
      </c>
      <c r="I113" s="15">
        <v>0</v>
      </c>
    </row>
    <row r="114" spans="1:9">
      <c r="A114" s="344"/>
      <c r="B114" s="71" t="s">
        <v>109</v>
      </c>
      <c r="C114" s="66" t="s">
        <v>111</v>
      </c>
      <c r="D114" s="366"/>
      <c r="E114" s="13">
        <v>6</v>
      </c>
      <c r="F114" s="40">
        <v>0</v>
      </c>
      <c r="G114" s="15">
        <v>0</v>
      </c>
      <c r="H114" s="15">
        <v>0</v>
      </c>
      <c r="I114" s="15">
        <v>0</v>
      </c>
    </row>
    <row r="115" spans="1:9">
      <c r="A115" s="344"/>
      <c r="B115" s="71" t="s">
        <v>109</v>
      </c>
      <c r="C115" s="66" t="s">
        <v>112</v>
      </c>
      <c r="D115" s="366"/>
      <c r="E115" s="13">
        <v>18</v>
      </c>
      <c r="F115" s="40">
        <v>0</v>
      </c>
      <c r="G115" s="15">
        <v>0</v>
      </c>
      <c r="H115" s="15">
        <v>0</v>
      </c>
      <c r="I115" s="15">
        <v>0</v>
      </c>
    </row>
    <row r="116" spans="1:9">
      <c r="A116" s="344"/>
      <c r="B116" s="71" t="s">
        <v>109</v>
      </c>
      <c r="C116" s="66" t="s">
        <v>113</v>
      </c>
      <c r="D116" s="366"/>
      <c r="E116" s="13">
        <v>18</v>
      </c>
      <c r="F116" s="40">
        <v>0</v>
      </c>
      <c r="G116" s="15">
        <v>0</v>
      </c>
      <c r="H116" s="15">
        <v>0</v>
      </c>
      <c r="I116" s="15">
        <v>0</v>
      </c>
    </row>
    <row r="117" spans="1:9">
      <c r="A117" s="344"/>
      <c r="B117" s="71" t="s">
        <v>109</v>
      </c>
      <c r="C117" s="66" t="s">
        <v>103</v>
      </c>
      <c r="D117" s="366"/>
      <c r="E117" s="13">
        <v>6</v>
      </c>
      <c r="F117" s="40">
        <v>0</v>
      </c>
      <c r="G117" s="15">
        <v>0</v>
      </c>
      <c r="H117" s="15">
        <v>0</v>
      </c>
      <c r="I117" s="15">
        <v>0</v>
      </c>
    </row>
    <row r="118" spans="1:9">
      <c r="A118" s="344"/>
      <c r="B118" s="71" t="s">
        <v>109</v>
      </c>
      <c r="C118" s="66" t="s">
        <v>64</v>
      </c>
      <c r="D118" s="366"/>
      <c r="E118" s="13">
        <v>3</v>
      </c>
      <c r="F118" s="40">
        <v>0</v>
      </c>
      <c r="G118" s="15">
        <v>0</v>
      </c>
      <c r="H118" s="15">
        <v>0</v>
      </c>
      <c r="I118" s="15">
        <v>0</v>
      </c>
    </row>
    <row r="119" spans="1:9">
      <c r="A119" s="344"/>
      <c r="B119" s="71" t="s">
        <v>109</v>
      </c>
      <c r="C119" s="66" t="s">
        <v>56</v>
      </c>
      <c r="D119" s="366"/>
      <c r="E119" s="13">
        <v>3</v>
      </c>
      <c r="F119" s="40">
        <v>0</v>
      </c>
      <c r="G119" s="15">
        <v>0</v>
      </c>
      <c r="H119" s="15">
        <v>0</v>
      </c>
      <c r="I119" s="15">
        <v>0</v>
      </c>
    </row>
    <row r="120" spans="1:9">
      <c r="A120" s="344"/>
      <c r="B120" s="71" t="s">
        <v>109</v>
      </c>
      <c r="C120" s="66" t="s">
        <v>114</v>
      </c>
      <c r="D120" s="366"/>
      <c r="E120" s="13">
        <v>6</v>
      </c>
      <c r="F120" s="40">
        <v>0</v>
      </c>
      <c r="G120" s="15">
        <v>0</v>
      </c>
      <c r="H120" s="15">
        <v>0</v>
      </c>
      <c r="I120" s="15">
        <v>0</v>
      </c>
    </row>
    <row r="121" spans="1:9">
      <c r="A121" s="344"/>
      <c r="B121" s="71" t="s">
        <v>109</v>
      </c>
      <c r="C121" s="66" t="s">
        <v>115</v>
      </c>
      <c r="D121" s="366"/>
      <c r="E121" s="13">
        <v>6</v>
      </c>
      <c r="F121" s="40">
        <v>0</v>
      </c>
      <c r="G121" s="15">
        <v>0</v>
      </c>
      <c r="H121" s="15">
        <v>0</v>
      </c>
      <c r="I121" s="15">
        <v>0</v>
      </c>
    </row>
    <row r="122" spans="1:9">
      <c r="A122" s="344"/>
      <c r="B122" s="71" t="s">
        <v>109</v>
      </c>
      <c r="C122" s="66" t="s">
        <v>49</v>
      </c>
      <c r="D122" s="366"/>
      <c r="E122" s="13">
        <v>3</v>
      </c>
      <c r="F122" s="40">
        <v>0</v>
      </c>
      <c r="G122" s="15">
        <v>0</v>
      </c>
      <c r="H122" s="15">
        <v>0</v>
      </c>
      <c r="I122" s="15">
        <v>0</v>
      </c>
    </row>
    <row r="123" spans="1:9">
      <c r="A123" s="344"/>
      <c r="B123" s="71" t="s">
        <v>109</v>
      </c>
      <c r="C123" s="66" t="s">
        <v>48</v>
      </c>
      <c r="D123" s="366"/>
      <c r="E123" s="13">
        <v>3</v>
      </c>
      <c r="F123" s="40">
        <v>0</v>
      </c>
      <c r="G123" s="15">
        <v>0</v>
      </c>
      <c r="H123" s="15">
        <v>0</v>
      </c>
      <c r="I123" s="15">
        <v>0</v>
      </c>
    </row>
    <row r="124" spans="1:9">
      <c r="A124" s="344"/>
      <c r="B124" s="71" t="s">
        <v>109</v>
      </c>
      <c r="C124" s="66" t="s">
        <v>82</v>
      </c>
      <c r="D124" s="366"/>
      <c r="E124" s="13">
        <v>3</v>
      </c>
      <c r="F124" s="40">
        <v>0</v>
      </c>
      <c r="G124" s="15">
        <v>0</v>
      </c>
      <c r="H124" s="15">
        <v>0</v>
      </c>
      <c r="I124" s="15">
        <v>0</v>
      </c>
    </row>
    <row r="125" spans="1:9">
      <c r="A125" s="344"/>
      <c r="B125" s="71" t="s">
        <v>109</v>
      </c>
      <c r="C125" s="66" t="s">
        <v>116</v>
      </c>
      <c r="D125" s="366"/>
      <c r="E125" s="13">
        <v>3</v>
      </c>
      <c r="F125" s="40">
        <v>0</v>
      </c>
      <c r="G125" s="15">
        <v>0</v>
      </c>
      <c r="H125" s="15">
        <v>0</v>
      </c>
      <c r="I125" s="15">
        <v>0</v>
      </c>
    </row>
    <row r="126" spans="1:9" ht="15" thickBot="1">
      <c r="A126" s="344"/>
      <c r="B126" s="72" t="s">
        <v>109</v>
      </c>
      <c r="C126" s="68" t="s">
        <v>117</v>
      </c>
      <c r="D126" s="367"/>
      <c r="E126" s="44">
        <v>6</v>
      </c>
      <c r="F126" s="45">
        <v>0</v>
      </c>
      <c r="G126" s="46">
        <v>0</v>
      </c>
      <c r="H126" s="46">
        <v>0</v>
      </c>
      <c r="I126" s="46">
        <v>0</v>
      </c>
    </row>
    <row r="127" spans="1:9">
      <c r="A127" s="344"/>
      <c r="B127" s="73" t="s">
        <v>118</v>
      </c>
      <c r="C127" s="66" t="s">
        <v>110</v>
      </c>
      <c r="D127" s="365" t="s">
        <v>1526</v>
      </c>
      <c r="E127" s="13">
        <v>4</v>
      </c>
      <c r="F127" s="40">
        <v>0</v>
      </c>
      <c r="G127" s="15">
        <v>0</v>
      </c>
      <c r="H127" s="15">
        <v>0</v>
      </c>
      <c r="I127" s="15">
        <v>0</v>
      </c>
    </row>
    <row r="128" spans="1:9">
      <c r="A128" s="344"/>
      <c r="B128" s="73" t="s">
        <v>118</v>
      </c>
      <c r="C128" s="66" t="s">
        <v>111</v>
      </c>
      <c r="D128" s="366"/>
      <c r="E128" s="13">
        <v>4</v>
      </c>
      <c r="F128" s="40">
        <v>0</v>
      </c>
      <c r="G128" s="15">
        <v>0</v>
      </c>
      <c r="H128" s="15">
        <v>0</v>
      </c>
      <c r="I128" s="15">
        <v>0</v>
      </c>
    </row>
    <row r="129" spans="1:9">
      <c r="A129" s="344"/>
      <c r="B129" s="73" t="s">
        <v>118</v>
      </c>
      <c r="C129" s="66" t="s">
        <v>112</v>
      </c>
      <c r="D129" s="366"/>
      <c r="E129" s="13">
        <v>12</v>
      </c>
      <c r="F129" s="40">
        <v>0</v>
      </c>
      <c r="G129" s="15">
        <v>0</v>
      </c>
      <c r="H129" s="15">
        <v>0</v>
      </c>
      <c r="I129" s="41">
        <v>4</v>
      </c>
    </row>
    <row r="130" spans="1:9">
      <c r="A130" s="344"/>
      <c r="B130" s="73" t="s">
        <v>118</v>
      </c>
      <c r="C130" s="66" t="s">
        <v>113</v>
      </c>
      <c r="D130" s="366"/>
      <c r="E130" s="13">
        <v>12</v>
      </c>
      <c r="F130" s="40">
        <v>0</v>
      </c>
      <c r="G130" s="15">
        <v>0</v>
      </c>
      <c r="H130" s="15">
        <v>0</v>
      </c>
      <c r="I130" s="41">
        <v>4</v>
      </c>
    </row>
    <row r="131" spans="1:9">
      <c r="A131" s="344"/>
      <c r="B131" s="73" t="s">
        <v>118</v>
      </c>
      <c r="C131" s="66" t="s">
        <v>103</v>
      </c>
      <c r="D131" s="366"/>
      <c r="E131" s="13">
        <v>6</v>
      </c>
      <c r="F131" s="40">
        <v>0</v>
      </c>
      <c r="G131" s="15">
        <v>0</v>
      </c>
      <c r="H131" s="15">
        <v>0</v>
      </c>
      <c r="I131" s="41">
        <v>4</v>
      </c>
    </row>
    <row r="132" spans="1:9">
      <c r="A132" s="344"/>
      <c r="B132" s="73" t="s">
        <v>118</v>
      </c>
      <c r="C132" s="66" t="s">
        <v>64</v>
      </c>
      <c r="D132" s="366"/>
      <c r="E132" s="13">
        <v>2</v>
      </c>
      <c r="F132" s="14">
        <v>1</v>
      </c>
      <c r="G132" s="15">
        <v>0</v>
      </c>
      <c r="H132" s="15">
        <v>0</v>
      </c>
      <c r="I132" s="41">
        <v>2</v>
      </c>
    </row>
    <row r="133" spans="1:9">
      <c r="A133" s="344"/>
      <c r="B133" s="73" t="s">
        <v>118</v>
      </c>
      <c r="C133" s="66" t="s">
        <v>56</v>
      </c>
      <c r="D133" s="366"/>
      <c r="E133" s="13">
        <v>2</v>
      </c>
      <c r="F133" s="40">
        <v>0</v>
      </c>
      <c r="G133" s="15">
        <v>0</v>
      </c>
      <c r="H133" s="15">
        <v>0</v>
      </c>
      <c r="I133" s="41">
        <v>1</v>
      </c>
    </row>
    <row r="134" spans="1:9">
      <c r="A134" s="344"/>
      <c r="B134" s="73" t="s">
        <v>118</v>
      </c>
      <c r="C134" s="66" t="s">
        <v>119</v>
      </c>
      <c r="D134" s="366"/>
      <c r="E134" s="13">
        <v>2</v>
      </c>
      <c r="F134" s="40">
        <v>0</v>
      </c>
      <c r="G134" s="15">
        <v>0</v>
      </c>
      <c r="H134" s="15">
        <v>0</v>
      </c>
      <c r="I134" s="41">
        <v>2</v>
      </c>
    </row>
    <row r="135" spans="1:9">
      <c r="A135" s="344"/>
      <c r="B135" s="73" t="s">
        <v>118</v>
      </c>
      <c r="C135" s="66" t="s">
        <v>120</v>
      </c>
      <c r="D135" s="366"/>
      <c r="E135" s="13">
        <v>2</v>
      </c>
      <c r="F135" s="40">
        <v>0</v>
      </c>
      <c r="G135" s="15">
        <v>0</v>
      </c>
      <c r="H135" s="15">
        <v>0</v>
      </c>
      <c r="I135" s="41">
        <v>1</v>
      </c>
    </row>
    <row r="136" spans="1:9">
      <c r="A136" s="344"/>
      <c r="B136" s="73" t="s">
        <v>118</v>
      </c>
      <c r="C136" s="66" t="s">
        <v>114</v>
      </c>
      <c r="D136" s="366"/>
      <c r="E136" s="13">
        <v>4</v>
      </c>
      <c r="F136" s="40">
        <v>0</v>
      </c>
      <c r="G136" s="15">
        <v>0</v>
      </c>
      <c r="H136" s="15">
        <v>0</v>
      </c>
      <c r="I136" s="41">
        <v>2</v>
      </c>
    </row>
    <row r="137" spans="1:9">
      <c r="A137" s="344"/>
      <c r="B137" s="73" t="s">
        <v>118</v>
      </c>
      <c r="C137" s="66" t="s">
        <v>115</v>
      </c>
      <c r="D137" s="366"/>
      <c r="E137" s="13">
        <v>4</v>
      </c>
      <c r="F137" s="40">
        <v>0</v>
      </c>
      <c r="G137" s="15">
        <v>0</v>
      </c>
      <c r="H137" s="15">
        <v>0</v>
      </c>
      <c r="I137" s="41">
        <v>1</v>
      </c>
    </row>
    <row r="138" spans="1:9">
      <c r="A138" s="344"/>
      <c r="B138" s="73" t="s">
        <v>118</v>
      </c>
      <c r="C138" s="66" t="s">
        <v>121</v>
      </c>
      <c r="D138" s="366"/>
      <c r="E138" s="13">
        <v>2</v>
      </c>
      <c r="F138" s="40">
        <v>0</v>
      </c>
      <c r="G138" s="15">
        <v>0</v>
      </c>
      <c r="H138" s="15">
        <v>0</v>
      </c>
      <c r="I138" s="41">
        <v>1</v>
      </c>
    </row>
    <row r="139" spans="1:9">
      <c r="A139" s="344"/>
      <c r="B139" s="73" t="s">
        <v>118</v>
      </c>
      <c r="C139" s="66" t="s">
        <v>122</v>
      </c>
      <c r="D139" s="366"/>
      <c r="E139" s="13">
        <v>2</v>
      </c>
      <c r="F139" s="40">
        <v>0</v>
      </c>
      <c r="G139" s="15">
        <v>0</v>
      </c>
      <c r="H139" s="15">
        <v>0</v>
      </c>
      <c r="I139" s="41">
        <v>1</v>
      </c>
    </row>
    <row r="140" spans="1:9">
      <c r="A140" s="344"/>
      <c r="B140" s="73" t="s">
        <v>118</v>
      </c>
      <c r="C140" s="66" t="s">
        <v>123</v>
      </c>
      <c r="D140" s="366"/>
      <c r="E140" s="13">
        <v>2</v>
      </c>
      <c r="F140" s="40">
        <v>0</v>
      </c>
      <c r="G140" s="15">
        <v>0</v>
      </c>
      <c r="H140" s="15">
        <v>0</v>
      </c>
      <c r="I140" s="15">
        <v>0</v>
      </c>
    </row>
    <row r="141" spans="1:9">
      <c r="A141" s="344"/>
      <c r="B141" s="73" t="s">
        <v>118</v>
      </c>
      <c r="C141" s="66" t="s">
        <v>49</v>
      </c>
      <c r="D141" s="366"/>
      <c r="E141" s="13">
        <v>2</v>
      </c>
      <c r="F141" s="40">
        <v>0</v>
      </c>
      <c r="G141" s="15">
        <v>0</v>
      </c>
      <c r="H141" s="15">
        <v>0</v>
      </c>
      <c r="I141" s="15">
        <v>0</v>
      </c>
    </row>
    <row r="142" spans="1:9">
      <c r="A142" s="344"/>
      <c r="B142" s="73" t="s">
        <v>118</v>
      </c>
      <c r="C142" s="66" t="s">
        <v>48</v>
      </c>
      <c r="D142" s="366"/>
      <c r="E142" s="13">
        <v>2</v>
      </c>
      <c r="F142" s="40">
        <v>0</v>
      </c>
      <c r="G142" s="15">
        <v>0</v>
      </c>
      <c r="H142" s="15">
        <v>0</v>
      </c>
      <c r="I142" s="15">
        <v>0</v>
      </c>
    </row>
    <row r="143" spans="1:9">
      <c r="A143" s="344"/>
      <c r="B143" s="73" t="s">
        <v>118</v>
      </c>
      <c r="C143" s="66" t="s">
        <v>82</v>
      </c>
      <c r="D143" s="366"/>
      <c r="E143" s="13">
        <v>2</v>
      </c>
      <c r="F143" s="40">
        <v>0</v>
      </c>
      <c r="G143" s="15">
        <v>0</v>
      </c>
      <c r="H143" s="15">
        <v>0</v>
      </c>
      <c r="I143" s="41">
        <v>2</v>
      </c>
    </row>
    <row r="144" spans="1:9">
      <c r="A144" s="344"/>
      <c r="B144" s="73" t="s">
        <v>118</v>
      </c>
      <c r="C144" s="66" t="s">
        <v>124</v>
      </c>
      <c r="D144" s="366"/>
      <c r="E144" s="13">
        <v>2</v>
      </c>
      <c r="F144" s="40">
        <v>0</v>
      </c>
      <c r="G144" s="15">
        <v>0</v>
      </c>
      <c r="H144" s="15">
        <v>0</v>
      </c>
      <c r="I144" s="41">
        <v>3</v>
      </c>
    </row>
    <row r="145" spans="1:9" ht="15" thickBot="1">
      <c r="A145" s="344"/>
      <c r="B145" s="74" t="s">
        <v>118</v>
      </c>
      <c r="C145" s="68" t="s">
        <v>116</v>
      </c>
      <c r="D145" s="367"/>
      <c r="E145" s="44">
        <v>2</v>
      </c>
      <c r="F145" s="45">
        <v>0</v>
      </c>
      <c r="G145" s="46">
        <v>0</v>
      </c>
      <c r="H145" s="46">
        <v>0</v>
      </c>
      <c r="I145" s="46">
        <v>0</v>
      </c>
    </row>
    <row r="146" spans="1:9">
      <c r="A146" s="344"/>
      <c r="B146" s="75" t="s">
        <v>125</v>
      </c>
      <c r="C146" s="66" t="s">
        <v>110</v>
      </c>
      <c r="D146" s="365" t="s">
        <v>1526</v>
      </c>
      <c r="E146" s="13">
        <v>6</v>
      </c>
      <c r="F146" s="14">
        <v>1</v>
      </c>
      <c r="G146" s="15">
        <v>0</v>
      </c>
      <c r="H146" s="15">
        <v>0</v>
      </c>
      <c r="I146" s="15">
        <v>0</v>
      </c>
    </row>
    <row r="147" spans="1:9">
      <c r="A147" s="344"/>
      <c r="B147" s="75" t="s">
        <v>125</v>
      </c>
      <c r="C147" s="66" t="s">
        <v>111</v>
      </c>
      <c r="D147" s="366"/>
      <c r="E147" s="13">
        <v>6</v>
      </c>
      <c r="F147" s="40">
        <v>0</v>
      </c>
      <c r="G147" s="15">
        <v>0</v>
      </c>
      <c r="H147" s="15">
        <v>0</v>
      </c>
      <c r="I147" s="15">
        <v>0</v>
      </c>
    </row>
    <row r="148" spans="1:9">
      <c r="A148" s="344"/>
      <c r="B148" s="75" t="s">
        <v>125</v>
      </c>
      <c r="C148" s="66" t="s">
        <v>112</v>
      </c>
      <c r="D148" s="366"/>
      <c r="E148" s="13">
        <v>18</v>
      </c>
      <c r="F148" s="40">
        <v>0</v>
      </c>
      <c r="G148" s="15">
        <v>0</v>
      </c>
      <c r="H148" s="15">
        <v>0</v>
      </c>
      <c r="I148" s="41">
        <v>4</v>
      </c>
    </row>
    <row r="149" spans="1:9">
      <c r="A149" s="344"/>
      <c r="B149" s="75" t="s">
        <v>125</v>
      </c>
      <c r="C149" s="66" t="s">
        <v>113</v>
      </c>
      <c r="D149" s="366"/>
      <c r="E149" s="13">
        <v>18</v>
      </c>
      <c r="F149" s="40">
        <v>0</v>
      </c>
      <c r="G149" s="15">
        <v>0</v>
      </c>
      <c r="H149" s="15">
        <v>0</v>
      </c>
      <c r="I149" s="41">
        <v>4</v>
      </c>
    </row>
    <row r="150" spans="1:9">
      <c r="A150" s="344"/>
      <c r="B150" s="75" t="s">
        <v>125</v>
      </c>
      <c r="C150" s="66" t="s">
        <v>103</v>
      </c>
      <c r="D150" s="366"/>
      <c r="E150" s="13">
        <v>6</v>
      </c>
      <c r="F150" s="40">
        <v>0</v>
      </c>
      <c r="G150" s="15">
        <v>0</v>
      </c>
      <c r="H150" s="15">
        <v>0</v>
      </c>
      <c r="I150" s="41">
        <v>4</v>
      </c>
    </row>
    <row r="151" spans="1:9">
      <c r="A151" s="344"/>
      <c r="B151" s="75" t="s">
        <v>125</v>
      </c>
      <c r="C151" s="66" t="s">
        <v>64</v>
      </c>
      <c r="D151" s="366"/>
      <c r="E151" s="13">
        <v>3</v>
      </c>
      <c r="F151" s="14">
        <v>1</v>
      </c>
      <c r="G151" s="15">
        <v>0</v>
      </c>
      <c r="H151" s="15">
        <v>0</v>
      </c>
      <c r="I151" s="41">
        <v>2</v>
      </c>
    </row>
    <row r="152" spans="1:9">
      <c r="A152" s="344"/>
      <c r="B152" s="75" t="s">
        <v>125</v>
      </c>
      <c r="C152" s="66" t="s">
        <v>56</v>
      </c>
      <c r="D152" s="366"/>
      <c r="E152" s="13">
        <v>3</v>
      </c>
      <c r="F152" s="40">
        <v>0</v>
      </c>
      <c r="G152" s="15">
        <v>0</v>
      </c>
      <c r="H152" s="15">
        <v>0</v>
      </c>
      <c r="I152" s="41">
        <v>2</v>
      </c>
    </row>
    <row r="153" spans="1:9">
      <c r="A153" s="344"/>
      <c r="B153" s="75" t="s">
        <v>125</v>
      </c>
      <c r="C153" s="66" t="s">
        <v>119</v>
      </c>
      <c r="D153" s="366"/>
      <c r="E153" s="13">
        <v>3</v>
      </c>
      <c r="F153" s="40">
        <v>0</v>
      </c>
      <c r="G153" s="15">
        <v>0</v>
      </c>
      <c r="H153" s="15">
        <v>0</v>
      </c>
      <c r="I153" s="41">
        <v>1</v>
      </c>
    </row>
    <row r="154" spans="1:9">
      <c r="A154" s="344"/>
      <c r="B154" s="75" t="s">
        <v>125</v>
      </c>
      <c r="C154" s="66" t="s">
        <v>120</v>
      </c>
      <c r="D154" s="366"/>
      <c r="E154" s="13">
        <v>3</v>
      </c>
      <c r="F154" s="40">
        <v>0</v>
      </c>
      <c r="G154" s="15">
        <v>0</v>
      </c>
      <c r="H154" s="15">
        <v>0</v>
      </c>
      <c r="I154" s="41">
        <v>1</v>
      </c>
    </row>
    <row r="155" spans="1:9">
      <c r="A155" s="344"/>
      <c r="B155" s="75" t="s">
        <v>125</v>
      </c>
      <c r="C155" s="66" t="s">
        <v>114</v>
      </c>
      <c r="D155" s="366"/>
      <c r="E155" s="13">
        <v>6</v>
      </c>
      <c r="F155" s="40">
        <v>0</v>
      </c>
      <c r="G155" s="15">
        <v>0</v>
      </c>
      <c r="H155" s="15">
        <v>0</v>
      </c>
      <c r="I155" s="41">
        <v>2</v>
      </c>
    </row>
    <row r="156" spans="1:9">
      <c r="A156" s="344"/>
      <c r="B156" s="75" t="s">
        <v>125</v>
      </c>
      <c r="C156" s="66" t="s">
        <v>115</v>
      </c>
      <c r="D156" s="366"/>
      <c r="E156" s="13">
        <v>6</v>
      </c>
      <c r="F156" s="40">
        <v>0</v>
      </c>
      <c r="G156" s="15">
        <v>0</v>
      </c>
      <c r="H156" s="15">
        <v>0</v>
      </c>
      <c r="I156" s="41">
        <v>1</v>
      </c>
    </row>
    <row r="157" spans="1:9">
      <c r="A157" s="344"/>
      <c r="B157" s="75" t="s">
        <v>125</v>
      </c>
      <c r="C157" s="66" t="s">
        <v>121</v>
      </c>
      <c r="D157" s="366"/>
      <c r="E157" s="13">
        <v>3</v>
      </c>
      <c r="F157" s="40">
        <v>0</v>
      </c>
      <c r="G157" s="15">
        <v>0</v>
      </c>
      <c r="H157" s="15">
        <v>0</v>
      </c>
      <c r="I157" s="41">
        <v>1</v>
      </c>
    </row>
    <row r="158" spans="1:9">
      <c r="A158" s="344"/>
      <c r="B158" s="75" t="s">
        <v>125</v>
      </c>
      <c r="C158" s="66" t="s">
        <v>122</v>
      </c>
      <c r="D158" s="366"/>
      <c r="E158" s="13">
        <v>3</v>
      </c>
      <c r="F158" s="40">
        <v>0</v>
      </c>
      <c r="G158" s="15">
        <v>0</v>
      </c>
      <c r="H158" s="15">
        <v>0</v>
      </c>
      <c r="I158" s="41">
        <v>1</v>
      </c>
    </row>
    <row r="159" spans="1:9">
      <c r="A159" s="344"/>
      <c r="B159" s="75" t="s">
        <v>125</v>
      </c>
      <c r="C159" s="66" t="s">
        <v>49</v>
      </c>
      <c r="D159" s="366"/>
      <c r="E159" s="13">
        <v>3</v>
      </c>
      <c r="F159" s="40">
        <v>0</v>
      </c>
      <c r="G159" s="15">
        <v>0</v>
      </c>
      <c r="H159" s="15">
        <v>0</v>
      </c>
      <c r="I159" s="15">
        <v>0</v>
      </c>
    </row>
    <row r="160" spans="1:9">
      <c r="A160" s="344"/>
      <c r="B160" s="75" t="s">
        <v>125</v>
      </c>
      <c r="C160" s="66" t="s">
        <v>48</v>
      </c>
      <c r="D160" s="366"/>
      <c r="E160" s="13">
        <v>3</v>
      </c>
      <c r="F160" s="40">
        <v>0</v>
      </c>
      <c r="G160" s="15">
        <v>0</v>
      </c>
      <c r="H160" s="15">
        <v>0</v>
      </c>
      <c r="I160" s="15">
        <v>0</v>
      </c>
    </row>
    <row r="161" spans="1:9">
      <c r="A161" s="344"/>
      <c r="B161" s="75" t="s">
        <v>125</v>
      </c>
      <c r="C161" s="66" t="s">
        <v>82</v>
      </c>
      <c r="D161" s="366"/>
      <c r="E161" s="13">
        <v>3</v>
      </c>
      <c r="F161" s="40">
        <v>0</v>
      </c>
      <c r="G161" s="15">
        <v>0</v>
      </c>
      <c r="H161" s="15">
        <v>0</v>
      </c>
      <c r="I161" s="15">
        <v>0</v>
      </c>
    </row>
    <row r="162" spans="1:9">
      <c r="A162" s="344"/>
      <c r="B162" s="75" t="s">
        <v>125</v>
      </c>
      <c r="C162" s="66" t="s">
        <v>123</v>
      </c>
      <c r="D162" s="366"/>
      <c r="E162" s="13">
        <v>3</v>
      </c>
      <c r="F162" s="40">
        <v>0</v>
      </c>
      <c r="G162" s="15">
        <v>0</v>
      </c>
      <c r="H162" s="15">
        <v>0</v>
      </c>
      <c r="I162" s="41">
        <v>2</v>
      </c>
    </row>
    <row r="163" spans="1:9">
      <c r="A163" s="344"/>
      <c r="B163" s="75" t="s">
        <v>125</v>
      </c>
      <c r="C163" s="66" t="s">
        <v>124</v>
      </c>
      <c r="D163" s="366"/>
      <c r="E163" s="13">
        <v>3</v>
      </c>
      <c r="F163" s="40">
        <v>0</v>
      </c>
      <c r="G163" s="15">
        <v>0</v>
      </c>
      <c r="H163" s="15">
        <v>0</v>
      </c>
      <c r="I163" s="41">
        <v>3</v>
      </c>
    </row>
    <row r="164" spans="1:9">
      <c r="A164" s="344"/>
      <c r="B164" s="76" t="s">
        <v>125</v>
      </c>
      <c r="C164" s="77" t="s">
        <v>116</v>
      </c>
      <c r="D164" s="371"/>
      <c r="E164" s="78">
        <v>3</v>
      </c>
      <c r="F164" s="79">
        <v>0</v>
      </c>
      <c r="G164" s="80">
        <v>0</v>
      </c>
      <c r="H164" s="80">
        <v>0</v>
      </c>
      <c r="I164" s="80">
        <v>0</v>
      </c>
    </row>
    <row r="165" spans="1:9" ht="29">
      <c r="A165" s="344"/>
      <c r="B165" s="81" t="s">
        <v>126</v>
      </c>
      <c r="C165" s="66" t="s">
        <v>79</v>
      </c>
      <c r="D165" s="372" t="s">
        <v>1526</v>
      </c>
      <c r="E165" s="13">
        <v>2</v>
      </c>
      <c r="F165" s="40">
        <v>0</v>
      </c>
      <c r="G165" s="15">
        <v>0</v>
      </c>
      <c r="H165" s="15">
        <v>0</v>
      </c>
      <c r="I165" s="15">
        <v>0</v>
      </c>
    </row>
    <row r="166" spans="1:9" ht="29">
      <c r="A166" s="344"/>
      <c r="B166" s="81" t="s">
        <v>126</v>
      </c>
      <c r="C166" s="66" t="s">
        <v>44</v>
      </c>
      <c r="D166" s="366"/>
      <c r="E166" s="13">
        <v>2</v>
      </c>
      <c r="F166" s="40">
        <v>0</v>
      </c>
      <c r="G166" s="15">
        <v>0</v>
      </c>
      <c r="H166" s="15">
        <v>0</v>
      </c>
      <c r="I166" s="15">
        <v>0</v>
      </c>
    </row>
    <row r="167" spans="1:9" ht="29">
      <c r="A167" s="344"/>
      <c r="B167" s="81" t="s">
        <v>126</v>
      </c>
      <c r="C167" s="66" t="s">
        <v>127</v>
      </c>
      <c r="D167" s="366"/>
      <c r="E167" s="13">
        <v>2</v>
      </c>
      <c r="F167" s="40">
        <v>0</v>
      </c>
      <c r="G167" s="15">
        <v>0</v>
      </c>
      <c r="H167" s="15">
        <v>0</v>
      </c>
      <c r="I167" s="15">
        <v>0</v>
      </c>
    </row>
    <row r="168" spans="1:9" ht="29">
      <c r="A168" s="344"/>
      <c r="B168" s="81" t="s">
        <v>126</v>
      </c>
      <c r="C168" s="66" t="s">
        <v>46</v>
      </c>
      <c r="D168" s="366"/>
      <c r="E168" s="13">
        <v>2</v>
      </c>
      <c r="F168" s="40">
        <v>0</v>
      </c>
      <c r="G168" s="15">
        <v>0</v>
      </c>
      <c r="H168" s="15">
        <v>0</v>
      </c>
      <c r="I168" s="15">
        <v>0</v>
      </c>
    </row>
    <row r="169" spans="1:9" ht="29">
      <c r="A169" s="344"/>
      <c r="B169" s="81" t="s">
        <v>126</v>
      </c>
      <c r="C169" s="66" t="s">
        <v>47</v>
      </c>
      <c r="D169" s="366"/>
      <c r="E169" s="13">
        <v>2</v>
      </c>
      <c r="F169" s="40">
        <v>0</v>
      </c>
      <c r="G169" s="15">
        <v>0</v>
      </c>
      <c r="H169" s="15">
        <v>0</v>
      </c>
      <c r="I169" s="15">
        <v>0</v>
      </c>
    </row>
    <row r="170" spans="1:9" ht="29">
      <c r="A170" s="344"/>
      <c r="B170" s="81" t="s">
        <v>126</v>
      </c>
      <c r="C170" s="66" t="s">
        <v>128</v>
      </c>
      <c r="D170" s="366"/>
      <c r="E170" s="13">
        <v>2</v>
      </c>
      <c r="F170" s="40">
        <v>0</v>
      </c>
      <c r="G170" s="15">
        <v>0</v>
      </c>
      <c r="H170" s="15">
        <v>0</v>
      </c>
      <c r="I170" s="15">
        <v>0</v>
      </c>
    </row>
    <row r="171" spans="1:9" ht="29">
      <c r="A171" s="344"/>
      <c r="B171" s="81" t="s">
        <v>126</v>
      </c>
      <c r="C171" s="66" t="s">
        <v>129</v>
      </c>
      <c r="D171" s="366"/>
      <c r="E171" s="13">
        <v>2</v>
      </c>
      <c r="F171" s="40">
        <v>0</v>
      </c>
      <c r="G171" s="15">
        <v>0</v>
      </c>
      <c r="H171" s="15">
        <v>0</v>
      </c>
      <c r="I171" s="15">
        <v>0</v>
      </c>
    </row>
    <row r="172" spans="1:9" ht="29">
      <c r="A172" s="344"/>
      <c r="B172" s="81" t="s">
        <v>126</v>
      </c>
      <c r="C172" s="66" t="s">
        <v>130</v>
      </c>
      <c r="D172" s="366"/>
      <c r="E172" s="13">
        <v>8</v>
      </c>
      <c r="F172" s="40">
        <v>0</v>
      </c>
      <c r="G172" s="15">
        <v>0</v>
      </c>
      <c r="H172" s="15">
        <v>0</v>
      </c>
      <c r="I172" s="15">
        <v>0</v>
      </c>
    </row>
    <row r="173" spans="1:9" ht="29">
      <c r="A173" s="344"/>
      <c r="B173" s="81" t="s">
        <v>126</v>
      </c>
      <c r="C173" s="66" t="s">
        <v>131</v>
      </c>
      <c r="D173" s="366"/>
      <c r="E173" s="13">
        <v>2</v>
      </c>
      <c r="F173" s="40">
        <v>0</v>
      </c>
      <c r="G173" s="15">
        <v>0</v>
      </c>
      <c r="H173" s="15">
        <v>0</v>
      </c>
      <c r="I173" s="15">
        <v>0</v>
      </c>
    </row>
    <row r="174" spans="1:9" ht="29">
      <c r="A174" s="344"/>
      <c r="B174" s="81" t="s">
        <v>126</v>
      </c>
      <c r="C174" s="66" t="s">
        <v>132</v>
      </c>
      <c r="D174" s="366"/>
      <c r="E174" s="13">
        <v>4</v>
      </c>
      <c r="F174" s="40">
        <v>0</v>
      </c>
      <c r="G174" s="15">
        <v>0</v>
      </c>
      <c r="H174" s="15">
        <v>0</v>
      </c>
      <c r="I174" s="15">
        <v>0</v>
      </c>
    </row>
    <row r="175" spans="1:9" ht="29">
      <c r="A175" s="344"/>
      <c r="B175" s="81" t="s">
        <v>126</v>
      </c>
      <c r="C175" s="66" t="s">
        <v>133</v>
      </c>
      <c r="D175" s="366"/>
      <c r="E175" s="13">
        <v>2</v>
      </c>
      <c r="F175" s="40">
        <v>0</v>
      </c>
      <c r="G175" s="15">
        <v>0</v>
      </c>
      <c r="H175" s="15">
        <v>0</v>
      </c>
      <c r="I175" s="15">
        <v>0</v>
      </c>
    </row>
    <row r="176" spans="1:9" ht="29">
      <c r="A176" s="344"/>
      <c r="B176" s="81" t="s">
        <v>126</v>
      </c>
      <c r="C176" s="66" t="s">
        <v>134</v>
      </c>
      <c r="D176" s="366"/>
      <c r="E176" s="13">
        <v>2</v>
      </c>
      <c r="F176" s="40">
        <v>0</v>
      </c>
      <c r="G176" s="15">
        <v>0</v>
      </c>
      <c r="H176" s="15">
        <v>0</v>
      </c>
      <c r="I176" s="15">
        <v>0</v>
      </c>
    </row>
    <row r="177" spans="1:9" ht="29">
      <c r="A177" s="344"/>
      <c r="B177" s="81" t="s">
        <v>126</v>
      </c>
      <c r="C177" s="66" t="s">
        <v>135</v>
      </c>
      <c r="D177" s="366"/>
      <c r="E177" s="13">
        <v>2</v>
      </c>
      <c r="F177" s="40">
        <v>0</v>
      </c>
      <c r="G177" s="15">
        <v>0</v>
      </c>
      <c r="H177" s="15">
        <v>0</v>
      </c>
      <c r="I177" s="15">
        <v>0</v>
      </c>
    </row>
    <row r="178" spans="1:9" ht="29">
      <c r="A178" s="344"/>
      <c r="B178" s="81" t="s">
        <v>126</v>
      </c>
      <c r="C178" s="66" t="s">
        <v>49</v>
      </c>
      <c r="D178" s="366"/>
      <c r="E178" s="13">
        <v>2</v>
      </c>
      <c r="F178" s="40">
        <v>0</v>
      </c>
      <c r="G178" s="15">
        <v>0</v>
      </c>
      <c r="H178" s="15">
        <v>0</v>
      </c>
      <c r="I178" s="15">
        <v>0</v>
      </c>
    </row>
    <row r="179" spans="1:9" ht="29">
      <c r="A179" s="344"/>
      <c r="B179" s="81" t="s">
        <v>126</v>
      </c>
      <c r="C179" s="66" t="s">
        <v>67</v>
      </c>
      <c r="D179" s="366"/>
      <c r="E179" s="13">
        <v>2</v>
      </c>
      <c r="F179" s="40">
        <v>0</v>
      </c>
      <c r="G179" s="15">
        <v>0</v>
      </c>
      <c r="H179" s="15">
        <v>0</v>
      </c>
      <c r="I179" s="15">
        <v>0</v>
      </c>
    </row>
    <row r="180" spans="1:9" ht="29">
      <c r="A180" s="344"/>
      <c r="B180" s="81" t="s">
        <v>126</v>
      </c>
      <c r="C180" s="66" t="s">
        <v>64</v>
      </c>
      <c r="D180" s="366"/>
      <c r="E180" s="13">
        <v>2</v>
      </c>
      <c r="F180" s="40">
        <v>0</v>
      </c>
      <c r="G180" s="15">
        <v>0</v>
      </c>
      <c r="H180" s="15">
        <v>0</v>
      </c>
      <c r="I180" s="15">
        <v>0</v>
      </c>
    </row>
    <row r="181" spans="1:9" ht="29">
      <c r="A181" s="344"/>
      <c r="B181" s="81" t="s">
        <v>126</v>
      </c>
      <c r="C181" s="66" t="s">
        <v>98</v>
      </c>
      <c r="D181" s="366"/>
      <c r="E181" s="13">
        <v>2</v>
      </c>
      <c r="F181" s="40">
        <v>0</v>
      </c>
      <c r="G181" s="15">
        <v>0</v>
      </c>
      <c r="H181" s="15">
        <v>0</v>
      </c>
      <c r="I181" s="15">
        <v>0</v>
      </c>
    </row>
    <row r="182" spans="1:9" ht="29.5" thickBot="1">
      <c r="A182" s="344"/>
      <c r="B182" s="82" t="s">
        <v>126</v>
      </c>
      <c r="C182" s="68" t="s">
        <v>107</v>
      </c>
      <c r="D182" s="367"/>
      <c r="E182" s="44">
        <v>2</v>
      </c>
      <c r="F182" s="45">
        <v>0</v>
      </c>
      <c r="G182" s="46">
        <v>0</v>
      </c>
      <c r="H182" s="46">
        <v>0</v>
      </c>
      <c r="I182" s="46">
        <v>0</v>
      </c>
    </row>
    <row r="183" spans="1:9">
      <c r="A183" s="344"/>
      <c r="B183" s="83" t="s">
        <v>136</v>
      </c>
      <c r="C183" s="66" t="s">
        <v>79</v>
      </c>
      <c r="D183" s="365" t="s">
        <v>1526</v>
      </c>
      <c r="E183" s="13">
        <v>2</v>
      </c>
      <c r="F183" s="40">
        <v>0</v>
      </c>
      <c r="G183" s="15">
        <v>0</v>
      </c>
      <c r="H183" s="15">
        <v>0</v>
      </c>
      <c r="I183" s="15">
        <v>0</v>
      </c>
    </row>
    <row r="184" spans="1:9">
      <c r="A184" s="344"/>
      <c r="B184" s="83" t="s">
        <v>136</v>
      </c>
      <c r="C184" s="66" t="s">
        <v>44</v>
      </c>
      <c r="D184" s="366"/>
      <c r="E184" s="13">
        <v>2</v>
      </c>
      <c r="F184" s="40">
        <v>0</v>
      </c>
      <c r="G184" s="15">
        <v>0</v>
      </c>
      <c r="H184" s="15">
        <v>0</v>
      </c>
      <c r="I184" s="15">
        <v>0</v>
      </c>
    </row>
    <row r="185" spans="1:9">
      <c r="A185" s="344"/>
      <c r="B185" s="83" t="s">
        <v>136</v>
      </c>
      <c r="C185" s="66" t="s">
        <v>127</v>
      </c>
      <c r="D185" s="366"/>
      <c r="E185" s="13">
        <v>2</v>
      </c>
      <c r="F185" s="40">
        <v>0</v>
      </c>
      <c r="G185" s="15">
        <v>0</v>
      </c>
      <c r="H185" s="15">
        <v>0</v>
      </c>
      <c r="I185" s="15">
        <v>0</v>
      </c>
    </row>
    <row r="186" spans="1:9">
      <c r="A186" s="344"/>
      <c r="B186" s="83" t="s">
        <v>136</v>
      </c>
      <c r="C186" s="66" t="s">
        <v>46</v>
      </c>
      <c r="D186" s="366"/>
      <c r="E186" s="13">
        <v>2</v>
      </c>
      <c r="F186" s="40">
        <v>0</v>
      </c>
      <c r="G186" s="15">
        <v>0</v>
      </c>
      <c r="H186" s="15">
        <v>0</v>
      </c>
      <c r="I186" s="15">
        <v>0</v>
      </c>
    </row>
    <row r="187" spans="1:9">
      <c r="A187" s="344"/>
      <c r="B187" s="83" t="s">
        <v>136</v>
      </c>
      <c r="C187" s="66" t="s">
        <v>47</v>
      </c>
      <c r="D187" s="366"/>
      <c r="E187" s="13">
        <v>2</v>
      </c>
      <c r="F187" s="40">
        <v>0</v>
      </c>
      <c r="G187" s="15">
        <v>0</v>
      </c>
      <c r="H187" s="15">
        <v>0</v>
      </c>
      <c r="I187" s="15">
        <v>0</v>
      </c>
    </row>
    <row r="188" spans="1:9">
      <c r="A188" s="344"/>
      <c r="B188" s="83" t="s">
        <v>136</v>
      </c>
      <c r="C188" s="66" t="s">
        <v>128</v>
      </c>
      <c r="D188" s="366"/>
      <c r="E188" s="13">
        <v>2</v>
      </c>
      <c r="F188" s="40">
        <v>0</v>
      </c>
      <c r="G188" s="15">
        <v>0</v>
      </c>
      <c r="H188" s="15">
        <v>0</v>
      </c>
      <c r="I188" s="15">
        <v>0</v>
      </c>
    </row>
    <row r="189" spans="1:9">
      <c r="A189" s="344"/>
      <c r="B189" s="83" t="s">
        <v>136</v>
      </c>
      <c r="C189" s="66" t="s">
        <v>129</v>
      </c>
      <c r="D189" s="366"/>
      <c r="E189" s="13">
        <v>2</v>
      </c>
      <c r="F189" s="40">
        <v>0</v>
      </c>
      <c r="G189" s="15">
        <v>0</v>
      </c>
      <c r="H189" s="15">
        <v>0</v>
      </c>
      <c r="I189" s="15">
        <v>0</v>
      </c>
    </row>
    <row r="190" spans="1:9">
      <c r="A190" s="344"/>
      <c r="B190" s="83" t="s">
        <v>136</v>
      </c>
      <c r="C190" s="66" t="s">
        <v>130</v>
      </c>
      <c r="D190" s="366"/>
      <c r="E190" s="13">
        <v>8</v>
      </c>
      <c r="F190" s="40">
        <v>0</v>
      </c>
      <c r="G190" s="15">
        <v>0</v>
      </c>
      <c r="H190" s="15">
        <v>0</v>
      </c>
      <c r="I190" s="15">
        <v>0</v>
      </c>
    </row>
    <row r="191" spans="1:9">
      <c r="A191" s="344"/>
      <c r="B191" s="83" t="s">
        <v>136</v>
      </c>
      <c r="C191" s="66" t="s">
        <v>131</v>
      </c>
      <c r="D191" s="366"/>
      <c r="E191" s="13">
        <v>2</v>
      </c>
      <c r="F191" s="40">
        <v>0</v>
      </c>
      <c r="G191" s="15">
        <v>0</v>
      </c>
      <c r="H191" s="15">
        <v>0</v>
      </c>
      <c r="I191" s="15">
        <v>0</v>
      </c>
    </row>
    <row r="192" spans="1:9">
      <c r="A192" s="344"/>
      <c r="B192" s="83" t="s">
        <v>136</v>
      </c>
      <c r="C192" s="66" t="s">
        <v>132</v>
      </c>
      <c r="D192" s="366"/>
      <c r="E192" s="13">
        <v>4</v>
      </c>
      <c r="F192" s="40">
        <v>0</v>
      </c>
      <c r="G192" s="15">
        <v>0</v>
      </c>
      <c r="H192" s="15">
        <v>0</v>
      </c>
      <c r="I192" s="15">
        <v>0</v>
      </c>
    </row>
    <row r="193" spans="1:9">
      <c r="A193" s="344"/>
      <c r="B193" s="83" t="s">
        <v>136</v>
      </c>
      <c r="C193" s="66" t="s">
        <v>133</v>
      </c>
      <c r="D193" s="366"/>
      <c r="E193" s="13">
        <v>2</v>
      </c>
      <c r="F193" s="40">
        <v>0</v>
      </c>
      <c r="G193" s="15">
        <v>0</v>
      </c>
      <c r="H193" s="15">
        <v>0</v>
      </c>
      <c r="I193" s="15">
        <v>0</v>
      </c>
    </row>
    <row r="194" spans="1:9">
      <c r="A194" s="344"/>
      <c r="B194" s="83" t="s">
        <v>136</v>
      </c>
      <c r="C194" s="66" t="s">
        <v>134</v>
      </c>
      <c r="D194" s="366"/>
      <c r="E194" s="13">
        <v>2</v>
      </c>
      <c r="F194" s="40">
        <v>0</v>
      </c>
      <c r="G194" s="15">
        <v>0</v>
      </c>
      <c r="H194" s="15">
        <v>0</v>
      </c>
      <c r="I194" s="15">
        <v>0</v>
      </c>
    </row>
    <row r="195" spans="1:9">
      <c r="A195" s="344"/>
      <c r="B195" s="83" t="s">
        <v>136</v>
      </c>
      <c r="C195" s="66" t="s">
        <v>135</v>
      </c>
      <c r="D195" s="366"/>
      <c r="E195" s="13">
        <v>2</v>
      </c>
      <c r="F195" s="40">
        <v>0</v>
      </c>
      <c r="G195" s="15">
        <v>0</v>
      </c>
      <c r="H195" s="15">
        <v>0</v>
      </c>
      <c r="I195" s="15">
        <v>0</v>
      </c>
    </row>
    <row r="196" spans="1:9">
      <c r="A196" s="344"/>
      <c r="B196" s="83" t="s">
        <v>136</v>
      </c>
      <c r="C196" s="66" t="s">
        <v>49</v>
      </c>
      <c r="D196" s="366"/>
      <c r="E196" s="13">
        <v>2</v>
      </c>
      <c r="F196" s="40">
        <v>0</v>
      </c>
      <c r="G196" s="15">
        <v>0</v>
      </c>
      <c r="H196" s="15">
        <v>0</v>
      </c>
      <c r="I196" s="15">
        <v>0</v>
      </c>
    </row>
    <row r="197" spans="1:9">
      <c r="A197" s="344"/>
      <c r="B197" s="83" t="s">
        <v>136</v>
      </c>
      <c r="C197" s="66" t="s">
        <v>67</v>
      </c>
      <c r="D197" s="366"/>
      <c r="E197" s="13">
        <v>2</v>
      </c>
      <c r="F197" s="40">
        <v>0</v>
      </c>
      <c r="G197" s="15">
        <v>0</v>
      </c>
      <c r="H197" s="15">
        <v>0</v>
      </c>
      <c r="I197" s="15">
        <v>0</v>
      </c>
    </row>
    <row r="198" spans="1:9">
      <c r="A198" s="344"/>
      <c r="B198" s="83" t="s">
        <v>136</v>
      </c>
      <c r="C198" s="66" t="s">
        <v>64</v>
      </c>
      <c r="D198" s="366"/>
      <c r="E198" s="13">
        <v>2</v>
      </c>
      <c r="F198" s="40">
        <v>0</v>
      </c>
      <c r="G198" s="15">
        <v>0</v>
      </c>
      <c r="H198" s="15">
        <v>0</v>
      </c>
      <c r="I198" s="15">
        <v>0</v>
      </c>
    </row>
    <row r="199" spans="1:9">
      <c r="A199" s="344"/>
      <c r="B199" s="83" t="s">
        <v>136</v>
      </c>
      <c r="C199" s="66" t="s">
        <v>98</v>
      </c>
      <c r="D199" s="366"/>
      <c r="E199" s="13">
        <v>2</v>
      </c>
      <c r="F199" s="40">
        <v>0</v>
      </c>
      <c r="G199" s="15">
        <v>0</v>
      </c>
      <c r="H199" s="15">
        <v>0</v>
      </c>
      <c r="I199" s="15">
        <v>0</v>
      </c>
    </row>
    <row r="200" spans="1:9" ht="15" thickBot="1">
      <c r="A200" s="344"/>
      <c r="B200" s="84" t="s">
        <v>136</v>
      </c>
      <c r="C200" s="68" t="s">
        <v>107</v>
      </c>
      <c r="D200" s="367"/>
      <c r="E200" s="44">
        <v>2</v>
      </c>
      <c r="F200" s="45">
        <v>0</v>
      </c>
      <c r="G200" s="46">
        <v>0</v>
      </c>
      <c r="H200" s="46">
        <v>0</v>
      </c>
      <c r="I200" s="46">
        <v>0</v>
      </c>
    </row>
    <row r="201" spans="1:9" ht="43.5">
      <c r="A201" s="344"/>
      <c r="B201" s="85" t="s">
        <v>137</v>
      </c>
      <c r="C201" s="66" t="s">
        <v>79</v>
      </c>
      <c r="D201" s="365" t="s">
        <v>1526</v>
      </c>
      <c r="E201" s="13">
        <v>2</v>
      </c>
      <c r="F201" s="40">
        <v>0</v>
      </c>
      <c r="G201" s="15">
        <v>0</v>
      </c>
      <c r="H201" s="15">
        <v>0</v>
      </c>
      <c r="I201" s="15">
        <v>0</v>
      </c>
    </row>
    <row r="202" spans="1:9">
      <c r="A202" s="344"/>
      <c r="B202" s="85" t="s">
        <v>138</v>
      </c>
      <c r="C202" s="66" t="s">
        <v>44</v>
      </c>
      <c r="D202" s="366"/>
      <c r="E202" s="13">
        <v>2</v>
      </c>
      <c r="F202" s="40">
        <v>0</v>
      </c>
      <c r="G202" s="15">
        <v>0</v>
      </c>
      <c r="H202" s="15">
        <v>0</v>
      </c>
      <c r="I202" s="15">
        <v>0</v>
      </c>
    </row>
    <row r="203" spans="1:9">
      <c r="A203" s="344"/>
      <c r="B203" s="85" t="s">
        <v>138</v>
      </c>
      <c r="C203" s="66" t="s">
        <v>127</v>
      </c>
      <c r="D203" s="366"/>
      <c r="E203" s="13">
        <v>2</v>
      </c>
      <c r="F203" s="40">
        <v>0</v>
      </c>
      <c r="G203" s="15">
        <v>0</v>
      </c>
      <c r="H203" s="15">
        <v>0</v>
      </c>
      <c r="I203" s="15">
        <v>0</v>
      </c>
    </row>
    <row r="204" spans="1:9">
      <c r="A204" s="344"/>
      <c r="B204" s="85" t="s">
        <v>138</v>
      </c>
      <c r="C204" s="66" t="s">
        <v>46</v>
      </c>
      <c r="D204" s="366"/>
      <c r="E204" s="13">
        <v>2</v>
      </c>
      <c r="F204" s="40">
        <v>0</v>
      </c>
      <c r="G204" s="15">
        <v>0</v>
      </c>
      <c r="H204" s="15">
        <v>0</v>
      </c>
      <c r="I204" s="15">
        <v>0</v>
      </c>
    </row>
    <row r="205" spans="1:9">
      <c r="A205" s="344"/>
      <c r="B205" s="85" t="s">
        <v>138</v>
      </c>
      <c r="C205" s="66" t="s">
        <v>47</v>
      </c>
      <c r="D205" s="366"/>
      <c r="E205" s="13">
        <v>2</v>
      </c>
      <c r="F205" s="40">
        <v>0</v>
      </c>
      <c r="G205" s="15">
        <v>0</v>
      </c>
      <c r="H205" s="15">
        <v>0</v>
      </c>
      <c r="I205" s="15">
        <v>0</v>
      </c>
    </row>
    <row r="206" spans="1:9">
      <c r="A206" s="344"/>
      <c r="B206" s="85" t="s">
        <v>138</v>
      </c>
      <c r="C206" s="66" t="s">
        <v>51</v>
      </c>
      <c r="D206" s="366"/>
      <c r="E206" s="13">
        <v>2</v>
      </c>
      <c r="F206" s="40">
        <v>0</v>
      </c>
      <c r="G206" s="15">
        <v>0</v>
      </c>
      <c r="H206" s="15">
        <v>0</v>
      </c>
      <c r="I206" s="15">
        <v>0</v>
      </c>
    </row>
    <row r="207" spans="1:9">
      <c r="A207" s="344"/>
      <c r="B207" s="85" t="s">
        <v>138</v>
      </c>
      <c r="C207" s="66" t="s">
        <v>128</v>
      </c>
      <c r="D207" s="366"/>
      <c r="E207" s="13">
        <v>2</v>
      </c>
      <c r="F207" s="40">
        <v>0</v>
      </c>
      <c r="G207" s="15">
        <v>0</v>
      </c>
      <c r="H207" s="15">
        <v>0</v>
      </c>
      <c r="I207" s="15">
        <v>0</v>
      </c>
    </row>
    <row r="208" spans="1:9">
      <c r="A208" s="344"/>
      <c r="B208" s="85" t="s">
        <v>138</v>
      </c>
      <c r="C208" s="66" t="s">
        <v>129</v>
      </c>
      <c r="D208" s="366"/>
      <c r="E208" s="13">
        <v>2</v>
      </c>
      <c r="F208" s="40">
        <v>0</v>
      </c>
      <c r="G208" s="15">
        <v>0</v>
      </c>
      <c r="H208" s="15">
        <v>0</v>
      </c>
      <c r="I208" s="15">
        <v>0</v>
      </c>
    </row>
    <row r="209" spans="1:9">
      <c r="A209" s="344"/>
      <c r="B209" s="85" t="s">
        <v>138</v>
      </c>
      <c r="C209" s="66" t="s">
        <v>99</v>
      </c>
      <c r="D209" s="366"/>
      <c r="E209" s="13">
        <v>4</v>
      </c>
      <c r="F209" s="40">
        <v>0</v>
      </c>
      <c r="G209" s="15">
        <v>0</v>
      </c>
      <c r="H209" s="15">
        <v>0</v>
      </c>
      <c r="I209" s="15">
        <v>0</v>
      </c>
    </row>
    <row r="210" spans="1:9">
      <c r="A210" s="344"/>
      <c r="B210" s="85" t="s">
        <v>138</v>
      </c>
      <c r="C210" s="66" t="s">
        <v>131</v>
      </c>
      <c r="D210" s="366"/>
      <c r="E210" s="13">
        <v>2</v>
      </c>
      <c r="F210" s="40">
        <v>0</v>
      </c>
      <c r="G210" s="15">
        <v>0</v>
      </c>
      <c r="H210" s="15">
        <v>0</v>
      </c>
      <c r="I210" s="15">
        <v>0</v>
      </c>
    </row>
    <row r="211" spans="1:9">
      <c r="A211" s="344"/>
      <c r="B211" s="85" t="s">
        <v>138</v>
      </c>
      <c r="C211" s="66" t="s">
        <v>133</v>
      </c>
      <c r="D211" s="366"/>
      <c r="E211" s="13">
        <v>2</v>
      </c>
      <c r="F211" s="40">
        <v>0</v>
      </c>
      <c r="G211" s="15">
        <v>0</v>
      </c>
      <c r="H211" s="15">
        <v>0</v>
      </c>
      <c r="I211" s="15">
        <v>0</v>
      </c>
    </row>
    <row r="212" spans="1:9">
      <c r="A212" s="344"/>
      <c r="B212" s="85" t="s">
        <v>138</v>
      </c>
      <c r="C212" s="66" t="s">
        <v>134</v>
      </c>
      <c r="D212" s="366"/>
      <c r="E212" s="13">
        <v>2</v>
      </c>
      <c r="F212" s="40">
        <v>0</v>
      </c>
      <c r="G212" s="15">
        <v>0</v>
      </c>
      <c r="H212" s="15">
        <v>0</v>
      </c>
      <c r="I212" s="15">
        <v>0</v>
      </c>
    </row>
    <row r="213" spans="1:9">
      <c r="A213" s="344"/>
      <c r="B213" s="85" t="s">
        <v>138</v>
      </c>
      <c r="C213" s="66" t="s">
        <v>135</v>
      </c>
      <c r="D213" s="366"/>
      <c r="E213" s="13">
        <v>2</v>
      </c>
      <c r="F213" s="40">
        <v>0</v>
      </c>
      <c r="G213" s="15">
        <v>0</v>
      </c>
      <c r="H213" s="15">
        <v>0</v>
      </c>
      <c r="I213" s="15">
        <v>0</v>
      </c>
    </row>
    <row r="214" spans="1:9">
      <c r="A214" s="344"/>
      <c r="B214" s="85" t="s">
        <v>138</v>
      </c>
      <c r="C214" s="66" t="s">
        <v>49</v>
      </c>
      <c r="D214" s="366"/>
      <c r="E214" s="13">
        <v>2</v>
      </c>
      <c r="F214" s="40">
        <v>0</v>
      </c>
      <c r="G214" s="15">
        <v>0</v>
      </c>
      <c r="H214" s="15">
        <v>0</v>
      </c>
      <c r="I214" s="15">
        <v>0</v>
      </c>
    </row>
    <row r="215" spans="1:9">
      <c r="A215" s="344"/>
      <c r="B215" s="85" t="s">
        <v>138</v>
      </c>
      <c r="C215" s="66" t="s">
        <v>67</v>
      </c>
      <c r="D215" s="366"/>
      <c r="E215" s="13">
        <v>2</v>
      </c>
      <c r="F215" s="40">
        <v>0</v>
      </c>
      <c r="G215" s="15">
        <v>0</v>
      </c>
      <c r="H215" s="15">
        <v>0</v>
      </c>
      <c r="I215" s="15">
        <v>0</v>
      </c>
    </row>
    <row r="216" spans="1:9">
      <c r="A216" s="344"/>
      <c r="B216" s="85" t="s">
        <v>138</v>
      </c>
      <c r="C216" s="66" t="s">
        <v>64</v>
      </c>
      <c r="D216" s="366"/>
      <c r="E216" s="13">
        <v>2</v>
      </c>
      <c r="F216" s="40">
        <v>0</v>
      </c>
      <c r="G216" s="15">
        <v>0</v>
      </c>
      <c r="H216" s="15">
        <v>0</v>
      </c>
      <c r="I216" s="15">
        <v>0</v>
      </c>
    </row>
    <row r="217" spans="1:9">
      <c r="A217" s="344"/>
      <c r="B217" s="85" t="s">
        <v>138</v>
      </c>
      <c r="C217" s="66" t="s">
        <v>98</v>
      </c>
      <c r="D217" s="366"/>
      <c r="E217" s="13">
        <v>2</v>
      </c>
      <c r="F217" s="40">
        <v>0</v>
      </c>
      <c r="G217" s="15">
        <v>0</v>
      </c>
      <c r="H217" s="15">
        <v>0</v>
      </c>
      <c r="I217" s="15">
        <v>0</v>
      </c>
    </row>
    <row r="218" spans="1:9" ht="15" thickBot="1">
      <c r="A218" s="344"/>
      <c r="B218" s="86" t="s">
        <v>138</v>
      </c>
      <c r="C218" s="68" t="s">
        <v>107</v>
      </c>
      <c r="D218" s="367"/>
      <c r="E218" s="44">
        <v>2</v>
      </c>
      <c r="F218" s="45">
        <v>0</v>
      </c>
      <c r="G218" s="46">
        <v>0</v>
      </c>
      <c r="H218" s="46">
        <v>0</v>
      </c>
      <c r="I218" s="46">
        <v>0</v>
      </c>
    </row>
    <row r="219" spans="1:9">
      <c r="A219" s="344"/>
      <c r="B219" s="87" t="s">
        <v>24</v>
      </c>
      <c r="C219" s="39" t="s">
        <v>128</v>
      </c>
      <c r="D219" s="373" t="s">
        <v>1526</v>
      </c>
      <c r="E219" s="13">
        <v>1</v>
      </c>
      <c r="F219" s="40">
        <v>0</v>
      </c>
      <c r="G219" s="15">
        <v>0</v>
      </c>
      <c r="H219" s="15">
        <v>0</v>
      </c>
      <c r="I219" s="15">
        <v>0</v>
      </c>
    </row>
    <row r="220" spans="1:9">
      <c r="A220" s="344"/>
      <c r="B220" s="87" t="s">
        <v>24</v>
      </c>
      <c r="C220" s="39" t="s">
        <v>54</v>
      </c>
      <c r="D220" s="374"/>
      <c r="E220" s="13">
        <v>1</v>
      </c>
      <c r="F220" s="40">
        <v>0</v>
      </c>
      <c r="G220" s="15">
        <v>0</v>
      </c>
      <c r="H220" s="15">
        <v>0</v>
      </c>
      <c r="I220" s="15">
        <v>0</v>
      </c>
    </row>
    <row r="221" spans="1:9" ht="31.5" thickBot="1">
      <c r="A221" s="344"/>
      <c r="B221" s="88" t="s">
        <v>139</v>
      </c>
      <c r="C221" s="43" t="s">
        <v>128</v>
      </c>
      <c r="D221" s="375" t="s">
        <v>1526</v>
      </c>
      <c r="E221" s="44">
        <v>1</v>
      </c>
      <c r="F221" s="45">
        <v>0</v>
      </c>
      <c r="G221" s="46">
        <v>0</v>
      </c>
      <c r="H221" s="46">
        <v>0</v>
      </c>
      <c r="I221" s="46">
        <v>0</v>
      </c>
    </row>
    <row r="222" spans="1:9">
      <c r="A222" s="346" t="s">
        <v>30</v>
      </c>
      <c r="B222" s="11" t="s">
        <v>42</v>
      </c>
      <c r="C222" s="12" t="s">
        <v>43</v>
      </c>
      <c r="D222" s="362" t="s">
        <v>1526</v>
      </c>
      <c r="E222" s="13">
        <v>4</v>
      </c>
      <c r="F222" s="40">
        <v>0</v>
      </c>
      <c r="G222" s="15">
        <v>0</v>
      </c>
      <c r="H222" s="15">
        <v>0</v>
      </c>
      <c r="I222" s="15">
        <v>0</v>
      </c>
    </row>
    <row r="223" spans="1:9">
      <c r="A223" s="346"/>
      <c r="B223" s="11" t="s">
        <v>42</v>
      </c>
      <c r="C223" s="12" t="s">
        <v>44</v>
      </c>
      <c r="D223" s="363"/>
      <c r="E223" s="13">
        <v>8</v>
      </c>
      <c r="F223" s="40">
        <v>0</v>
      </c>
      <c r="G223" s="15">
        <v>0</v>
      </c>
      <c r="H223" s="15">
        <v>0</v>
      </c>
      <c r="I223" s="15">
        <v>0</v>
      </c>
    </row>
    <row r="224" spans="1:9">
      <c r="A224" s="346"/>
      <c r="B224" s="11" t="s">
        <v>42</v>
      </c>
      <c r="C224" s="12" t="s">
        <v>45</v>
      </c>
      <c r="D224" s="363"/>
      <c r="E224" s="13">
        <v>4</v>
      </c>
      <c r="F224" s="40">
        <v>0</v>
      </c>
      <c r="G224" s="15">
        <v>0</v>
      </c>
      <c r="H224" s="15">
        <v>0</v>
      </c>
      <c r="I224" s="15">
        <v>0</v>
      </c>
    </row>
    <row r="225" spans="1:9">
      <c r="A225" s="346"/>
      <c r="B225" s="11" t="s">
        <v>42</v>
      </c>
      <c r="C225" s="12" t="s">
        <v>46</v>
      </c>
      <c r="D225" s="363"/>
      <c r="E225" s="13">
        <v>4</v>
      </c>
      <c r="F225" s="40">
        <v>0</v>
      </c>
      <c r="G225" s="15">
        <v>0</v>
      </c>
      <c r="H225" s="15">
        <v>0</v>
      </c>
      <c r="I225" s="15">
        <v>0</v>
      </c>
    </row>
    <row r="226" spans="1:9">
      <c r="A226" s="346"/>
      <c r="B226" s="11" t="s">
        <v>42</v>
      </c>
      <c r="C226" s="12" t="s">
        <v>47</v>
      </c>
      <c r="D226" s="363"/>
      <c r="E226" s="13">
        <v>4</v>
      </c>
      <c r="F226" s="40">
        <v>0</v>
      </c>
      <c r="G226" s="15">
        <v>0</v>
      </c>
      <c r="H226" s="15">
        <v>0</v>
      </c>
      <c r="I226" s="15">
        <v>0</v>
      </c>
    </row>
    <row r="227" spans="1:9">
      <c r="A227" s="346"/>
      <c r="B227" s="11" t="s">
        <v>42</v>
      </c>
      <c r="C227" s="59" t="s">
        <v>48</v>
      </c>
      <c r="D227" s="363"/>
      <c r="E227" s="13">
        <v>4</v>
      </c>
      <c r="F227" s="14">
        <v>2</v>
      </c>
      <c r="G227" s="41">
        <v>2</v>
      </c>
      <c r="H227" s="41">
        <v>1</v>
      </c>
      <c r="I227" s="41">
        <v>2</v>
      </c>
    </row>
    <row r="228" spans="1:9">
      <c r="A228" s="346"/>
      <c r="B228" s="11" t="s">
        <v>42</v>
      </c>
      <c r="C228" s="59" t="s">
        <v>49</v>
      </c>
      <c r="D228" s="363"/>
      <c r="E228" s="13">
        <v>4</v>
      </c>
      <c r="F228" s="14">
        <v>2</v>
      </c>
      <c r="G228" s="15">
        <v>0</v>
      </c>
      <c r="H228" s="41" t="s">
        <v>50</v>
      </c>
      <c r="I228" s="41" t="s">
        <v>50</v>
      </c>
    </row>
    <row r="229" spans="1:9">
      <c r="A229" s="346"/>
      <c r="B229" s="11" t="s">
        <v>42</v>
      </c>
      <c r="C229" s="59" t="s">
        <v>51</v>
      </c>
      <c r="D229" s="363"/>
      <c r="E229" s="13">
        <v>3</v>
      </c>
      <c r="F229" s="40">
        <v>0</v>
      </c>
      <c r="G229" s="41">
        <v>3</v>
      </c>
      <c r="H229" s="15">
        <v>0</v>
      </c>
      <c r="I229" s="15">
        <v>0</v>
      </c>
    </row>
    <row r="230" spans="1:9" ht="29">
      <c r="A230" s="346"/>
      <c r="B230" s="11" t="s">
        <v>35</v>
      </c>
      <c r="C230" s="59" t="s">
        <v>140</v>
      </c>
      <c r="D230" s="363"/>
      <c r="E230" s="13">
        <v>1</v>
      </c>
      <c r="F230" s="40">
        <v>0</v>
      </c>
      <c r="G230" s="40">
        <v>0</v>
      </c>
      <c r="H230" s="40">
        <v>0</v>
      </c>
      <c r="I230" s="40">
        <v>0</v>
      </c>
    </row>
    <row r="231" spans="1:9">
      <c r="A231" s="346"/>
      <c r="B231" s="11" t="s">
        <v>42</v>
      </c>
      <c r="C231" s="59" t="s">
        <v>52</v>
      </c>
      <c r="D231" s="363"/>
      <c r="E231" s="13">
        <v>4</v>
      </c>
      <c r="F231" s="40">
        <v>0</v>
      </c>
      <c r="G231" s="41">
        <v>4</v>
      </c>
      <c r="H231" s="15">
        <v>1</v>
      </c>
      <c r="I231" s="15">
        <v>0</v>
      </c>
    </row>
    <row r="232" spans="1:9">
      <c r="A232" s="346"/>
      <c r="B232" s="11" t="s">
        <v>42</v>
      </c>
      <c r="C232" s="59" t="s">
        <v>53</v>
      </c>
      <c r="D232" s="363"/>
      <c r="E232" s="13">
        <v>8</v>
      </c>
      <c r="F232" s="40">
        <v>0</v>
      </c>
      <c r="G232" s="41">
        <v>4</v>
      </c>
      <c r="H232" s="15">
        <v>0</v>
      </c>
      <c r="I232" s="15">
        <v>0</v>
      </c>
    </row>
    <row r="233" spans="1:9">
      <c r="A233" s="346"/>
      <c r="B233" s="11" t="s">
        <v>42</v>
      </c>
      <c r="C233" s="59" t="s">
        <v>54</v>
      </c>
      <c r="D233" s="363"/>
      <c r="E233" s="13">
        <v>4</v>
      </c>
      <c r="F233" s="14" t="s">
        <v>55</v>
      </c>
      <c r="G233" s="41">
        <v>3</v>
      </c>
      <c r="H233" s="15">
        <v>0</v>
      </c>
      <c r="I233" s="15">
        <v>0</v>
      </c>
    </row>
    <row r="234" spans="1:9">
      <c r="A234" s="346"/>
      <c r="B234" s="11" t="s">
        <v>42</v>
      </c>
      <c r="C234" s="59" t="s">
        <v>56</v>
      </c>
      <c r="D234" s="363"/>
      <c r="E234" s="13">
        <v>3</v>
      </c>
      <c r="F234" s="40">
        <v>0</v>
      </c>
      <c r="G234" s="15">
        <v>0</v>
      </c>
      <c r="H234" s="15">
        <v>0</v>
      </c>
      <c r="I234" s="41">
        <v>3</v>
      </c>
    </row>
    <row r="235" spans="1:9" ht="29">
      <c r="A235" s="346"/>
      <c r="B235" s="11" t="s">
        <v>35</v>
      </c>
      <c r="C235" s="59" t="s">
        <v>141</v>
      </c>
      <c r="D235" s="363"/>
      <c r="E235" s="13">
        <v>1</v>
      </c>
      <c r="F235" s="40">
        <v>0</v>
      </c>
      <c r="G235" s="40">
        <v>0</v>
      </c>
      <c r="H235" s="40">
        <v>0</v>
      </c>
      <c r="I235" s="40">
        <v>0</v>
      </c>
    </row>
    <row r="236" spans="1:9">
      <c r="A236" s="346"/>
      <c r="B236" s="11" t="s">
        <v>42</v>
      </c>
      <c r="C236" s="59" t="s">
        <v>57</v>
      </c>
      <c r="D236" s="363"/>
      <c r="E236" s="13">
        <v>1</v>
      </c>
      <c r="F236" s="40">
        <v>0</v>
      </c>
      <c r="G236" s="15">
        <v>0</v>
      </c>
      <c r="H236" s="15">
        <v>0</v>
      </c>
      <c r="I236" s="41">
        <v>2</v>
      </c>
    </row>
    <row r="237" spans="1:9">
      <c r="A237" s="346"/>
      <c r="B237" s="11" t="s">
        <v>42</v>
      </c>
      <c r="C237" s="59" t="s">
        <v>58</v>
      </c>
      <c r="D237" s="363"/>
      <c r="E237" s="13">
        <v>1</v>
      </c>
      <c r="F237" s="14">
        <v>2</v>
      </c>
      <c r="G237" s="15">
        <v>0</v>
      </c>
      <c r="H237" s="15">
        <v>0</v>
      </c>
      <c r="I237" s="41">
        <v>2</v>
      </c>
    </row>
    <row r="238" spans="1:9" ht="29">
      <c r="A238" s="346"/>
      <c r="B238" s="11" t="s">
        <v>35</v>
      </c>
      <c r="C238" s="59" t="s">
        <v>142</v>
      </c>
      <c r="D238" s="363"/>
      <c r="E238" s="13">
        <v>1</v>
      </c>
      <c r="F238" s="14">
        <v>0</v>
      </c>
      <c r="G238" s="15">
        <v>0</v>
      </c>
      <c r="H238" s="15">
        <v>0</v>
      </c>
      <c r="I238" s="41">
        <v>0</v>
      </c>
    </row>
    <row r="239" spans="1:9" ht="29">
      <c r="A239" s="346"/>
      <c r="B239" s="11" t="s">
        <v>35</v>
      </c>
      <c r="C239" s="59" t="s">
        <v>143</v>
      </c>
      <c r="D239" s="363"/>
      <c r="E239" s="13">
        <v>1</v>
      </c>
      <c r="F239" s="14">
        <v>0</v>
      </c>
      <c r="G239" s="15">
        <v>0</v>
      </c>
      <c r="H239" s="15">
        <v>0</v>
      </c>
      <c r="I239" s="41">
        <v>0</v>
      </c>
    </row>
    <row r="240" spans="1:9">
      <c r="A240" s="346"/>
      <c r="B240" s="11" t="s">
        <v>42</v>
      </c>
      <c r="C240" s="59" t="s">
        <v>59</v>
      </c>
      <c r="D240" s="363"/>
      <c r="E240" s="13">
        <v>2</v>
      </c>
      <c r="F240" s="40">
        <v>0</v>
      </c>
      <c r="G240" s="15">
        <v>0</v>
      </c>
      <c r="H240" s="15">
        <v>0</v>
      </c>
      <c r="I240" s="41">
        <v>3</v>
      </c>
    </row>
    <row r="241" spans="1:9">
      <c r="A241" s="346"/>
      <c r="B241" s="11" t="s">
        <v>42</v>
      </c>
      <c r="C241" s="59" t="s">
        <v>60</v>
      </c>
      <c r="D241" s="363"/>
      <c r="E241" s="13">
        <v>2</v>
      </c>
      <c r="F241" s="40">
        <v>0</v>
      </c>
      <c r="G241" s="15">
        <v>0</v>
      </c>
      <c r="H241" s="15">
        <v>0</v>
      </c>
      <c r="I241" s="41">
        <v>3</v>
      </c>
    </row>
    <row r="242" spans="1:9">
      <c r="A242" s="346"/>
      <c r="B242" s="11" t="s">
        <v>42</v>
      </c>
      <c r="C242" s="59" t="s">
        <v>61</v>
      </c>
      <c r="D242" s="363"/>
      <c r="E242" s="13">
        <v>4</v>
      </c>
      <c r="F242" s="40">
        <v>0</v>
      </c>
      <c r="G242" s="15">
        <v>0</v>
      </c>
      <c r="H242" s="15">
        <v>0</v>
      </c>
      <c r="I242" s="41">
        <v>1</v>
      </c>
    </row>
    <row r="243" spans="1:9" ht="29">
      <c r="A243" s="346"/>
      <c r="B243" s="11" t="s">
        <v>35</v>
      </c>
      <c r="C243" s="59" t="s">
        <v>144</v>
      </c>
      <c r="D243" s="363"/>
      <c r="E243" s="13">
        <v>1</v>
      </c>
      <c r="F243" s="40">
        <v>0</v>
      </c>
      <c r="G243" s="15">
        <v>0</v>
      </c>
      <c r="H243" s="15">
        <v>0</v>
      </c>
      <c r="I243" s="15">
        <v>0</v>
      </c>
    </row>
    <row r="244" spans="1:9">
      <c r="A244" s="346"/>
      <c r="B244" s="11" t="s">
        <v>42</v>
      </c>
      <c r="C244" s="59" t="s">
        <v>62</v>
      </c>
      <c r="D244" s="363"/>
      <c r="E244" s="13">
        <v>2</v>
      </c>
      <c r="F244" s="14">
        <v>2</v>
      </c>
      <c r="G244" s="15">
        <v>0</v>
      </c>
      <c r="H244" s="15">
        <v>0</v>
      </c>
      <c r="I244" s="15">
        <v>0</v>
      </c>
    </row>
    <row r="245" spans="1:9">
      <c r="A245" s="346"/>
      <c r="B245" s="11" t="s">
        <v>42</v>
      </c>
      <c r="C245" s="59" t="s">
        <v>63</v>
      </c>
      <c r="D245" s="363"/>
      <c r="E245" s="13">
        <v>1</v>
      </c>
      <c r="F245" s="40">
        <v>0</v>
      </c>
      <c r="G245" s="15">
        <v>0</v>
      </c>
      <c r="H245" s="15">
        <v>0</v>
      </c>
      <c r="I245" s="41">
        <v>1</v>
      </c>
    </row>
    <row r="246" spans="1:9" ht="29">
      <c r="A246" s="346"/>
      <c r="B246" s="11" t="s">
        <v>35</v>
      </c>
      <c r="C246" s="59" t="s">
        <v>145</v>
      </c>
      <c r="D246" s="363"/>
      <c r="E246" s="13">
        <v>1</v>
      </c>
      <c r="F246" s="40">
        <v>0</v>
      </c>
      <c r="G246" s="15">
        <v>0</v>
      </c>
      <c r="H246" s="15">
        <v>0</v>
      </c>
      <c r="I246" s="15">
        <v>0</v>
      </c>
    </row>
    <row r="247" spans="1:9">
      <c r="A247" s="346"/>
      <c r="B247" s="11" t="s">
        <v>42</v>
      </c>
      <c r="C247" s="59" t="s">
        <v>64</v>
      </c>
      <c r="D247" s="363"/>
      <c r="E247" s="13">
        <v>3</v>
      </c>
      <c r="F247" s="40">
        <v>0</v>
      </c>
      <c r="G247" s="15">
        <v>0</v>
      </c>
      <c r="H247" s="15">
        <v>0</v>
      </c>
      <c r="I247" s="15">
        <v>0</v>
      </c>
    </row>
    <row r="248" spans="1:9" ht="29">
      <c r="A248" s="346"/>
      <c r="B248" s="11" t="s">
        <v>35</v>
      </c>
      <c r="C248" s="59" t="s">
        <v>146</v>
      </c>
      <c r="D248" s="363"/>
      <c r="E248" s="13">
        <v>1</v>
      </c>
      <c r="F248" s="40">
        <v>0</v>
      </c>
      <c r="G248" s="15">
        <v>0</v>
      </c>
      <c r="H248" s="15">
        <v>0</v>
      </c>
      <c r="I248" s="15">
        <v>0</v>
      </c>
    </row>
    <row r="249" spans="1:9">
      <c r="A249" s="346"/>
      <c r="B249" s="11" t="s">
        <v>42</v>
      </c>
      <c r="C249" s="59" t="s">
        <v>65</v>
      </c>
      <c r="D249" s="363"/>
      <c r="E249" s="13">
        <v>2</v>
      </c>
      <c r="F249" s="40">
        <v>0</v>
      </c>
      <c r="G249" s="15">
        <v>0</v>
      </c>
      <c r="H249" s="15">
        <v>0</v>
      </c>
      <c r="I249" s="41">
        <v>1</v>
      </c>
    </row>
    <row r="250" spans="1:9">
      <c r="A250" s="346"/>
      <c r="B250" s="11" t="s">
        <v>42</v>
      </c>
      <c r="C250" s="59" t="s">
        <v>66</v>
      </c>
      <c r="D250" s="363"/>
      <c r="E250" s="13">
        <v>1</v>
      </c>
      <c r="F250" s="40">
        <v>0</v>
      </c>
      <c r="G250" s="15">
        <v>0</v>
      </c>
      <c r="H250" s="15">
        <v>0</v>
      </c>
      <c r="I250" s="41">
        <v>1</v>
      </c>
    </row>
    <row r="251" spans="1:9" ht="29">
      <c r="A251" s="346"/>
      <c r="B251" s="11" t="s">
        <v>35</v>
      </c>
      <c r="C251" s="59" t="s">
        <v>147</v>
      </c>
      <c r="D251" s="363"/>
      <c r="E251" s="13">
        <v>1</v>
      </c>
      <c r="F251" s="40">
        <v>0</v>
      </c>
      <c r="G251" s="15">
        <v>0</v>
      </c>
      <c r="H251" s="15">
        <v>0</v>
      </c>
      <c r="I251" s="15">
        <v>0</v>
      </c>
    </row>
    <row r="252" spans="1:9">
      <c r="A252" s="346"/>
      <c r="B252" s="11" t="s">
        <v>42</v>
      </c>
      <c r="C252" s="59" t="s">
        <v>67</v>
      </c>
      <c r="D252" s="363"/>
      <c r="E252" s="13">
        <v>3</v>
      </c>
      <c r="F252" s="40">
        <v>0</v>
      </c>
      <c r="G252" s="15">
        <v>0</v>
      </c>
      <c r="H252" s="15">
        <v>0</v>
      </c>
      <c r="I252" s="41">
        <v>2</v>
      </c>
    </row>
    <row r="253" spans="1:9" ht="29">
      <c r="A253" s="346"/>
      <c r="B253" s="11" t="s">
        <v>35</v>
      </c>
      <c r="C253" s="59" t="s">
        <v>148</v>
      </c>
      <c r="D253" s="363"/>
      <c r="E253" s="13">
        <v>1</v>
      </c>
      <c r="F253" s="40">
        <v>0</v>
      </c>
      <c r="G253" s="15">
        <v>0</v>
      </c>
      <c r="H253" s="15">
        <v>0</v>
      </c>
      <c r="I253" s="15">
        <v>0</v>
      </c>
    </row>
    <row r="254" spans="1:9">
      <c r="A254" s="346"/>
      <c r="B254" s="11" t="s">
        <v>42</v>
      </c>
      <c r="C254" s="59" t="s">
        <v>68</v>
      </c>
      <c r="D254" s="363"/>
      <c r="E254" s="13">
        <v>3</v>
      </c>
      <c r="F254" s="40">
        <v>0</v>
      </c>
      <c r="G254" s="15">
        <v>0</v>
      </c>
      <c r="H254" s="15">
        <v>0</v>
      </c>
      <c r="I254" s="15">
        <v>0</v>
      </c>
    </row>
    <row r="255" spans="1:9" ht="29">
      <c r="A255" s="346"/>
      <c r="B255" s="11" t="s">
        <v>35</v>
      </c>
      <c r="C255" s="59" t="s">
        <v>149</v>
      </c>
      <c r="D255" s="363"/>
      <c r="E255" s="13">
        <v>1</v>
      </c>
      <c r="F255" s="40">
        <v>0</v>
      </c>
      <c r="G255" s="15">
        <v>0</v>
      </c>
      <c r="H255" s="15">
        <v>0</v>
      </c>
      <c r="I255" s="15">
        <v>0</v>
      </c>
    </row>
    <row r="256" spans="1:9">
      <c r="A256" s="346"/>
      <c r="B256" s="11" t="s">
        <v>42</v>
      </c>
      <c r="C256" s="59" t="s">
        <v>69</v>
      </c>
      <c r="D256" s="363"/>
      <c r="E256" s="13">
        <v>2</v>
      </c>
      <c r="F256" s="40">
        <v>0</v>
      </c>
      <c r="G256" s="15">
        <v>0</v>
      </c>
      <c r="H256" s="15">
        <v>0</v>
      </c>
      <c r="I256" s="15">
        <v>0</v>
      </c>
    </row>
    <row r="257" spans="1:9">
      <c r="A257" s="346"/>
      <c r="B257" s="11" t="s">
        <v>42</v>
      </c>
      <c r="C257" s="59" t="s">
        <v>70</v>
      </c>
      <c r="D257" s="363"/>
      <c r="E257" s="13">
        <v>1</v>
      </c>
      <c r="F257" s="40">
        <v>0</v>
      </c>
      <c r="G257" s="15">
        <v>0</v>
      </c>
      <c r="H257" s="15">
        <v>0</v>
      </c>
      <c r="I257" s="15">
        <v>0</v>
      </c>
    </row>
    <row r="258" spans="1:9" ht="29">
      <c r="A258" s="346"/>
      <c r="B258" s="11" t="s">
        <v>35</v>
      </c>
      <c r="C258" s="59" t="s">
        <v>150</v>
      </c>
      <c r="D258" s="363"/>
      <c r="E258" s="13">
        <v>1</v>
      </c>
      <c r="F258" s="40">
        <v>0</v>
      </c>
      <c r="G258" s="15">
        <v>0</v>
      </c>
      <c r="H258" s="15">
        <v>0</v>
      </c>
      <c r="I258" s="15">
        <v>0</v>
      </c>
    </row>
    <row r="259" spans="1:9">
      <c r="A259" s="346"/>
      <c r="B259" s="11" t="s">
        <v>42</v>
      </c>
      <c r="C259" s="12" t="s">
        <v>71</v>
      </c>
      <c r="D259" s="363"/>
      <c r="E259" s="13">
        <v>2</v>
      </c>
      <c r="F259" s="40">
        <v>0</v>
      </c>
      <c r="G259" s="15">
        <v>0</v>
      </c>
      <c r="H259" s="15">
        <v>0</v>
      </c>
      <c r="I259" s="41">
        <v>1</v>
      </c>
    </row>
    <row r="260" spans="1:9" ht="29">
      <c r="A260" s="346"/>
      <c r="B260" s="11" t="s">
        <v>35</v>
      </c>
      <c r="C260" s="12" t="s">
        <v>151</v>
      </c>
      <c r="D260" s="363"/>
      <c r="E260" s="13">
        <v>1</v>
      </c>
      <c r="F260" s="40">
        <v>0</v>
      </c>
      <c r="G260" s="15">
        <v>0</v>
      </c>
      <c r="H260" s="15">
        <v>0</v>
      </c>
      <c r="I260" s="15">
        <v>0</v>
      </c>
    </row>
    <row r="261" spans="1:9" ht="29">
      <c r="A261" s="346"/>
      <c r="B261" s="11" t="s">
        <v>35</v>
      </c>
      <c r="C261" s="59" t="s">
        <v>150</v>
      </c>
      <c r="D261" s="363"/>
      <c r="E261" s="13">
        <v>1</v>
      </c>
      <c r="F261" s="40">
        <v>0</v>
      </c>
      <c r="G261" s="15">
        <v>0</v>
      </c>
      <c r="H261" s="15">
        <v>0</v>
      </c>
      <c r="I261" s="15">
        <v>0</v>
      </c>
    </row>
    <row r="262" spans="1:9">
      <c r="A262" s="346"/>
      <c r="B262" s="11" t="s">
        <v>42</v>
      </c>
      <c r="C262" s="59" t="s">
        <v>72</v>
      </c>
      <c r="D262" s="363"/>
      <c r="E262" s="13">
        <v>2</v>
      </c>
      <c r="F262" s="40">
        <v>0</v>
      </c>
      <c r="G262" s="15">
        <v>0</v>
      </c>
      <c r="H262" s="15">
        <v>0</v>
      </c>
      <c r="I262" s="15">
        <v>0</v>
      </c>
    </row>
    <row r="263" spans="1:9">
      <c r="A263" s="346"/>
      <c r="B263" s="11" t="s">
        <v>42</v>
      </c>
      <c r="C263" s="59" t="s">
        <v>73</v>
      </c>
      <c r="D263" s="363"/>
      <c r="E263" s="13">
        <v>1</v>
      </c>
      <c r="F263" s="40">
        <v>0</v>
      </c>
      <c r="G263" s="15">
        <v>0</v>
      </c>
      <c r="H263" s="15">
        <v>0</v>
      </c>
      <c r="I263" s="41">
        <v>1</v>
      </c>
    </row>
    <row r="264" spans="1:9" ht="29">
      <c r="A264" s="346"/>
      <c r="B264" s="11" t="s">
        <v>35</v>
      </c>
      <c r="C264" s="59" t="s">
        <v>152</v>
      </c>
      <c r="D264" s="363"/>
      <c r="E264" s="13">
        <v>1</v>
      </c>
      <c r="F264" s="40">
        <v>0</v>
      </c>
      <c r="G264" s="15">
        <v>0</v>
      </c>
      <c r="H264" s="15">
        <v>0</v>
      </c>
      <c r="I264" s="15">
        <v>0</v>
      </c>
    </row>
    <row r="265" spans="1:9">
      <c r="A265" s="346"/>
      <c r="B265" s="11" t="s">
        <v>42</v>
      </c>
      <c r="C265" s="59" t="s">
        <v>74</v>
      </c>
      <c r="D265" s="363"/>
      <c r="E265" s="13">
        <v>8</v>
      </c>
      <c r="F265" s="40">
        <v>0</v>
      </c>
      <c r="G265" s="15">
        <v>0</v>
      </c>
      <c r="H265" s="15">
        <v>0</v>
      </c>
      <c r="I265" s="41">
        <v>2</v>
      </c>
    </row>
    <row r="266" spans="1:9">
      <c r="A266" s="346"/>
      <c r="B266" s="11" t="s">
        <v>42</v>
      </c>
      <c r="C266" s="59" t="s">
        <v>75</v>
      </c>
      <c r="D266" s="363"/>
      <c r="E266" s="13">
        <v>8</v>
      </c>
      <c r="F266" s="14">
        <v>1</v>
      </c>
      <c r="G266" s="15">
        <v>0</v>
      </c>
      <c r="H266" s="15">
        <v>0</v>
      </c>
      <c r="I266" s="41">
        <v>2</v>
      </c>
    </row>
    <row r="267" spans="1:9">
      <c r="A267" s="346"/>
      <c r="B267" s="11" t="s">
        <v>42</v>
      </c>
      <c r="C267" s="59" t="s">
        <v>76</v>
      </c>
      <c r="D267" s="363"/>
      <c r="E267" s="13">
        <v>6</v>
      </c>
      <c r="F267" s="40">
        <v>0</v>
      </c>
      <c r="G267" s="15">
        <v>0</v>
      </c>
      <c r="H267" s="15">
        <v>0</v>
      </c>
      <c r="I267" s="15">
        <v>0</v>
      </c>
    </row>
    <row r="268" spans="1:9" ht="29">
      <c r="A268" s="346"/>
      <c r="B268" s="89" t="s">
        <v>35</v>
      </c>
      <c r="C268" s="59" t="s">
        <v>153</v>
      </c>
      <c r="D268" s="363"/>
      <c r="E268" s="78">
        <v>2</v>
      </c>
      <c r="F268" s="40">
        <v>0</v>
      </c>
      <c r="G268" s="15">
        <v>0</v>
      </c>
      <c r="H268" s="15">
        <v>0</v>
      </c>
      <c r="I268" s="15">
        <v>0</v>
      </c>
    </row>
    <row r="269" spans="1:9" ht="29">
      <c r="A269" s="346"/>
      <c r="B269" s="89" t="s">
        <v>35</v>
      </c>
      <c r="C269" s="90" t="s">
        <v>77</v>
      </c>
      <c r="D269" s="363"/>
      <c r="E269" s="78">
        <v>6</v>
      </c>
      <c r="F269" s="40">
        <v>0</v>
      </c>
      <c r="G269" s="15">
        <v>0</v>
      </c>
      <c r="H269" s="15">
        <v>0</v>
      </c>
      <c r="I269" s="15">
        <v>0</v>
      </c>
    </row>
    <row r="270" spans="1:9" ht="15" thickBot="1">
      <c r="A270" s="346"/>
      <c r="B270" s="60" t="s">
        <v>42</v>
      </c>
      <c r="C270" s="61" t="s">
        <v>154</v>
      </c>
      <c r="D270" s="364"/>
      <c r="E270" s="44">
        <v>2</v>
      </c>
      <c r="F270" s="45">
        <v>0</v>
      </c>
      <c r="G270" s="46">
        <v>0</v>
      </c>
      <c r="H270" s="46">
        <v>0</v>
      </c>
      <c r="I270" s="46">
        <v>0</v>
      </c>
    </row>
    <row r="271" spans="1:9">
      <c r="A271" s="346"/>
      <c r="B271" s="62" t="s">
        <v>78</v>
      </c>
      <c r="C271" s="59" t="s">
        <v>79</v>
      </c>
      <c r="D271" s="365" t="s">
        <v>1526</v>
      </c>
      <c r="E271" s="13">
        <v>6</v>
      </c>
      <c r="F271" s="40">
        <v>0</v>
      </c>
      <c r="G271" s="15">
        <v>0</v>
      </c>
      <c r="H271" s="15">
        <v>0</v>
      </c>
      <c r="I271" s="15">
        <v>0</v>
      </c>
    </row>
    <row r="272" spans="1:9">
      <c r="A272" s="346"/>
      <c r="B272" s="62" t="s">
        <v>78</v>
      </c>
      <c r="C272" s="59" t="s">
        <v>44</v>
      </c>
      <c r="D272" s="366"/>
      <c r="E272" s="13">
        <v>6</v>
      </c>
      <c r="F272" s="40">
        <v>0</v>
      </c>
      <c r="G272" s="15">
        <v>0</v>
      </c>
      <c r="H272" s="15">
        <v>0</v>
      </c>
      <c r="I272" s="15">
        <v>0</v>
      </c>
    </row>
    <row r="273" spans="1:9">
      <c r="A273" s="346"/>
      <c r="B273" s="62" t="s">
        <v>78</v>
      </c>
      <c r="C273" s="59" t="s">
        <v>80</v>
      </c>
      <c r="D273" s="366"/>
      <c r="E273" s="13">
        <v>6</v>
      </c>
      <c r="F273" s="40">
        <v>0</v>
      </c>
      <c r="G273" s="15">
        <v>0</v>
      </c>
      <c r="H273" s="15">
        <v>0</v>
      </c>
      <c r="I273" s="15">
        <v>0</v>
      </c>
    </row>
    <row r="274" spans="1:9">
      <c r="A274" s="346"/>
      <c r="B274" s="62" t="s">
        <v>78</v>
      </c>
      <c r="C274" s="59" t="s">
        <v>46</v>
      </c>
      <c r="D274" s="366"/>
      <c r="E274" s="13">
        <v>6</v>
      </c>
      <c r="F274" s="40">
        <v>0</v>
      </c>
      <c r="G274" s="15">
        <v>0</v>
      </c>
      <c r="H274" s="15">
        <v>0</v>
      </c>
      <c r="I274" s="15">
        <v>0</v>
      </c>
    </row>
    <row r="275" spans="1:9">
      <c r="A275" s="346"/>
      <c r="B275" s="62" t="s">
        <v>78</v>
      </c>
      <c r="C275" s="59" t="s">
        <v>47</v>
      </c>
      <c r="D275" s="366"/>
      <c r="E275" s="13">
        <v>6</v>
      </c>
      <c r="F275" s="40">
        <v>0</v>
      </c>
      <c r="G275" s="15">
        <v>0</v>
      </c>
      <c r="H275" s="15">
        <v>0</v>
      </c>
      <c r="I275" s="15">
        <v>0</v>
      </c>
    </row>
    <row r="276" spans="1:9">
      <c r="A276" s="346"/>
      <c r="B276" s="63" t="s">
        <v>78</v>
      </c>
      <c r="C276" s="59" t="s">
        <v>49</v>
      </c>
      <c r="D276" s="366"/>
      <c r="E276" s="13">
        <v>6</v>
      </c>
      <c r="F276" s="40">
        <v>0</v>
      </c>
      <c r="G276" s="15">
        <v>0</v>
      </c>
      <c r="H276" s="41" t="s">
        <v>50</v>
      </c>
      <c r="I276" s="41" t="s">
        <v>50</v>
      </c>
    </row>
    <row r="277" spans="1:9">
      <c r="A277" s="346"/>
      <c r="B277" s="63" t="s">
        <v>78</v>
      </c>
      <c r="C277" s="59" t="s">
        <v>51</v>
      </c>
      <c r="D277" s="366"/>
      <c r="E277" s="13">
        <v>6</v>
      </c>
      <c r="F277" s="14">
        <v>1</v>
      </c>
      <c r="G277" s="41">
        <v>4</v>
      </c>
      <c r="H277" s="15">
        <v>0</v>
      </c>
      <c r="I277" s="15">
        <v>0</v>
      </c>
    </row>
    <row r="278" spans="1:9">
      <c r="A278" s="346"/>
      <c r="B278" s="63" t="s">
        <v>78</v>
      </c>
      <c r="C278" s="59" t="s">
        <v>52</v>
      </c>
      <c r="D278" s="366"/>
      <c r="E278" s="13">
        <v>6</v>
      </c>
      <c r="F278" s="40">
        <v>0</v>
      </c>
      <c r="G278" s="41">
        <v>4</v>
      </c>
      <c r="H278" s="15">
        <v>0</v>
      </c>
      <c r="I278" s="15">
        <v>0</v>
      </c>
    </row>
    <row r="279" spans="1:9">
      <c r="A279" s="346"/>
      <c r="B279" s="63" t="s">
        <v>78</v>
      </c>
      <c r="C279" s="59" t="s">
        <v>53</v>
      </c>
      <c r="D279" s="366"/>
      <c r="E279" s="13">
        <v>12</v>
      </c>
      <c r="F279" s="40">
        <v>0</v>
      </c>
      <c r="G279" s="41">
        <v>1</v>
      </c>
      <c r="H279" s="15">
        <v>0</v>
      </c>
      <c r="I279" s="15">
        <v>0</v>
      </c>
    </row>
    <row r="280" spans="1:9">
      <c r="A280" s="346"/>
      <c r="B280" s="63" t="s">
        <v>78</v>
      </c>
      <c r="C280" s="59" t="s">
        <v>56</v>
      </c>
      <c r="D280" s="366"/>
      <c r="E280" s="13">
        <v>6</v>
      </c>
      <c r="F280" s="40">
        <v>0</v>
      </c>
      <c r="G280" s="41">
        <v>1</v>
      </c>
      <c r="H280" s="15">
        <v>0</v>
      </c>
      <c r="I280" s="15">
        <v>0</v>
      </c>
    </row>
    <row r="281" spans="1:9">
      <c r="A281" s="346"/>
      <c r="B281" s="63" t="s">
        <v>78</v>
      </c>
      <c r="C281" s="59" t="s">
        <v>61</v>
      </c>
      <c r="D281" s="366"/>
      <c r="E281" s="13">
        <v>6</v>
      </c>
      <c r="F281" s="40">
        <v>0</v>
      </c>
      <c r="G281" s="41">
        <v>1</v>
      </c>
      <c r="H281" s="15">
        <v>0</v>
      </c>
      <c r="I281" s="15">
        <v>0</v>
      </c>
    </row>
    <row r="282" spans="1:9">
      <c r="A282" s="346"/>
      <c r="B282" s="63" t="s">
        <v>78</v>
      </c>
      <c r="C282" s="59" t="s">
        <v>64</v>
      </c>
      <c r="D282" s="366"/>
      <c r="E282" s="13">
        <v>6</v>
      </c>
      <c r="F282" s="40">
        <v>0</v>
      </c>
      <c r="G282" s="41">
        <v>1</v>
      </c>
      <c r="H282" s="15">
        <v>0</v>
      </c>
      <c r="I282" s="15">
        <v>0</v>
      </c>
    </row>
    <row r="283" spans="1:9">
      <c r="A283" s="346"/>
      <c r="B283" s="63" t="s">
        <v>78</v>
      </c>
      <c r="C283" s="59" t="s">
        <v>67</v>
      </c>
      <c r="D283" s="366"/>
      <c r="E283" s="13">
        <v>6</v>
      </c>
      <c r="F283" s="40">
        <v>0</v>
      </c>
      <c r="G283" s="41">
        <v>2</v>
      </c>
      <c r="H283" s="15">
        <v>0</v>
      </c>
      <c r="I283" s="15">
        <v>0</v>
      </c>
    </row>
    <row r="284" spans="1:9">
      <c r="A284" s="346"/>
      <c r="B284" s="63" t="s">
        <v>78</v>
      </c>
      <c r="C284" s="59" t="s">
        <v>68</v>
      </c>
      <c r="D284" s="366"/>
      <c r="E284" s="13">
        <v>6</v>
      </c>
      <c r="F284" s="14">
        <v>1</v>
      </c>
      <c r="G284" s="41">
        <v>1</v>
      </c>
      <c r="H284" s="15">
        <v>0</v>
      </c>
      <c r="I284" s="15">
        <v>0</v>
      </c>
    </row>
    <row r="285" spans="1:9">
      <c r="A285" s="346"/>
      <c r="B285" s="63" t="s">
        <v>78</v>
      </c>
      <c r="C285" s="59" t="s">
        <v>81</v>
      </c>
      <c r="D285" s="366"/>
      <c r="E285" s="13">
        <v>6</v>
      </c>
      <c r="F285" s="14">
        <v>1</v>
      </c>
      <c r="G285" s="41">
        <v>1</v>
      </c>
      <c r="H285" s="15">
        <v>0</v>
      </c>
      <c r="I285" s="15">
        <v>0</v>
      </c>
    </row>
    <row r="286" spans="1:9">
      <c r="A286" s="346"/>
      <c r="B286" s="63" t="s">
        <v>78</v>
      </c>
      <c r="C286" s="59" t="s">
        <v>82</v>
      </c>
      <c r="D286" s="366"/>
      <c r="E286" s="13">
        <v>6</v>
      </c>
      <c r="F286" s="40">
        <v>0</v>
      </c>
      <c r="G286" s="15">
        <v>0</v>
      </c>
      <c r="H286" s="15">
        <v>0</v>
      </c>
      <c r="I286" s="15">
        <v>0</v>
      </c>
    </row>
    <row r="287" spans="1:9">
      <c r="A287" s="346"/>
      <c r="B287" s="63" t="s">
        <v>78</v>
      </c>
      <c r="C287" s="59" t="s">
        <v>83</v>
      </c>
      <c r="D287" s="366"/>
      <c r="E287" s="13">
        <v>12</v>
      </c>
      <c r="F287" s="14">
        <v>1</v>
      </c>
      <c r="G287" s="41">
        <v>2</v>
      </c>
      <c r="H287" s="15">
        <v>0</v>
      </c>
      <c r="I287" s="15">
        <v>2</v>
      </c>
    </row>
    <row r="288" spans="1:9">
      <c r="A288" s="346"/>
      <c r="B288" s="63" t="s">
        <v>78</v>
      </c>
      <c r="C288" s="59" t="s">
        <v>84</v>
      </c>
      <c r="D288" s="366"/>
      <c r="E288" s="13">
        <v>6</v>
      </c>
      <c r="F288" s="40">
        <v>0</v>
      </c>
      <c r="G288" s="15">
        <v>0</v>
      </c>
      <c r="H288" s="15">
        <v>0</v>
      </c>
      <c r="I288" s="15">
        <v>0</v>
      </c>
    </row>
    <row r="289" spans="1:9">
      <c r="A289" s="346"/>
      <c r="B289" s="63" t="s">
        <v>78</v>
      </c>
      <c r="C289" s="59" t="s">
        <v>76</v>
      </c>
      <c r="D289" s="366"/>
      <c r="E289" s="13">
        <v>12</v>
      </c>
      <c r="F289" s="40">
        <v>0</v>
      </c>
      <c r="G289" s="15">
        <v>0</v>
      </c>
      <c r="H289" s="15">
        <v>0</v>
      </c>
      <c r="I289" s="15">
        <v>0</v>
      </c>
    </row>
    <row r="290" spans="1:9" ht="15" thickBot="1">
      <c r="A290" s="346"/>
      <c r="B290" s="64" t="s">
        <v>78</v>
      </c>
      <c r="C290" s="61" t="s">
        <v>77</v>
      </c>
      <c r="D290" s="367"/>
      <c r="E290" s="44">
        <v>12</v>
      </c>
      <c r="F290" s="45">
        <v>0</v>
      </c>
      <c r="G290" s="46">
        <v>0</v>
      </c>
      <c r="H290" s="46">
        <v>0</v>
      </c>
      <c r="I290" s="46">
        <v>0</v>
      </c>
    </row>
    <row r="291" spans="1:9" ht="29">
      <c r="A291" s="346"/>
      <c r="B291" s="81" t="s">
        <v>126</v>
      </c>
      <c r="C291" s="66" t="s">
        <v>79</v>
      </c>
      <c r="D291" s="365" t="s">
        <v>1526</v>
      </c>
      <c r="E291" s="13">
        <v>1</v>
      </c>
      <c r="F291" s="40">
        <v>0</v>
      </c>
      <c r="G291" s="15">
        <v>0</v>
      </c>
      <c r="H291" s="15">
        <v>0</v>
      </c>
      <c r="I291" s="15">
        <v>0</v>
      </c>
    </row>
    <row r="292" spans="1:9" ht="29">
      <c r="A292" s="346"/>
      <c r="B292" s="81" t="s">
        <v>126</v>
      </c>
      <c r="C292" s="66" t="s">
        <v>44</v>
      </c>
      <c r="D292" s="366"/>
      <c r="E292" s="13">
        <v>1</v>
      </c>
      <c r="F292" s="40">
        <v>0</v>
      </c>
      <c r="G292" s="15">
        <v>0</v>
      </c>
      <c r="H292" s="15">
        <v>0</v>
      </c>
      <c r="I292" s="15">
        <v>0</v>
      </c>
    </row>
    <row r="293" spans="1:9" ht="29">
      <c r="A293" s="346"/>
      <c r="B293" s="81" t="s">
        <v>126</v>
      </c>
      <c r="C293" s="66" t="s">
        <v>127</v>
      </c>
      <c r="D293" s="366"/>
      <c r="E293" s="13">
        <v>1</v>
      </c>
      <c r="F293" s="40">
        <v>0</v>
      </c>
      <c r="G293" s="15">
        <v>0</v>
      </c>
      <c r="H293" s="15">
        <v>0</v>
      </c>
      <c r="I293" s="15">
        <v>0</v>
      </c>
    </row>
    <row r="294" spans="1:9" ht="29">
      <c r="A294" s="346"/>
      <c r="B294" s="81" t="s">
        <v>126</v>
      </c>
      <c r="C294" s="66" t="s">
        <v>46</v>
      </c>
      <c r="D294" s="366"/>
      <c r="E294" s="13">
        <v>1</v>
      </c>
      <c r="F294" s="40">
        <v>0</v>
      </c>
      <c r="G294" s="15">
        <v>0</v>
      </c>
      <c r="H294" s="15">
        <v>0</v>
      </c>
      <c r="I294" s="15">
        <v>0</v>
      </c>
    </row>
    <row r="295" spans="1:9" ht="29">
      <c r="A295" s="346"/>
      <c r="B295" s="81" t="s">
        <v>126</v>
      </c>
      <c r="C295" s="66" t="s">
        <v>47</v>
      </c>
      <c r="D295" s="366"/>
      <c r="E295" s="13">
        <v>1</v>
      </c>
      <c r="F295" s="40">
        <v>0</v>
      </c>
      <c r="G295" s="15">
        <v>0</v>
      </c>
      <c r="H295" s="15">
        <v>0</v>
      </c>
      <c r="I295" s="15">
        <v>0</v>
      </c>
    </row>
    <row r="296" spans="1:9" ht="29">
      <c r="A296" s="346"/>
      <c r="B296" s="81" t="s">
        <v>126</v>
      </c>
      <c r="C296" s="66" t="s">
        <v>128</v>
      </c>
      <c r="D296" s="366"/>
      <c r="E296" s="13">
        <v>1</v>
      </c>
      <c r="F296" s="40">
        <v>0</v>
      </c>
      <c r="G296" s="15">
        <v>0</v>
      </c>
      <c r="H296" s="15">
        <v>0</v>
      </c>
      <c r="I296" s="15">
        <v>0</v>
      </c>
    </row>
    <row r="297" spans="1:9" ht="29">
      <c r="A297" s="346"/>
      <c r="B297" s="81" t="s">
        <v>126</v>
      </c>
      <c r="C297" s="66" t="s">
        <v>129</v>
      </c>
      <c r="D297" s="366"/>
      <c r="E297" s="13">
        <v>1</v>
      </c>
      <c r="F297" s="40">
        <v>0</v>
      </c>
      <c r="G297" s="15">
        <v>0</v>
      </c>
      <c r="H297" s="15">
        <v>0</v>
      </c>
      <c r="I297" s="15">
        <v>0</v>
      </c>
    </row>
    <row r="298" spans="1:9" ht="29">
      <c r="A298" s="346"/>
      <c r="B298" s="81" t="s">
        <v>126</v>
      </c>
      <c r="C298" s="66" t="s">
        <v>130</v>
      </c>
      <c r="D298" s="366"/>
      <c r="E298" s="13">
        <v>4</v>
      </c>
      <c r="F298" s="40">
        <v>0</v>
      </c>
      <c r="G298" s="15">
        <v>0</v>
      </c>
      <c r="H298" s="15">
        <v>0</v>
      </c>
      <c r="I298" s="15">
        <v>0</v>
      </c>
    </row>
    <row r="299" spans="1:9" ht="29">
      <c r="A299" s="346"/>
      <c r="B299" s="81" t="s">
        <v>126</v>
      </c>
      <c r="C299" s="66" t="s">
        <v>131</v>
      </c>
      <c r="D299" s="366"/>
      <c r="E299" s="13">
        <v>1</v>
      </c>
      <c r="F299" s="40">
        <v>0</v>
      </c>
      <c r="G299" s="15">
        <v>0</v>
      </c>
      <c r="H299" s="15">
        <v>0</v>
      </c>
      <c r="I299" s="15">
        <v>0</v>
      </c>
    </row>
    <row r="300" spans="1:9" ht="29">
      <c r="A300" s="346"/>
      <c r="B300" s="81" t="s">
        <v>126</v>
      </c>
      <c r="C300" s="66" t="s">
        <v>132</v>
      </c>
      <c r="D300" s="366"/>
      <c r="E300" s="13">
        <v>2</v>
      </c>
      <c r="F300" s="40">
        <v>0</v>
      </c>
      <c r="G300" s="15">
        <v>0</v>
      </c>
      <c r="H300" s="15">
        <v>0</v>
      </c>
      <c r="I300" s="15">
        <v>0</v>
      </c>
    </row>
    <row r="301" spans="1:9" ht="29">
      <c r="A301" s="346"/>
      <c r="B301" s="81" t="s">
        <v>126</v>
      </c>
      <c r="C301" s="66" t="s">
        <v>133</v>
      </c>
      <c r="D301" s="366"/>
      <c r="E301" s="13">
        <v>1</v>
      </c>
      <c r="F301" s="40">
        <v>0</v>
      </c>
      <c r="G301" s="15">
        <v>0</v>
      </c>
      <c r="H301" s="15">
        <v>0</v>
      </c>
      <c r="I301" s="15">
        <v>0</v>
      </c>
    </row>
    <row r="302" spans="1:9" ht="29">
      <c r="A302" s="346"/>
      <c r="B302" s="81" t="s">
        <v>126</v>
      </c>
      <c r="C302" s="66" t="s">
        <v>134</v>
      </c>
      <c r="D302" s="366"/>
      <c r="E302" s="13">
        <v>1</v>
      </c>
      <c r="F302" s="40">
        <v>0</v>
      </c>
      <c r="G302" s="15">
        <v>0</v>
      </c>
      <c r="H302" s="15">
        <v>0</v>
      </c>
      <c r="I302" s="15">
        <v>0</v>
      </c>
    </row>
    <row r="303" spans="1:9" ht="29">
      <c r="A303" s="346"/>
      <c r="B303" s="81" t="s">
        <v>126</v>
      </c>
      <c r="C303" s="66" t="s">
        <v>135</v>
      </c>
      <c r="D303" s="366"/>
      <c r="E303" s="13">
        <v>1</v>
      </c>
      <c r="F303" s="40">
        <v>0</v>
      </c>
      <c r="G303" s="15">
        <v>0</v>
      </c>
      <c r="H303" s="15">
        <v>0</v>
      </c>
      <c r="I303" s="15">
        <v>0</v>
      </c>
    </row>
    <row r="304" spans="1:9" ht="29">
      <c r="A304" s="346"/>
      <c r="B304" s="81" t="s">
        <v>126</v>
      </c>
      <c r="C304" s="66" t="s">
        <v>49</v>
      </c>
      <c r="D304" s="366"/>
      <c r="E304" s="13">
        <v>1</v>
      </c>
      <c r="F304" s="40">
        <v>0</v>
      </c>
      <c r="G304" s="15">
        <v>0</v>
      </c>
      <c r="H304" s="15">
        <v>0</v>
      </c>
      <c r="I304" s="15">
        <v>0</v>
      </c>
    </row>
    <row r="305" spans="1:9" ht="29">
      <c r="A305" s="346"/>
      <c r="B305" s="81" t="s">
        <v>126</v>
      </c>
      <c r="C305" s="66" t="s">
        <v>67</v>
      </c>
      <c r="D305" s="366"/>
      <c r="E305" s="13">
        <v>1</v>
      </c>
      <c r="F305" s="40">
        <v>0</v>
      </c>
      <c r="G305" s="15">
        <v>0</v>
      </c>
      <c r="H305" s="15">
        <v>0</v>
      </c>
      <c r="I305" s="15">
        <v>0</v>
      </c>
    </row>
    <row r="306" spans="1:9" ht="29">
      <c r="A306" s="346"/>
      <c r="B306" s="81" t="s">
        <v>126</v>
      </c>
      <c r="C306" s="66" t="s">
        <v>64</v>
      </c>
      <c r="D306" s="366"/>
      <c r="E306" s="13">
        <v>1</v>
      </c>
      <c r="F306" s="40">
        <v>0</v>
      </c>
      <c r="G306" s="15">
        <v>0</v>
      </c>
      <c r="H306" s="15">
        <v>0</v>
      </c>
      <c r="I306" s="15">
        <v>0</v>
      </c>
    </row>
    <row r="307" spans="1:9" ht="29">
      <c r="A307" s="346"/>
      <c r="B307" s="81" t="s">
        <v>126</v>
      </c>
      <c r="C307" s="66" t="s">
        <v>98</v>
      </c>
      <c r="D307" s="366"/>
      <c r="E307" s="13">
        <v>1</v>
      </c>
      <c r="F307" s="40">
        <v>0</v>
      </c>
      <c r="G307" s="15">
        <v>0</v>
      </c>
      <c r="H307" s="15">
        <v>0</v>
      </c>
      <c r="I307" s="15">
        <v>0</v>
      </c>
    </row>
    <row r="308" spans="1:9" ht="29.5" thickBot="1">
      <c r="A308" s="346"/>
      <c r="B308" s="82" t="s">
        <v>126</v>
      </c>
      <c r="C308" s="68" t="s">
        <v>107</v>
      </c>
      <c r="D308" s="367"/>
      <c r="E308" s="44">
        <v>1</v>
      </c>
      <c r="F308" s="45">
        <v>0</v>
      </c>
      <c r="G308" s="46">
        <v>0</v>
      </c>
      <c r="H308" s="46">
        <v>0</v>
      </c>
      <c r="I308" s="46">
        <v>0</v>
      </c>
    </row>
    <row r="309" spans="1:9">
      <c r="A309" s="346"/>
      <c r="B309" s="83" t="s">
        <v>136</v>
      </c>
      <c r="C309" s="66" t="s">
        <v>79</v>
      </c>
      <c r="D309" s="365" t="s">
        <v>1526</v>
      </c>
      <c r="E309" s="13">
        <v>2</v>
      </c>
      <c r="F309" s="40">
        <v>0</v>
      </c>
      <c r="G309" s="15">
        <v>0</v>
      </c>
      <c r="H309" s="15">
        <v>0</v>
      </c>
      <c r="I309" s="15">
        <v>0</v>
      </c>
    </row>
    <row r="310" spans="1:9">
      <c r="A310" s="346"/>
      <c r="B310" s="83" t="s">
        <v>136</v>
      </c>
      <c r="C310" s="66" t="s">
        <v>44</v>
      </c>
      <c r="D310" s="366"/>
      <c r="E310" s="13">
        <v>2</v>
      </c>
      <c r="F310" s="40">
        <v>0</v>
      </c>
      <c r="G310" s="15">
        <v>0</v>
      </c>
      <c r="H310" s="15">
        <v>0</v>
      </c>
      <c r="I310" s="15">
        <v>0</v>
      </c>
    </row>
    <row r="311" spans="1:9">
      <c r="A311" s="346"/>
      <c r="B311" s="83" t="s">
        <v>136</v>
      </c>
      <c r="C311" s="66" t="s">
        <v>127</v>
      </c>
      <c r="D311" s="366"/>
      <c r="E311" s="13">
        <v>2</v>
      </c>
      <c r="F311" s="40">
        <v>0</v>
      </c>
      <c r="G311" s="15">
        <v>0</v>
      </c>
      <c r="H311" s="15">
        <v>0</v>
      </c>
      <c r="I311" s="15">
        <v>0</v>
      </c>
    </row>
    <row r="312" spans="1:9">
      <c r="A312" s="346"/>
      <c r="B312" s="83" t="s">
        <v>136</v>
      </c>
      <c r="C312" s="66" t="s">
        <v>46</v>
      </c>
      <c r="D312" s="366"/>
      <c r="E312" s="13">
        <v>2</v>
      </c>
      <c r="F312" s="40">
        <v>0</v>
      </c>
      <c r="G312" s="15">
        <v>0</v>
      </c>
      <c r="H312" s="15">
        <v>0</v>
      </c>
      <c r="I312" s="15">
        <v>0</v>
      </c>
    </row>
    <row r="313" spans="1:9">
      <c r="A313" s="346"/>
      <c r="B313" s="83" t="s">
        <v>136</v>
      </c>
      <c r="C313" s="66" t="s">
        <v>47</v>
      </c>
      <c r="D313" s="366"/>
      <c r="E313" s="13">
        <v>2</v>
      </c>
      <c r="F313" s="40">
        <v>0</v>
      </c>
      <c r="G313" s="15">
        <v>0</v>
      </c>
      <c r="H313" s="15">
        <v>0</v>
      </c>
      <c r="I313" s="15">
        <v>0</v>
      </c>
    </row>
    <row r="314" spans="1:9">
      <c r="A314" s="346"/>
      <c r="B314" s="83" t="s">
        <v>136</v>
      </c>
      <c r="C314" s="66" t="s">
        <v>128</v>
      </c>
      <c r="D314" s="366"/>
      <c r="E314" s="13">
        <v>2</v>
      </c>
      <c r="F314" s="40">
        <v>0</v>
      </c>
      <c r="G314" s="15">
        <v>0</v>
      </c>
      <c r="H314" s="15">
        <v>0</v>
      </c>
      <c r="I314" s="15">
        <v>0</v>
      </c>
    </row>
    <row r="315" spans="1:9">
      <c r="A315" s="346"/>
      <c r="B315" s="83" t="s">
        <v>136</v>
      </c>
      <c r="C315" s="66" t="s">
        <v>129</v>
      </c>
      <c r="D315" s="366"/>
      <c r="E315" s="13">
        <v>2</v>
      </c>
      <c r="F315" s="40">
        <v>0</v>
      </c>
      <c r="G315" s="15">
        <v>0</v>
      </c>
      <c r="H315" s="15">
        <v>0</v>
      </c>
      <c r="I315" s="15">
        <v>0</v>
      </c>
    </row>
    <row r="316" spans="1:9">
      <c r="A316" s="346"/>
      <c r="B316" s="83" t="s">
        <v>136</v>
      </c>
      <c r="C316" s="66" t="s">
        <v>130</v>
      </c>
      <c r="D316" s="366"/>
      <c r="E316" s="13">
        <v>8</v>
      </c>
      <c r="F316" s="40">
        <v>0</v>
      </c>
      <c r="G316" s="15">
        <v>0</v>
      </c>
      <c r="H316" s="15">
        <v>0</v>
      </c>
      <c r="I316" s="15">
        <v>0</v>
      </c>
    </row>
    <row r="317" spans="1:9">
      <c r="A317" s="346"/>
      <c r="B317" s="83" t="s">
        <v>136</v>
      </c>
      <c r="C317" s="66" t="s">
        <v>131</v>
      </c>
      <c r="D317" s="366"/>
      <c r="E317" s="13">
        <v>2</v>
      </c>
      <c r="F317" s="40">
        <v>0</v>
      </c>
      <c r="G317" s="15">
        <v>0</v>
      </c>
      <c r="H317" s="15">
        <v>0</v>
      </c>
      <c r="I317" s="15">
        <v>0</v>
      </c>
    </row>
    <row r="318" spans="1:9">
      <c r="A318" s="346"/>
      <c r="B318" s="83" t="s">
        <v>136</v>
      </c>
      <c r="C318" s="66" t="s">
        <v>132</v>
      </c>
      <c r="D318" s="366"/>
      <c r="E318" s="13">
        <v>4</v>
      </c>
      <c r="F318" s="40">
        <v>0</v>
      </c>
      <c r="G318" s="15">
        <v>0</v>
      </c>
      <c r="H318" s="15">
        <v>0</v>
      </c>
      <c r="I318" s="15">
        <v>0</v>
      </c>
    </row>
    <row r="319" spans="1:9">
      <c r="A319" s="346"/>
      <c r="B319" s="83" t="s">
        <v>136</v>
      </c>
      <c r="C319" s="66" t="s">
        <v>133</v>
      </c>
      <c r="D319" s="366"/>
      <c r="E319" s="13">
        <v>2</v>
      </c>
      <c r="F319" s="40">
        <v>0</v>
      </c>
      <c r="G319" s="15">
        <v>0</v>
      </c>
      <c r="H319" s="15">
        <v>0</v>
      </c>
      <c r="I319" s="15">
        <v>0</v>
      </c>
    </row>
    <row r="320" spans="1:9">
      <c r="A320" s="346"/>
      <c r="B320" s="83" t="s">
        <v>136</v>
      </c>
      <c r="C320" s="66" t="s">
        <v>134</v>
      </c>
      <c r="D320" s="366"/>
      <c r="E320" s="13">
        <v>2</v>
      </c>
      <c r="F320" s="40">
        <v>0</v>
      </c>
      <c r="G320" s="15">
        <v>0</v>
      </c>
      <c r="H320" s="15">
        <v>0</v>
      </c>
      <c r="I320" s="15">
        <v>0</v>
      </c>
    </row>
    <row r="321" spans="1:9">
      <c r="A321" s="346"/>
      <c r="B321" s="83" t="s">
        <v>136</v>
      </c>
      <c r="C321" s="66" t="s">
        <v>135</v>
      </c>
      <c r="D321" s="366"/>
      <c r="E321" s="13">
        <v>2</v>
      </c>
      <c r="F321" s="40">
        <v>0</v>
      </c>
      <c r="G321" s="15">
        <v>0</v>
      </c>
      <c r="H321" s="15">
        <v>0</v>
      </c>
      <c r="I321" s="15">
        <v>0</v>
      </c>
    </row>
    <row r="322" spans="1:9">
      <c r="A322" s="346"/>
      <c r="B322" s="83" t="s">
        <v>136</v>
      </c>
      <c r="C322" s="66" t="s">
        <v>49</v>
      </c>
      <c r="D322" s="366"/>
      <c r="E322" s="13">
        <v>2</v>
      </c>
      <c r="F322" s="40">
        <v>0</v>
      </c>
      <c r="G322" s="15">
        <v>0</v>
      </c>
      <c r="H322" s="15">
        <v>0</v>
      </c>
      <c r="I322" s="15">
        <v>0</v>
      </c>
    </row>
    <row r="323" spans="1:9">
      <c r="A323" s="346"/>
      <c r="B323" s="83" t="s">
        <v>136</v>
      </c>
      <c r="C323" s="66" t="s">
        <v>67</v>
      </c>
      <c r="D323" s="366"/>
      <c r="E323" s="13">
        <v>2</v>
      </c>
      <c r="F323" s="40">
        <v>0</v>
      </c>
      <c r="G323" s="15">
        <v>0</v>
      </c>
      <c r="H323" s="15">
        <v>0</v>
      </c>
      <c r="I323" s="15">
        <v>0</v>
      </c>
    </row>
    <row r="324" spans="1:9">
      <c r="A324" s="346"/>
      <c r="B324" s="83" t="s">
        <v>136</v>
      </c>
      <c r="C324" s="66" t="s">
        <v>64</v>
      </c>
      <c r="D324" s="366"/>
      <c r="E324" s="13">
        <v>2</v>
      </c>
      <c r="F324" s="40">
        <v>0</v>
      </c>
      <c r="G324" s="15">
        <v>0</v>
      </c>
      <c r="H324" s="15">
        <v>0</v>
      </c>
      <c r="I324" s="15">
        <v>0</v>
      </c>
    </row>
    <row r="325" spans="1:9">
      <c r="A325" s="346"/>
      <c r="B325" s="83" t="s">
        <v>136</v>
      </c>
      <c r="C325" s="66" t="s">
        <v>98</v>
      </c>
      <c r="D325" s="366"/>
      <c r="E325" s="13">
        <v>2</v>
      </c>
      <c r="F325" s="40">
        <v>0</v>
      </c>
      <c r="G325" s="15">
        <v>0</v>
      </c>
      <c r="H325" s="15">
        <v>0</v>
      </c>
      <c r="I325" s="15">
        <v>0</v>
      </c>
    </row>
    <row r="326" spans="1:9" ht="15" thickBot="1">
      <c r="A326" s="346"/>
      <c r="B326" s="84" t="s">
        <v>136</v>
      </c>
      <c r="C326" s="68" t="s">
        <v>107</v>
      </c>
      <c r="D326" s="367"/>
      <c r="E326" s="44">
        <v>2</v>
      </c>
      <c r="F326" s="45">
        <v>0</v>
      </c>
      <c r="G326" s="46">
        <v>0</v>
      </c>
      <c r="H326" s="46">
        <v>0</v>
      </c>
      <c r="I326" s="46">
        <v>0</v>
      </c>
    </row>
    <row r="327" spans="1:9" ht="43.5">
      <c r="A327" s="346"/>
      <c r="B327" s="85" t="s">
        <v>155</v>
      </c>
      <c r="C327" s="66" t="s">
        <v>79</v>
      </c>
      <c r="D327" s="365" t="s">
        <v>1526</v>
      </c>
      <c r="E327" s="13">
        <v>3</v>
      </c>
      <c r="F327" s="40">
        <v>0</v>
      </c>
      <c r="G327" s="15">
        <v>0</v>
      </c>
      <c r="H327" s="15">
        <v>0</v>
      </c>
      <c r="I327" s="15">
        <v>0</v>
      </c>
    </row>
    <row r="328" spans="1:9">
      <c r="A328" s="346"/>
      <c r="B328" s="85" t="s">
        <v>138</v>
      </c>
      <c r="C328" s="66" t="s">
        <v>44</v>
      </c>
      <c r="D328" s="366"/>
      <c r="E328" s="13">
        <v>3</v>
      </c>
      <c r="F328" s="40">
        <v>0</v>
      </c>
      <c r="G328" s="15">
        <v>0</v>
      </c>
      <c r="H328" s="15">
        <v>0</v>
      </c>
      <c r="I328" s="15">
        <v>0</v>
      </c>
    </row>
    <row r="329" spans="1:9">
      <c r="A329" s="346"/>
      <c r="B329" s="85" t="s">
        <v>138</v>
      </c>
      <c r="C329" s="66" t="s">
        <v>127</v>
      </c>
      <c r="D329" s="366"/>
      <c r="E329" s="13">
        <v>3</v>
      </c>
      <c r="F329" s="40">
        <v>0</v>
      </c>
      <c r="G329" s="15">
        <v>0</v>
      </c>
      <c r="H329" s="15">
        <v>0</v>
      </c>
      <c r="I329" s="15">
        <v>0</v>
      </c>
    </row>
    <row r="330" spans="1:9">
      <c r="A330" s="346"/>
      <c r="B330" s="85" t="s">
        <v>138</v>
      </c>
      <c r="C330" s="66" t="s">
        <v>46</v>
      </c>
      <c r="D330" s="366"/>
      <c r="E330" s="13">
        <v>3</v>
      </c>
      <c r="F330" s="40">
        <v>0</v>
      </c>
      <c r="G330" s="15">
        <v>0</v>
      </c>
      <c r="H330" s="15">
        <v>0</v>
      </c>
      <c r="I330" s="15">
        <v>0</v>
      </c>
    </row>
    <row r="331" spans="1:9">
      <c r="A331" s="346"/>
      <c r="B331" s="85" t="s">
        <v>138</v>
      </c>
      <c r="C331" s="66" t="s">
        <v>47</v>
      </c>
      <c r="D331" s="366"/>
      <c r="E331" s="13">
        <v>3</v>
      </c>
      <c r="F331" s="40">
        <v>0</v>
      </c>
      <c r="G331" s="15">
        <v>0</v>
      </c>
      <c r="H331" s="15">
        <v>0</v>
      </c>
      <c r="I331" s="15">
        <v>0</v>
      </c>
    </row>
    <row r="332" spans="1:9">
      <c r="A332" s="346"/>
      <c r="B332" s="85" t="s">
        <v>138</v>
      </c>
      <c r="C332" s="66" t="s">
        <v>51</v>
      </c>
      <c r="D332" s="366"/>
      <c r="E332" s="13">
        <v>3</v>
      </c>
      <c r="F332" s="40">
        <v>0</v>
      </c>
      <c r="G332" s="15">
        <v>0</v>
      </c>
      <c r="H332" s="15">
        <v>0</v>
      </c>
      <c r="I332" s="15">
        <v>0</v>
      </c>
    </row>
    <row r="333" spans="1:9">
      <c r="A333" s="346"/>
      <c r="B333" s="85" t="s">
        <v>138</v>
      </c>
      <c r="C333" s="66" t="s">
        <v>128</v>
      </c>
      <c r="D333" s="366"/>
      <c r="E333" s="13">
        <v>3</v>
      </c>
      <c r="F333" s="40">
        <v>0</v>
      </c>
      <c r="G333" s="15">
        <v>0</v>
      </c>
      <c r="H333" s="15">
        <v>0</v>
      </c>
      <c r="I333" s="15">
        <v>0</v>
      </c>
    </row>
    <row r="334" spans="1:9">
      <c r="A334" s="346"/>
      <c r="B334" s="85" t="s">
        <v>138</v>
      </c>
      <c r="C334" s="66" t="s">
        <v>129</v>
      </c>
      <c r="D334" s="366"/>
      <c r="E334" s="13">
        <v>3</v>
      </c>
      <c r="F334" s="40">
        <v>0</v>
      </c>
      <c r="G334" s="15">
        <v>0</v>
      </c>
      <c r="H334" s="15">
        <v>0</v>
      </c>
      <c r="I334" s="15">
        <v>0</v>
      </c>
    </row>
    <row r="335" spans="1:9">
      <c r="A335" s="346"/>
      <c r="B335" s="85" t="s">
        <v>138</v>
      </c>
      <c r="C335" s="66" t="s">
        <v>99</v>
      </c>
      <c r="D335" s="366"/>
      <c r="E335" s="13">
        <v>6</v>
      </c>
      <c r="F335" s="40">
        <v>0</v>
      </c>
      <c r="G335" s="15">
        <v>0</v>
      </c>
      <c r="H335" s="15">
        <v>0</v>
      </c>
      <c r="I335" s="15">
        <v>0</v>
      </c>
    </row>
    <row r="336" spans="1:9">
      <c r="A336" s="346"/>
      <c r="B336" s="85" t="s">
        <v>138</v>
      </c>
      <c r="C336" s="66" t="s">
        <v>131</v>
      </c>
      <c r="D336" s="366"/>
      <c r="E336" s="13">
        <v>3</v>
      </c>
      <c r="F336" s="40">
        <v>0</v>
      </c>
      <c r="G336" s="15">
        <v>0</v>
      </c>
      <c r="H336" s="15">
        <v>0</v>
      </c>
      <c r="I336" s="15">
        <v>0</v>
      </c>
    </row>
    <row r="337" spans="1:9">
      <c r="A337" s="346"/>
      <c r="B337" s="85" t="s">
        <v>138</v>
      </c>
      <c r="C337" s="66" t="s">
        <v>133</v>
      </c>
      <c r="D337" s="366"/>
      <c r="E337" s="13">
        <v>3</v>
      </c>
      <c r="F337" s="40">
        <v>0</v>
      </c>
      <c r="G337" s="15">
        <v>0</v>
      </c>
      <c r="H337" s="15">
        <v>0</v>
      </c>
      <c r="I337" s="15">
        <v>0</v>
      </c>
    </row>
    <row r="338" spans="1:9">
      <c r="A338" s="346"/>
      <c r="B338" s="85" t="s">
        <v>138</v>
      </c>
      <c r="C338" s="66" t="s">
        <v>134</v>
      </c>
      <c r="D338" s="366"/>
      <c r="E338" s="13">
        <v>3</v>
      </c>
      <c r="F338" s="40">
        <v>0</v>
      </c>
      <c r="G338" s="15">
        <v>0</v>
      </c>
      <c r="H338" s="15">
        <v>0</v>
      </c>
      <c r="I338" s="15">
        <v>0</v>
      </c>
    </row>
    <row r="339" spans="1:9">
      <c r="A339" s="346"/>
      <c r="B339" s="85" t="s">
        <v>138</v>
      </c>
      <c r="C339" s="66" t="s">
        <v>135</v>
      </c>
      <c r="D339" s="366"/>
      <c r="E339" s="13">
        <v>3</v>
      </c>
      <c r="F339" s="40">
        <v>0</v>
      </c>
      <c r="G339" s="15">
        <v>0</v>
      </c>
      <c r="H339" s="15">
        <v>0</v>
      </c>
      <c r="I339" s="15">
        <v>0</v>
      </c>
    </row>
    <row r="340" spans="1:9">
      <c r="A340" s="346"/>
      <c r="B340" s="85" t="s">
        <v>138</v>
      </c>
      <c r="C340" s="66" t="s">
        <v>49</v>
      </c>
      <c r="D340" s="366"/>
      <c r="E340" s="13">
        <v>3</v>
      </c>
      <c r="F340" s="40">
        <v>0</v>
      </c>
      <c r="G340" s="15">
        <v>0</v>
      </c>
      <c r="H340" s="15">
        <v>0</v>
      </c>
      <c r="I340" s="15">
        <v>0</v>
      </c>
    </row>
    <row r="341" spans="1:9">
      <c r="A341" s="346"/>
      <c r="B341" s="85" t="s">
        <v>138</v>
      </c>
      <c r="C341" s="66" t="s">
        <v>67</v>
      </c>
      <c r="D341" s="366"/>
      <c r="E341" s="13">
        <v>3</v>
      </c>
      <c r="F341" s="40">
        <v>0</v>
      </c>
      <c r="G341" s="15">
        <v>0</v>
      </c>
      <c r="H341" s="15">
        <v>0</v>
      </c>
      <c r="I341" s="15">
        <v>0</v>
      </c>
    </row>
    <row r="342" spans="1:9">
      <c r="A342" s="346"/>
      <c r="B342" s="85" t="s">
        <v>138</v>
      </c>
      <c r="C342" s="66" t="s">
        <v>64</v>
      </c>
      <c r="D342" s="366"/>
      <c r="E342" s="13">
        <v>3</v>
      </c>
      <c r="F342" s="40">
        <v>0</v>
      </c>
      <c r="G342" s="15">
        <v>0</v>
      </c>
      <c r="H342" s="15">
        <v>0</v>
      </c>
      <c r="I342" s="15">
        <v>0</v>
      </c>
    </row>
    <row r="343" spans="1:9">
      <c r="A343" s="346"/>
      <c r="B343" s="85" t="s">
        <v>138</v>
      </c>
      <c r="C343" s="66" t="s">
        <v>98</v>
      </c>
      <c r="D343" s="366"/>
      <c r="E343" s="13">
        <v>3</v>
      </c>
      <c r="F343" s="40">
        <v>0</v>
      </c>
      <c r="G343" s="15">
        <v>0</v>
      </c>
      <c r="H343" s="15">
        <v>0</v>
      </c>
      <c r="I343" s="15">
        <v>0</v>
      </c>
    </row>
    <row r="344" spans="1:9" ht="15" thickBot="1">
      <c r="A344" s="346"/>
      <c r="B344" s="86" t="s">
        <v>138</v>
      </c>
      <c r="C344" s="68" t="s">
        <v>107</v>
      </c>
      <c r="D344" s="367"/>
      <c r="E344" s="44">
        <v>3</v>
      </c>
      <c r="F344" s="45">
        <v>0</v>
      </c>
      <c r="G344" s="46">
        <v>0</v>
      </c>
      <c r="H344" s="46">
        <v>0</v>
      </c>
      <c r="I344" s="46">
        <v>0</v>
      </c>
    </row>
  </sheetData>
  <mergeCells count="18">
    <mergeCell ref="D271:D290"/>
    <mergeCell ref="D291:D308"/>
    <mergeCell ref="D309:D326"/>
    <mergeCell ref="D327:D344"/>
    <mergeCell ref="A2:A221"/>
    <mergeCell ref="A222:A344"/>
    <mergeCell ref="D2:D34"/>
    <mergeCell ref="D35:D54"/>
    <mergeCell ref="D55:D85"/>
    <mergeCell ref="D86:D112"/>
    <mergeCell ref="D113:D126"/>
    <mergeCell ref="D127:D145"/>
    <mergeCell ref="D146:D164"/>
    <mergeCell ref="D165:D182"/>
    <mergeCell ref="D183:D200"/>
    <mergeCell ref="D201:D218"/>
    <mergeCell ref="D219:D220"/>
    <mergeCell ref="D222:D2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0DFF-48DA-4F20-B2B2-293F80B65F25}">
  <dimension ref="A1:I42"/>
  <sheetViews>
    <sheetView tabSelected="1" workbookViewId="0">
      <selection activeCell="C12" sqref="C12"/>
    </sheetView>
  </sheetViews>
  <sheetFormatPr baseColWidth="10" defaultRowHeight="14.5"/>
  <cols>
    <col min="2" max="2" width="43.54296875" customWidth="1"/>
    <col min="3" max="4" width="32.81640625" customWidth="1"/>
    <col min="5" max="9" width="18.26953125" customWidth="1"/>
  </cols>
  <sheetData>
    <row r="1" spans="1:9" ht="74.5" thickBot="1">
      <c r="B1" s="1" t="s">
        <v>0</v>
      </c>
      <c r="C1" s="2" t="s">
        <v>1</v>
      </c>
      <c r="D1" s="2" t="s">
        <v>1524</v>
      </c>
      <c r="E1" s="3" t="s">
        <v>2</v>
      </c>
      <c r="F1" s="4" t="s">
        <v>3</v>
      </c>
      <c r="G1" s="5" t="s">
        <v>4</v>
      </c>
      <c r="H1" s="5" t="s">
        <v>5</v>
      </c>
      <c r="I1" s="5" t="s">
        <v>6</v>
      </c>
    </row>
    <row r="2" spans="1:9">
      <c r="A2" s="344" t="s">
        <v>7</v>
      </c>
      <c r="B2" s="11" t="s">
        <v>42</v>
      </c>
      <c r="C2" s="59" t="s">
        <v>156</v>
      </c>
      <c r="D2" s="376" t="s">
        <v>1525</v>
      </c>
      <c r="E2" s="13">
        <v>10</v>
      </c>
      <c r="F2" s="14">
        <v>1</v>
      </c>
      <c r="G2" s="41">
        <v>4</v>
      </c>
      <c r="H2" s="15">
        <v>0</v>
      </c>
      <c r="I2" s="41">
        <v>2</v>
      </c>
    </row>
    <row r="3" spans="1:9">
      <c r="A3" s="344"/>
      <c r="B3" s="11" t="s">
        <v>42</v>
      </c>
      <c r="C3" s="59" t="s">
        <v>157</v>
      </c>
      <c r="D3" s="377"/>
      <c r="E3" s="13">
        <v>10</v>
      </c>
      <c r="F3" s="14">
        <v>1</v>
      </c>
      <c r="G3" s="41">
        <v>2</v>
      </c>
      <c r="H3" s="15">
        <v>0</v>
      </c>
      <c r="I3" s="41">
        <v>2</v>
      </c>
    </row>
    <row r="4" spans="1:9">
      <c r="A4" s="344"/>
      <c r="B4" s="11" t="s">
        <v>42</v>
      </c>
      <c r="C4" s="59" t="s">
        <v>158</v>
      </c>
      <c r="D4" s="377"/>
      <c r="E4" s="13">
        <v>10</v>
      </c>
      <c r="F4" s="40">
        <v>0</v>
      </c>
      <c r="G4" s="41">
        <v>3</v>
      </c>
      <c r="H4" s="15">
        <v>0</v>
      </c>
      <c r="I4" s="41">
        <v>2</v>
      </c>
    </row>
    <row r="5" spans="1:9">
      <c r="A5" s="344"/>
      <c r="B5" s="11" t="s">
        <v>42</v>
      </c>
      <c r="C5" s="59" t="s">
        <v>159</v>
      </c>
      <c r="D5" s="378"/>
      <c r="E5" s="13">
        <v>5</v>
      </c>
      <c r="F5" s="40">
        <v>0</v>
      </c>
      <c r="G5" s="15">
        <v>3</v>
      </c>
      <c r="H5" s="15">
        <v>0</v>
      </c>
      <c r="I5" s="41">
        <v>1</v>
      </c>
    </row>
    <row r="6" spans="1:9">
      <c r="A6" s="344"/>
      <c r="B6" s="63" t="s">
        <v>78</v>
      </c>
      <c r="C6" s="59" t="s">
        <v>156</v>
      </c>
      <c r="D6" s="379" t="s">
        <v>1526</v>
      </c>
      <c r="E6" s="13">
        <v>12</v>
      </c>
      <c r="F6" s="14">
        <v>3</v>
      </c>
      <c r="G6" s="41">
        <v>2</v>
      </c>
      <c r="H6" s="15">
        <v>0</v>
      </c>
      <c r="I6" s="41">
        <v>1</v>
      </c>
    </row>
    <row r="7" spans="1:9">
      <c r="A7" s="344"/>
      <c r="B7" s="63" t="s">
        <v>78</v>
      </c>
      <c r="C7" s="59" t="s">
        <v>157</v>
      </c>
      <c r="D7" s="377"/>
      <c r="E7" s="13">
        <v>12</v>
      </c>
      <c r="F7" s="14">
        <v>1</v>
      </c>
      <c r="G7" s="41">
        <v>1</v>
      </c>
      <c r="H7" s="15">
        <v>0</v>
      </c>
      <c r="I7" s="41">
        <v>1</v>
      </c>
    </row>
    <row r="8" spans="1:9">
      <c r="A8" s="344"/>
      <c r="B8" s="63" t="s">
        <v>78</v>
      </c>
      <c r="C8" s="59" t="s">
        <v>158</v>
      </c>
      <c r="D8" s="377"/>
      <c r="E8" s="13">
        <v>12</v>
      </c>
      <c r="F8" s="40">
        <v>0</v>
      </c>
      <c r="G8" s="41">
        <v>2</v>
      </c>
      <c r="H8" s="15">
        <v>0</v>
      </c>
      <c r="I8" s="41">
        <v>1</v>
      </c>
    </row>
    <row r="9" spans="1:9">
      <c r="A9" s="344"/>
      <c r="B9" s="63" t="s">
        <v>78</v>
      </c>
      <c r="C9" s="59" t="s">
        <v>160</v>
      </c>
      <c r="D9" s="378"/>
      <c r="E9" s="13">
        <v>6</v>
      </c>
      <c r="F9" s="40">
        <v>0</v>
      </c>
      <c r="G9" s="41">
        <v>1</v>
      </c>
      <c r="H9" s="15">
        <v>0</v>
      </c>
      <c r="I9" s="15">
        <v>0</v>
      </c>
    </row>
    <row r="10" spans="1:9">
      <c r="A10" s="344"/>
      <c r="B10" s="65" t="s">
        <v>85</v>
      </c>
      <c r="C10" s="66" t="s">
        <v>161</v>
      </c>
      <c r="D10" s="379" t="s">
        <v>1527</v>
      </c>
      <c r="E10" s="13">
        <v>8</v>
      </c>
      <c r="F10" s="40">
        <v>0</v>
      </c>
      <c r="G10" s="41">
        <v>4</v>
      </c>
      <c r="H10" s="15">
        <v>0</v>
      </c>
      <c r="I10" s="15">
        <v>1</v>
      </c>
    </row>
    <row r="11" spans="1:9">
      <c r="A11" s="344"/>
      <c r="B11" s="65" t="s">
        <v>85</v>
      </c>
      <c r="C11" s="66" t="s">
        <v>162</v>
      </c>
      <c r="D11" s="377"/>
      <c r="E11" s="13">
        <v>2</v>
      </c>
      <c r="F11" s="14">
        <v>2</v>
      </c>
      <c r="G11" s="15">
        <v>0</v>
      </c>
      <c r="H11" s="15">
        <v>0</v>
      </c>
      <c r="I11" s="15">
        <v>2</v>
      </c>
    </row>
    <row r="12" spans="1:9">
      <c r="A12" s="344"/>
      <c r="B12" s="65" t="s">
        <v>85</v>
      </c>
      <c r="C12" s="66" t="s">
        <v>163</v>
      </c>
      <c r="D12" s="377"/>
      <c r="E12" s="13">
        <v>2</v>
      </c>
      <c r="F12" s="40">
        <v>0</v>
      </c>
      <c r="G12" s="15">
        <v>0</v>
      </c>
      <c r="H12" s="15">
        <v>0</v>
      </c>
      <c r="I12" s="15">
        <v>0</v>
      </c>
    </row>
    <row r="13" spans="1:9">
      <c r="A13" s="344"/>
      <c r="B13" s="65" t="s">
        <v>85</v>
      </c>
      <c r="C13" s="66" t="s">
        <v>164</v>
      </c>
      <c r="D13" s="377"/>
      <c r="E13" s="13">
        <v>2</v>
      </c>
      <c r="F13" s="40">
        <v>0</v>
      </c>
      <c r="G13" s="15">
        <v>0</v>
      </c>
      <c r="H13" s="15">
        <v>0</v>
      </c>
      <c r="I13" s="15">
        <v>0</v>
      </c>
    </row>
    <row r="14" spans="1:9">
      <c r="A14" s="344"/>
      <c r="B14" s="65" t="s">
        <v>15</v>
      </c>
      <c r="C14" s="69" t="s">
        <v>161</v>
      </c>
      <c r="D14" s="377"/>
      <c r="E14" s="13">
        <v>4</v>
      </c>
      <c r="F14" s="40">
        <v>0</v>
      </c>
      <c r="G14" s="15">
        <v>0</v>
      </c>
      <c r="H14" s="15">
        <v>0</v>
      </c>
      <c r="I14" s="15">
        <v>0</v>
      </c>
    </row>
    <row r="15" spans="1:9">
      <c r="A15" s="344"/>
      <c r="B15" s="65" t="s">
        <v>15</v>
      </c>
      <c r="C15" s="69" t="s">
        <v>162</v>
      </c>
      <c r="D15" s="377"/>
      <c r="E15" s="13">
        <v>2</v>
      </c>
      <c r="F15" s="40">
        <v>0</v>
      </c>
      <c r="G15" s="15">
        <v>0</v>
      </c>
      <c r="H15" s="15">
        <v>0</v>
      </c>
      <c r="I15" s="15">
        <v>0</v>
      </c>
    </row>
    <row r="16" spans="1:9">
      <c r="A16" s="344"/>
      <c r="B16" s="65" t="s">
        <v>15</v>
      </c>
      <c r="C16" s="69" t="s">
        <v>163</v>
      </c>
      <c r="D16" s="377"/>
      <c r="E16" s="13">
        <v>1</v>
      </c>
      <c r="F16" s="40">
        <v>0</v>
      </c>
      <c r="G16" s="15">
        <v>0</v>
      </c>
      <c r="H16" s="15">
        <v>0</v>
      </c>
      <c r="I16" s="15">
        <v>0</v>
      </c>
    </row>
    <row r="17" spans="1:9">
      <c r="A17" s="344"/>
      <c r="B17" s="65" t="s">
        <v>15</v>
      </c>
      <c r="C17" s="69" t="s">
        <v>164</v>
      </c>
      <c r="D17" s="378"/>
      <c r="E17" s="13">
        <v>1</v>
      </c>
      <c r="F17" s="40">
        <v>0</v>
      </c>
      <c r="G17" s="15">
        <v>0</v>
      </c>
      <c r="H17" s="15">
        <v>0</v>
      </c>
      <c r="I17" s="15">
        <v>0</v>
      </c>
    </row>
    <row r="18" spans="1:9" ht="29">
      <c r="A18" s="344"/>
      <c r="B18" s="81" t="s">
        <v>126</v>
      </c>
      <c r="C18" s="66" t="s">
        <v>165</v>
      </c>
      <c r="D18" s="379" t="s">
        <v>1526</v>
      </c>
      <c r="E18" s="13">
        <v>4</v>
      </c>
      <c r="F18" s="40">
        <v>0</v>
      </c>
      <c r="G18" s="15">
        <v>0</v>
      </c>
      <c r="H18" s="15">
        <v>0</v>
      </c>
      <c r="I18" s="15">
        <v>0</v>
      </c>
    </row>
    <row r="19" spans="1:9" ht="29">
      <c r="A19" s="344"/>
      <c r="B19" s="81" t="s">
        <v>126</v>
      </c>
      <c r="C19" s="66" t="s">
        <v>166</v>
      </c>
      <c r="D19" s="378"/>
      <c r="E19" s="13">
        <v>2</v>
      </c>
      <c r="F19" s="40">
        <v>0</v>
      </c>
      <c r="G19" s="15">
        <v>0</v>
      </c>
      <c r="H19" s="15">
        <v>0</v>
      </c>
      <c r="I19" s="15">
        <v>0</v>
      </c>
    </row>
    <row r="20" spans="1:9">
      <c r="A20" s="344"/>
      <c r="B20" s="83" t="s">
        <v>136</v>
      </c>
      <c r="C20" s="66" t="s">
        <v>165</v>
      </c>
      <c r="D20" s="379" t="s">
        <v>1526</v>
      </c>
      <c r="E20" s="13">
        <v>4</v>
      </c>
      <c r="F20" s="40">
        <v>0</v>
      </c>
      <c r="G20" s="15">
        <v>0</v>
      </c>
      <c r="H20" s="15">
        <v>0</v>
      </c>
      <c r="I20" s="15">
        <v>0</v>
      </c>
    </row>
    <row r="21" spans="1:9">
      <c r="A21" s="344"/>
      <c r="B21" s="83" t="s">
        <v>136</v>
      </c>
      <c r="C21" s="66" t="s">
        <v>166</v>
      </c>
      <c r="D21" s="378"/>
      <c r="E21" s="13">
        <v>2</v>
      </c>
      <c r="F21" s="40">
        <v>0</v>
      </c>
      <c r="G21" s="15">
        <v>0</v>
      </c>
      <c r="H21" s="15">
        <v>0</v>
      </c>
      <c r="I21" s="15">
        <v>0</v>
      </c>
    </row>
    <row r="22" spans="1:9">
      <c r="A22" s="344"/>
      <c r="B22" s="85" t="s">
        <v>138</v>
      </c>
      <c r="C22" s="66" t="s">
        <v>167</v>
      </c>
      <c r="D22" s="379" t="s">
        <v>1526</v>
      </c>
      <c r="E22" s="13">
        <v>8</v>
      </c>
      <c r="F22" s="40">
        <v>0</v>
      </c>
      <c r="G22" s="15">
        <v>0</v>
      </c>
      <c r="H22" s="15">
        <v>0</v>
      </c>
      <c r="I22" s="15">
        <v>0</v>
      </c>
    </row>
    <row r="23" spans="1:9">
      <c r="A23" s="344"/>
      <c r="B23" s="85" t="s">
        <v>138</v>
      </c>
      <c r="C23" s="66" t="s">
        <v>164</v>
      </c>
      <c r="D23" s="377"/>
      <c r="E23" s="13">
        <v>2</v>
      </c>
      <c r="F23" s="40">
        <v>0</v>
      </c>
      <c r="G23" s="15">
        <v>0</v>
      </c>
      <c r="H23" s="15">
        <v>0</v>
      </c>
      <c r="I23" s="15">
        <v>0</v>
      </c>
    </row>
    <row r="24" spans="1:9">
      <c r="A24" s="344"/>
      <c r="B24" s="85" t="s">
        <v>138</v>
      </c>
      <c r="C24" s="66" t="s">
        <v>163</v>
      </c>
      <c r="D24" s="377"/>
      <c r="E24" s="13">
        <v>2</v>
      </c>
      <c r="F24" s="40">
        <v>0</v>
      </c>
      <c r="G24" s="15">
        <v>0</v>
      </c>
      <c r="H24" s="15">
        <v>0</v>
      </c>
      <c r="I24" s="15">
        <v>0</v>
      </c>
    </row>
    <row r="25" spans="1:9">
      <c r="A25" s="344"/>
      <c r="B25" s="85" t="s">
        <v>138</v>
      </c>
      <c r="C25" s="66" t="s">
        <v>162</v>
      </c>
      <c r="D25" s="378"/>
      <c r="E25" s="13">
        <v>4</v>
      </c>
      <c r="F25" s="40">
        <v>0</v>
      </c>
      <c r="G25" s="15">
        <v>0</v>
      </c>
      <c r="H25" s="15">
        <v>0</v>
      </c>
      <c r="I25" s="15">
        <v>0</v>
      </c>
    </row>
    <row r="26" spans="1:9" ht="29" thickBot="1">
      <c r="A26" s="344"/>
      <c r="B26" s="91" t="s">
        <v>24</v>
      </c>
      <c r="C26" s="43" t="s">
        <v>168</v>
      </c>
      <c r="D26" s="380" t="s">
        <v>1526</v>
      </c>
      <c r="E26" s="44">
        <v>4</v>
      </c>
      <c r="F26" s="45">
        <v>0</v>
      </c>
      <c r="G26" s="46">
        <v>0</v>
      </c>
      <c r="H26" s="46">
        <v>0</v>
      </c>
      <c r="I26" s="46">
        <v>0</v>
      </c>
    </row>
    <row r="27" spans="1:9" ht="28.5">
      <c r="A27" s="344"/>
      <c r="B27" s="92" t="s">
        <v>25</v>
      </c>
      <c r="C27" s="39" t="s">
        <v>168</v>
      </c>
      <c r="D27" s="381" t="s">
        <v>1526</v>
      </c>
      <c r="E27" s="13">
        <v>4</v>
      </c>
      <c r="F27" s="40">
        <v>0</v>
      </c>
      <c r="G27" s="15">
        <v>0</v>
      </c>
      <c r="H27" s="15">
        <v>0</v>
      </c>
      <c r="I27" s="15">
        <v>0</v>
      </c>
    </row>
    <row r="28" spans="1:9">
      <c r="A28" s="346" t="s">
        <v>30</v>
      </c>
      <c r="B28" s="11" t="s">
        <v>42</v>
      </c>
      <c r="C28" s="59" t="s">
        <v>156</v>
      </c>
      <c r="D28" s="379" t="s">
        <v>1525</v>
      </c>
      <c r="E28" s="13">
        <v>8</v>
      </c>
      <c r="F28" s="14">
        <v>1</v>
      </c>
      <c r="G28" s="41">
        <v>4</v>
      </c>
      <c r="H28" s="15">
        <v>0</v>
      </c>
      <c r="I28" s="41">
        <v>2</v>
      </c>
    </row>
    <row r="29" spans="1:9">
      <c r="A29" s="346"/>
      <c r="B29" s="11" t="s">
        <v>42</v>
      </c>
      <c r="C29" s="59" t="s">
        <v>157</v>
      </c>
      <c r="D29" s="377"/>
      <c r="E29" s="13">
        <v>8</v>
      </c>
      <c r="F29" s="14">
        <v>1</v>
      </c>
      <c r="G29" s="41">
        <v>2</v>
      </c>
      <c r="H29" s="15">
        <v>0</v>
      </c>
      <c r="I29" s="41">
        <v>2</v>
      </c>
    </row>
    <row r="30" spans="1:9">
      <c r="A30" s="346"/>
      <c r="B30" s="11" t="s">
        <v>42</v>
      </c>
      <c r="C30" s="59" t="s">
        <v>158</v>
      </c>
      <c r="D30" s="377"/>
      <c r="E30" s="13">
        <v>8</v>
      </c>
      <c r="F30" s="40">
        <v>0</v>
      </c>
      <c r="G30" s="41">
        <v>3</v>
      </c>
      <c r="H30" s="15">
        <v>0</v>
      </c>
      <c r="I30" s="41">
        <v>2</v>
      </c>
    </row>
    <row r="31" spans="1:9">
      <c r="A31" s="346"/>
      <c r="B31" s="11" t="s">
        <v>42</v>
      </c>
      <c r="C31" s="59" t="s">
        <v>159</v>
      </c>
      <c r="D31" s="378"/>
      <c r="E31" s="13">
        <v>4</v>
      </c>
      <c r="F31" s="40">
        <v>0</v>
      </c>
      <c r="G31" s="15">
        <v>3</v>
      </c>
      <c r="H31" s="15">
        <v>0</v>
      </c>
      <c r="I31" s="41">
        <v>1</v>
      </c>
    </row>
    <row r="32" spans="1:9">
      <c r="A32" s="346"/>
      <c r="B32" s="63" t="s">
        <v>78</v>
      </c>
      <c r="C32" s="59" t="s">
        <v>156</v>
      </c>
      <c r="D32" s="379" t="s">
        <v>1526</v>
      </c>
      <c r="E32" s="13">
        <v>12</v>
      </c>
      <c r="F32" s="14">
        <v>3</v>
      </c>
      <c r="G32" s="41">
        <v>2</v>
      </c>
      <c r="H32" s="15">
        <v>0</v>
      </c>
      <c r="I32" s="41">
        <v>1</v>
      </c>
    </row>
    <row r="33" spans="1:9">
      <c r="A33" s="346"/>
      <c r="B33" s="63" t="s">
        <v>78</v>
      </c>
      <c r="C33" s="59" t="s">
        <v>157</v>
      </c>
      <c r="D33" s="377"/>
      <c r="E33" s="13">
        <v>12</v>
      </c>
      <c r="F33" s="14">
        <v>1</v>
      </c>
      <c r="G33" s="41">
        <v>1</v>
      </c>
      <c r="H33" s="15">
        <v>0</v>
      </c>
      <c r="I33" s="41">
        <v>1</v>
      </c>
    </row>
    <row r="34" spans="1:9">
      <c r="A34" s="346"/>
      <c r="B34" s="63" t="s">
        <v>78</v>
      </c>
      <c r="C34" s="59" t="s">
        <v>158</v>
      </c>
      <c r="D34" s="377"/>
      <c r="E34" s="13">
        <v>12</v>
      </c>
      <c r="F34" s="40">
        <v>0</v>
      </c>
      <c r="G34" s="41">
        <v>2</v>
      </c>
      <c r="H34" s="15">
        <v>0</v>
      </c>
      <c r="I34" s="41">
        <v>1</v>
      </c>
    </row>
    <row r="35" spans="1:9">
      <c r="A35" s="346"/>
      <c r="B35" s="63" t="s">
        <v>78</v>
      </c>
      <c r="C35" s="59" t="s">
        <v>160</v>
      </c>
      <c r="D35" s="378"/>
      <c r="E35" s="13">
        <v>6</v>
      </c>
      <c r="F35" s="40">
        <v>0</v>
      </c>
      <c r="G35" s="41">
        <v>1</v>
      </c>
      <c r="H35" s="15">
        <v>0</v>
      </c>
      <c r="I35" s="15">
        <v>0</v>
      </c>
    </row>
    <row r="36" spans="1:9" ht="29">
      <c r="A36" s="346"/>
      <c r="B36" s="81" t="s">
        <v>126</v>
      </c>
      <c r="C36" s="66" t="s">
        <v>165</v>
      </c>
      <c r="D36" s="379" t="s">
        <v>1526</v>
      </c>
      <c r="E36" s="13">
        <v>2</v>
      </c>
      <c r="F36" s="40">
        <v>0</v>
      </c>
      <c r="G36" s="15">
        <v>0</v>
      </c>
      <c r="H36" s="15">
        <v>0</v>
      </c>
      <c r="I36" s="15">
        <v>0</v>
      </c>
    </row>
    <row r="37" spans="1:9" ht="29">
      <c r="A37" s="346"/>
      <c r="B37" s="81" t="s">
        <v>126</v>
      </c>
      <c r="C37" s="66" t="s">
        <v>166</v>
      </c>
      <c r="D37" s="378"/>
      <c r="E37" s="13">
        <v>1</v>
      </c>
      <c r="F37" s="40">
        <v>0</v>
      </c>
      <c r="G37" s="15">
        <v>0</v>
      </c>
      <c r="H37" s="15">
        <v>0</v>
      </c>
      <c r="I37" s="15">
        <v>0</v>
      </c>
    </row>
    <row r="38" spans="1:9">
      <c r="A38" s="346"/>
      <c r="B38" s="83" t="s">
        <v>136</v>
      </c>
      <c r="C38" s="66" t="s">
        <v>165</v>
      </c>
      <c r="D38" s="379" t="s">
        <v>1526</v>
      </c>
      <c r="E38" s="13">
        <v>4</v>
      </c>
      <c r="F38" s="40">
        <v>0</v>
      </c>
      <c r="G38" s="15">
        <v>0</v>
      </c>
      <c r="H38" s="15">
        <v>0</v>
      </c>
      <c r="I38" s="15">
        <v>0</v>
      </c>
    </row>
    <row r="39" spans="1:9">
      <c r="A39" s="346"/>
      <c r="B39" s="83" t="s">
        <v>136</v>
      </c>
      <c r="C39" s="66" t="s">
        <v>166</v>
      </c>
      <c r="D39" s="378"/>
      <c r="E39" s="13">
        <v>2</v>
      </c>
      <c r="F39" s="40">
        <v>0</v>
      </c>
      <c r="G39" s="15">
        <v>0</v>
      </c>
      <c r="H39" s="15">
        <v>0</v>
      </c>
      <c r="I39" s="15">
        <v>0</v>
      </c>
    </row>
    <row r="40" spans="1:9">
      <c r="A40" s="346"/>
      <c r="B40" s="85" t="s">
        <v>138</v>
      </c>
      <c r="C40" s="66" t="s">
        <v>167</v>
      </c>
      <c r="D40" s="379" t="s">
        <v>1526</v>
      </c>
      <c r="E40" s="13">
        <v>12</v>
      </c>
      <c r="F40" s="40">
        <v>0</v>
      </c>
      <c r="G40" s="15">
        <v>0</v>
      </c>
      <c r="H40" s="15">
        <v>0</v>
      </c>
      <c r="I40" s="15">
        <v>0</v>
      </c>
    </row>
    <row r="41" spans="1:9">
      <c r="A41" s="346"/>
      <c r="B41" s="85" t="s">
        <v>138</v>
      </c>
      <c r="C41" s="66" t="s">
        <v>164</v>
      </c>
      <c r="D41" s="377"/>
      <c r="E41" s="13">
        <v>3</v>
      </c>
      <c r="F41" s="40">
        <v>0</v>
      </c>
      <c r="G41" s="15">
        <v>0</v>
      </c>
      <c r="H41" s="15">
        <v>0</v>
      </c>
      <c r="I41" s="15">
        <v>0</v>
      </c>
    </row>
    <row r="42" spans="1:9">
      <c r="A42" s="346"/>
      <c r="B42" s="85" t="s">
        <v>138</v>
      </c>
      <c r="C42" s="66" t="s">
        <v>163</v>
      </c>
      <c r="D42" s="378"/>
      <c r="E42" s="13">
        <v>3</v>
      </c>
      <c r="F42" s="40">
        <v>0</v>
      </c>
      <c r="G42" s="15">
        <v>0</v>
      </c>
      <c r="H42" s="15">
        <v>0</v>
      </c>
      <c r="I42" s="15">
        <v>0</v>
      </c>
    </row>
  </sheetData>
  <mergeCells count="13">
    <mergeCell ref="A2:A27"/>
    <mergeCell ref="A28:A42"/>
    <mergeCell ref="D2:D5"/>
    <mergeCell ref="D6:D9"/>
    <mergeCell ref="D10:D17"/>
    <mergeCell ref="D18:D19"/>
    <mergeCell ref="D20:D21"/>
    <mergeCell ref="D22:D25"/>
    <mergeCell ref="D28:D31"/>
    <mergeCell ref="D32:D35"/>
    <mergeCell ref="D36:D37"/>
    <mergeCell ref="D38:D39"/>
    <mergeCell ref="D40: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BE1B-0ABB-40A8-B4BC-AF6A279E1F56}">
  <dimension ref="A1:X1038"/>
  <sheetViews>
    <sheetView workbookViewId="0">
      <selection activeCell="B6" sqref="B6"/>
    </sheetView>
  </sheetViews>
  <sheetFormatPr baseColWidth="10" defaultRowHeight="14.5"/>
  <cols>
    <col min="1" max="1" width="15.453125" customWidth="1"/>
    <col min="2" max="2" width="48.26953125" customWidth="1"/>
    <col min="3" max="3" width="26.453125" customWidth="1"/>
    <col min="4" max="4" width="22.7265625" customWidth="1"/>
    <col min="5" max="5" width="33.453125" customWidth="1"/>
    <col min="6" max="6" width="31.453125" customWidth="1"/>
    <col min="7" max="7" width="29" customWidth="1"/>
    <col min="8" max="8" width="31" customWidth="1"/>
    <col min="9" max="9" width="28" customWidth="1"/>
    <col min="10" max="10" width="26.453125" customWidth="1"/>
    <col min="11" max="11" width="30.26953125" customWidth="1"/>
    <col min="12" max="12" width="25.6328125" customWidth="1"/>
    <col min="13" max="13" width="23.54296875" customWidth="1"/>
    <col min="14" max="14" width="31.90625" customWidth="1"/>
    <col min="15" max="15" width="29.81640625" customWidth="1"/>
    <col min="16" max="16" width="28.1796875" customWidth="1"/>
    <col min="17" max="17" width="30.81640625" bestFit="1" customWidth="1"/>
    <col min="18" max="18" width="26" customWidth="1"/>
    <col min="19" max="19" width="19.453125" customWidth="1"/>
    <col min="20" max="20" width="30.26953125" customWidth="1"/>
    <col min="21" max="21" width="32.81640625" customWidth="1"/>
    <col min="22" max="22" width="34.81640625" bestFit="1" customWidth="1"/>
    <col min="23" max="23" width="62.453125" customWidth="1"/>
    <col min="24" max="24" width="29.7265625" bestFit="1" customWidth="1"/>
  </cols>
  <sheetData>
    <row r="1" spans="1:24" ht="15.5">
      <c r="A1" s="93" t="s">
        <v>169</v>
      </c>
      <c r="B1" s="93" t="s">
        <v>1</v>
      </c>
      <c r="C1" s="94" t="s">
        <v>170</v>
      </c>
      <c r="D1" s="93" t="s">
        <v>171</v>
      </c>
      <c r="E1" s="93" t="s">
        <v>172</v>
      </c>
      <c r="F1" s="93" t="s">
        <v>173</v>
      </c>
      <c r="G1" s="93" t="s">
        <v>171</v>
      </c>
      <c r="H1" s="93" t="s">
        <v>174</v>
      </c>
      <c r="I1" s="93" t="s">
        <v>175</v>
      </c>
      <c r="J1" s="93" t="s">
        <v>171</v>
      </c>
      <c r="K1" s="93" t="s">
        <v>176</v>
      </c>
      <c r="L1" s="93" t="s">
        <v>177</v>
      </c>
      <c r="M1" s="93" t="s">
        <v>171</v>
      </c>
      <c r="N1" s="93" t="s">
        <v>178</v>
      </c>
      <c r="O1" s="93" t="s">
        <v>179</v>
      </c>
      <c r="P1" s="93" t="s">
        <v>171</v>
      </c>
      <c r="Q1" s="93" t="s">
        <v>180</v>
      </c>
      <c r="R1" s="93" t="s">
        <v>181</v>
      </c>
      <c r="S1" s="93" t="s">
        <v>171</v>
      </c>
      <c r="T1" s="93" t="s">
        <v>182</v>
      </c>
      <c r="U1" s="93" t="s">
        <v>183</v>
      </c>
      <c r="V1" s="93" t="s">
        <v>184</v>
      </c>
      <c r="X1" s="95"/>
    </row>
    <row r="2" spans="1:24">
      <c r="A2" s="96" t="s">
        <v>185</v>
      </c>
      <c r="B2" s="96" t="s">
        <v>13</v>
      </c>
      <c r="C2" s="97" t="s">
        <v>186</v>
      </c>
      <c r="D2" s="98" t="s">
        <v>187</v>
      </c>
      <c r="E2" s="99">
        <v>33242</v>
      </c>
      <c r="F2" s="100">
        <v>43628</v>
      </c>
      <c r="G2" s="101"/>
      <c r="H2" s="102">
        <v>33252</v>
      </c>
      <c r="I2" s="99"/>
      <c r="J2" s="99"/>
      <c r="K2" s="99"/>
      <c r="L2" s="99"/>
      <c r="M2" s="99"/>
      <c r="N2" s="99"/>
      <c r="O2" s="103"/>
      <c r="P2" s="103"/>
      <c r="Q2" s="99"/>
      <c r="R2" s="99"/>
      <c r="S2" s="99"/>
      <c r="T2" s="99"/>
      <c r="U2" s="104">
        <v>42228</v>
      </c>
      <c r="V2" s="99">
        <f>U2-H2</f>
        <v>8976</v>
      </c>
      <c r="W2" s="98">
        <v>39739</v>
      </c>
    </row>
    <row r="3" spans="1:24">
      <c r="A3" s="96" t="s">
        <v>185</v>
      </c>
      <c r="B3" s="96" t="s">
        <v>188</v>
      </c>
      <c r="C3" s="97">
        <v>42428</v>
      </c>
      <c r="D3" s="105" t="s">
        <v>189</v>
      </c>
      <c r="E3" s="99">
        <v>26073</v>
      </c>
      <c r="F3" s="106">
        <v>43858</v>
      </c>
      <c r="G3" s="103" t="s">
        <v>190</v>
      </c>
      <c r="H3" s="99">
        <v>35210</v>
      </c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104">
        <v>42228</v>
      </c>
      <c r="V3" s="99">
        <f>U3-H3</f>
        <v>7018</v>
      </c>
    </row>
    <row r="4" spans="1:24">
      <c r="A4" s="96" t="s">
        <v>185</v>
      </c>
      <c r="B4" s="96" t="s">
        <v>191</v>
      </c>
      <c r="C4" s="107"/>
      <c r="D4" s="103"/>
      <c r="E4" s="103"/>
      <c r="F4" s="108"/>
      <c r="G4" s="107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104">
        <v>42228</v>
      </c>
      <c r="V4" s="99" t="s">
        <v>192</v>
      </c>
    </row>
    <row r="5" spans="1:24">
      <c r="A5" s="96" t="s">
        <v>185</v>
      </c>
      <c r="B5" s="109" t="s">
        <v>193</v>
      </c>
      <c r="C5" s="97">
        <v>43601</v>
      </c>
      <c r="D5" s="98" t="s">
        <v>194</v>
      </c>
      <c r="E5" s="99">
        <v>33242</v>
      </c>
      <c r="F5" s="108">
        <v>44094</v>
      </c>
      <c r="G5" s="107" t="s">
        <v>195</v>
      </c>
      <c r="H5" s="99">
        <v>36340</v>
      </c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104">
        <v>42228</v>
      </c>
      <c r="V5" s="99">
        <f>U5-H5</f>
        <v>5888</v>
      </c>
    </row>
    <row r="6" spans="1:24">
      <c r="A6" s="96" t="s">
        <v>185</v>
      </c>
      <c r="B6" s="96" t="s">
        <v>196</v>
      </c>
      <c r="C6" s="97"/>
      <c r="D6" s="98"/>
      <c r="E6" s="99"/>
      <c r="F6" s="108"/>
      <c r="G6" s="107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104">
        <v>42228</v>
      </c>
      <c r="V6" s="99" t="s">
        <v>192</v>
      </c>
    </row>
    <row r="7" spans="1:24">
      <c r="A7" s="96" t="s">
        <v>185</v>
      </c>
      <c r="B7" s="96" t="s">
        <v>197</v>
      </c>
      <c r="C7" s="97"/>
      <c r="D7" s="103"/>
      <c r="E7" s="103"/>
      <c r="F7" s="103"/>
      <c r="G7" s="103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104">
        <v>42228</v>
      </c>
      <c r="V7" s="99" t="s">
        <v>192</v>
      </c>
    </row>
    <row r="8" spans="1:24">
      <c r="A8" s="96" t="s">
        <v>185</v>
      </c>
      <c r="B8" s="96" t="s">
        <v>198</v>
      </c>
      <c r="C8" s="97" t="s">
        <v>186</v>
      </c>
      <c r="D8" s="104" t="s">
        <v>199</v>
      </c>
      <c r="E8" s="104">
        <v>33242</v>
      </c>
      <c r="F8" s="108"/>
      <c r="G8" s="104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104">
        <v>42228</v>
      </c>
      <c r="V8" s="99">
        <f>U8-E8</f>
        <v>8986</v>
      </c>
    </row>
    <row r="9" spans="1:24">
      <c r="A9" s="96" t="s">
        <v>185</v>
      </c>
      <c r="B9" s="109" t="s">
        <v>200</v>
      </c>
      <c r="C9" s="110">
        <v>44253</v>
      </c>
      <c r="D9" s="104" t="s">
        <v>201</v>
      </c>
      <c r="E9" s="104">
        <v>37267</v>
      </c>
      <c r="F9" s="110">
        <v>44794</v>
      </c>
      <c r="G9" s="104" t="s">
        <v>202</v>
      </c>
      <c r="H9" s="99">
        <v>37758</v>
      </c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104">
        <v>42228</v>
      </c>
      <c r="V9" s="99">
        <f>U9-H9</f>
        <v>4470</v>
      </c>
    </row>
    <row r="10" spans="1:24">
      <c r="A10" s="96" t="s">
        <v>185</v>
      </c>
      <c r="B10" s="109" t="s">
        <v>203</v>
      </c>
      <c r="C10" s="107"/>
      <c r="D10" s="103"/>
      <c r="E10" s="103"/>
      <c r="F10" s="103"/>
      <c r="G10" s="103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104">
        <v>42228</v>
      </c>
      <c r="V10" s="99" t="s">
        <v>192</v>
      </c>
    </row>
    <row r="11" spans="1:24">
      <c r="A11" s="96" t="s">
        <v>185</v>
      </c>
      <c r="B11" s="96" t="s">
        <v>204</v>
      </c>
      <c r="C11" s="110">
        <v>44794</v>
      </c>
      <c r="D11" s="104" t="s">
        <v>205</v>
      </c>
      <c r="E11" s="103">
        <v>37758</v>
      </c>
      <c r="F11" s="103"/>
      <c r="G11" s="103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104">
        <v>42228</v>
      </c>
      <c r="V11" s="99">
        <f>U11-E11+5256</f>
        <v>9726</v>
      </c>
      <c r="W11" t="s">
        <v>206</v>
      </c>
    </row>
    <row r="12" spans="1:24">
      <c r="A12" s="96" t="s">
        <v>185</v>
      </c>
      <c r="B12" s="96" t="s">
        <v>207</v>
      </c>
      <c r="C12" s="107"/>
      <c r="D12" s="103"/>
      <c r="E12" s="103"/>
      <c r="F12" s="103"/>
      <c r="G12" s="103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104">
        <v>42228</v>
      </c>
      <c r="V12" s="99" t="s">
        <v>192</v>
      </c>
    </row>
    <row r="13" spans="1:24">
      <c r="A13" s="96" t="s">
        <v>185</v>
      </c>
      <c r="B13" s="109" t="s">
        <v>208</v>
      </c>
      <c r="C13" s="97" t="s">
        <v>209</v>
      </c>
      <c r="D13" s="98">
        <v>1671609</v>
      </c>
      <c r="E13" s="104">
        <v>33242</v>
      </c>
      <c r="F13" s="108"/>
      <c r="G13" s="98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104">
        <v>42228</v>
      </c>
      <c r="V13" s="99">
        <f>U13-E13</f>
        <v>8986</v>
      </c>
    </row>
    <row r="14" spans="1:24">
      <c r="A14" s="96" t="s">
        <v>185</v>
      </c>
      <c r="B14" s="109" t="s">
        <v>210</v>
      </c>
      <c r="C14" s="107"/>
      <c r="D14" s="103"/>
      <c r="E14" s="103"/>
      <c r="F14" s="103"/>
      <c r="G14" s="103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104">
        <v>42228</v>
      </c>
      <c r="V14" s="99" t="s">
        <v>192</v>
      </c>
    </row>
    <row r="15" spans="1:24">
      <c r="A15" s="96" t="s">
        <v>185</v>
      </c>
      <c r="B15" s="109" t="s">
        <v>211</v>
      </c>
      <c r="C15" s="111">
        <v>43995</v>
      </c>
      <c r="D15" s="104" t="s">
        <v>212</v>
      </c>
      <c r="E15" s="112">
        <v>36335</v>
      </c>
      <c r="F15" s="110">
        <v>45008</v>
      </c>
      <c r="G15" s="98" t="s">
        <v>213</v>
      </c>
      <c r="H15" s="99">
        <v>38626</v>
      </c>
      <c r="I15" s="110">
        <v>45245</v>
      </c>
      <c r="J15" s="98" t="s">
        <v>214</v>
      </c>
      <c r="K15" s="104">
        <v>39739</v>
      </c>
      <c r="L15" s="99"/>
      <c r="M15" s="99"/>
      <c r="N15" s="99"/>
      <c r="O15" s="99"/>
      <c r="P15" s="99"/>
      <c r="Q15" s="99"/>
      <c r="R15" s="99"/>
      <c r="S15" s="99"/>
      <c r="T15" s="99"/>
      <c r="U15" s="104">
        <v>42228</v>
      </c>
      <c r="V15" s="99">
        <f>U15-K15</f>
        <v>2489</v>
      </c>
    </row>
    <row r="16" spans="1:24">
      <c r="A16" s="96" t="s">
        <v>185</v>
      </c>
      <c r="B16" s="109" t="s">
        <v>215</v>
      </c>
      <c r="C16" s="110">
        <v>45245</v>
      </c>
      <c r="D16" s="98" t="s">
        <v>216</v>
      </c>
      <c r="E16" s="104">
        <v>39739</v>
      </c>
      <c r="F16" s="110">
        <v>45589</v>
      </c>
      <c r="G16" s="99" t="s">
        <v>217</v>
      </c>
      <c r="H16" s="99">
        <v>42228</v>
      </c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104">
        <v>42228</v>
      </c>
      <c r="V16" s="99">
        <f>U16-H16</f>
        <v>0</v>
      </c>
    </row>
    <row r="17" spans="1:23">
      <c r="A17" s="96" t="s">
        <v>185</v>
      </c>
      <c r="B17" s="96" t="s">
        <v>218</v>
      </c>
      <c r="C17" s="97">
        <v>42978</v>
      </c>
      <c r="D17" s="104" t="s">
        <v>219</v>
      </c>
      <c r="E17" s="104">
        <v>30374</v>
      </c>
      <c r="F17" s="108"/>
      <c r="G17" s="104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104">
        <v>42228</v>
      </c>
      <c r="V17" s="99">
        <f>U17-E17</f>
        <v>11854</v>
      </c>
    </row>
    <row r="18" spans="1:23">
      <c r="A18" s="96" t="s">
        <v>185</v>
      </c>
      <c r="B18" s="96" t="s">
        <v>220</v>
      </c>
      <c r="C18" s="110">
        <v>45245</v>
      </c>
      <c r="D18" s="98" t="s">
        <v>221</v>
      </c>
      <c r="E18" s="103">
        <v>39739</v>
      </c>
      <c r="F18" s="113"/>
      <c r="G18" s="103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104">
        <v>42228</v>
      </c>
      <c r="V18" s="99">
        <f>U18-E18</f>
        <v>2489</v>
      </c>
    </row>
    <row r="19" spans="1:23">
      <c r="A19" s="96" t="s">
        <v>185</v>
      </c>
      <c r="B19" s="96" t="s">
        <v>222</v>
      </c>
      <c r="C19" s="97">
        <v>42978</v>
      </c>
      <c r="D19" s="104" t="s">
        <v>223</v>
      </c>
      <c r="E19" s="104">
        <v>30374</v>
      </c>
      <c r="F19" s="108"/>
      <c r="G19" s="104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104">
        <v>42228</v>
      </c>
      <c r="V19" s="99">
        <f>U19-E19</f>
        <v>11854</v>
      </c>
    </row>
    <row r="20" spans="1:23">
      <c r="A20" s="96" t="s">
        <v>185</v>
      </c>
      <c r="B20" s="96" t="s">
        <v>224</v>
      </c>
      <c r="C20" s="107"/>
      <c r="D20" s="103"/>
      <c r="E20" s="103"/>
      <c r="F20" s="103"/>
      <c r="G20" s="103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104">
        <v>42228</v>
      </c>
      <c r="V20" s="99" t="s">
        <v>192</v>
      </c>
    </row>
    <row r="21" spans="1:23">
      <c r="A21" s="96" t="s">
        <v>185</v>
      </c>
      <c r="B21" s="96" t="s">
        <v>225</v>
      </c>
      <c r="C21" s="111">
        <v>43139</v>
      </c>
      <c r="D21" s="104" t="s">
        <v>226</v>
      </c>
      <c r="E21" s="99">
        <v>30907</v>
      </c>
      <c r="F21" s="110">
        <v>45589</v>
      </c>
      <c r="G21" s="99" t="s">
        <v>227</v>
      </c>
      <c r="H21" s="99">
        <v>42228</v>
      </c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104">
        <v>42228</v>
      </c>
      <c r="V21" s="99">
        <f>U21-H21</f>
        <v>0</v>
      </c>
    </row>
    <row r="22" spans="1:23">
      <c r="A22" s="96" t="s">
        <v>185</v>
      </c>
      <c r="B22" s="96" t="s">
        <v>228</v>
      </c>
      <c r="C22" s="111">
        <v>43139</v>
      </c>
      <c r="D22" s="104" t="s">
        <v>229</v>
      </c>
      <c r="E22" s="99">
        <v>30907</v>
      </c>
      <c r="F22" s="110">
        <v>45589</v>
      </c>
      <c r="G22" s="99" t="s">
        <v>230</v>
      </c>
      <c r="H22" s="99">
        <v>42228</v>
      </c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104">
        <v>42228</v>
      </c>
      <c r="V22" s="99">
        <f>U22-H22</f>
        <v>0</v>
      </c>
    </row>
    <row r="23" spans="1:23">
      <c r="A23" s="96" t="s">
        <v>185</v>
      </c>
      <c r="B23" s="96" t="s">
        <v>231</v>
      </c>
      <c r="C23" s="106">
        <v>43858</v>
      </c>
      <c r="D23" s="103" t="s">
        <v>232</v>
      </c>
      <c r="E23" s="99">
        <v>35210</v>
      </c>
      <c r="F23" s="103"/>
      <c r="G23" s="103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104">
        <v>42228</v>
      </c>
      <c r="V23" s="99">
        <f>U23-E23</f>
        <v>7018</v>
      </c>
    </row>
    <row r="24" spans="1:23">
      <c r="A24" s="96" t="s">
        <v>185</v>
      </c>
      <c r="B24" s="96" t="s">
        <v>233</v>
      </c>
      <c r="C24" s="111">
        <v>43536</v>
      </c>
      <c r="D24" s="104" t="s">
        <v>234</v>
      </c>
      <c r="E24" s="99">
        <v>32766</v>
      </c>
      <c r="F24" s="110">
        <v>43817</v>
      </c>
      <c r="G24" s="99" t="s">
        <v>235</v>
      </c>
      <c r="H24" s="104">
        <v>34920</v>
      </c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104">
        <v>42228</v>
      </c>
      <c r="V24" s="99">
        <f>U24-H24</f>
        <v>7308</v>
      </c>
    </row>
    <row r="25" spans="1:23">
      <c r="A25" s="96" t="s">
        <v>185</v>
      </c>
      <c r="B25" s="96" t="s">
        <v>236</v>
      </c>
      <c r="C25" s="111">
        <v>43538</v>
      </c>
      <c r="D25" s="104" t="s">
        <v>237</v>
      </c>
      <c r="E25" s="99">
        <v>32766</v>
      </c>
      <c r="F25" s="110">
        <v>44001</v>
      </c>
      <c r="G25" s="104" t="s">
        <v>238</v>
      </c>
      <c r="H25" s="99">
        <v>36335</v>
      </c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104">
        <v>42228</v>
      </c>
      <c r="V25" s="99">
        <f>U25-E25</f>
        <v>9462</v>
      </c>
    </row>
    <row r="26" spans="1:23">
      <c r="A26" s="96" t="s">
        <v>185</v>
      </c>
      <c r="B26" s="109" t="s">
        <v>239</v>
      </c>
      <c r="C26" s="103"/>
      <c r="D26" s="103"/>
      <c r="E26" s="103"/>
      <c r="F26" s="103"/>
      <c r="G26" s="103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104">
        <v>42228</v>
      </c>
      <c r="V26" s="99" t="s">
        <v>192</v>
      </c>
    </row>
    <row r="27" spans="1:23">
      <c r="A27" s="96" t="s">
        <v>185</v>
      </c>
      <c r="B27" s="96" t="s">
        <v>240</v>
      </c>
      <c r="C27" s="103"/>
      <c r="D27" s="103"/>
      <c r="E27" s="103"/>
      <c r="F27" s="103"/>
      <c r="G27" s="103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104">
        <v>42228</v>
      </c>
      <c r="V27" s="99" t="s">
        <v>192</v>
      </c>
    </row>
    <row r="28" spans="1:23">
      <c r="A28" s="96" t="s">
        <v>185</v>
      </c>
      <c r="B28" s="96" t="s">
        <v>241</v>
      </c>
      <c r="C28" s="103"/>
      <c r="D28" s="103"/>
      <c r="E28" s="103"/>
      <c r="F28" s="103"/>
      <c r="G28" s="103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104">
        <v>42228</v>
      </c>
      <c r="V28" s="99" t="s">
        <v>192</v>
      </c>
    </row>
    <row r="29" spans="1:23">
      <c r="A29" s="96" t="s">
        <v>185</v>
      </c>
      <c r="B29" s="96" t="s">
        <v>242</v>
      </c>
      <c r="C29" s="103"/>
      <c r="D29" s="103"/>
      <c r="E29" s="103"/>
      <c r="F29" s="103"/>
      <c r="G29" s="103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104">
        <v>42228</v>
      </c>
      <c r="V29" s="99" t="s">
        <v>192</v>
      </c>
    </row>
    <row r="30" spans="1:23">
      <c r="A30" s="96" t="s">
        <v>185</v>
      </c>
      <c r="B30" s="96" t="s">
        <v>243</v>
      </c>
      <c r="C30" s="114"/>
      <c r="D30" s="103"/>
      <c r="E30" s="103"/>
      <c r="F30" s="103"/>
      <c r="G30" s="103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104">
        <v>42228</v>
      </c>
      <c r="V30" s="99" t="s">
        <v>192</v>
      </c>
    </row>
    <row r="31" spans="1:23">
      <c r="A31" s="96" t="s">
        <v>244</v>
      </c>
      <c r="B31" s="96" t="s">
        <v>13</v>
      </c>
      <c r="C31" s="115">
        <v>43739</v>
      </c>
      <c r="D31" s="116" t="s">
        <v>245</v>
      </c>
      <c r="E31" s="103">
        <v>24726</v>
      </c>
      <c r="F31" s="103"/>
      <c r="G31" s="103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>
        <v>29982</v>
      </c>
      <c r="V31" s="99">
        <f>U31-E31</f>
        <v>5256</v>
      </c>
      <c r="W31" s="117" t="s">
        <v>246</v>
      </c>
    </row>
    <row r="32" spans="1:23">
      <c r="A32" s="96" t="s">
        <v>244</v>
      </c>
      <c r="B32" s="96" t="s">
        <v>188</v>
      </c>
      <c r="C32" s="115">
        <v>43739</v>
      </c>
      <c r="D32" s="116" t="s">
        <v>245</v>
      </c>
      <c r="E32" s="103">
        <v>24726</v>
      </c>
      <c r="F32" s="110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>
        <v>29982</v>
      </c>
      <c r="V32" s="99">
        <f>U32-E32</f>
        <v>5256</v>
      </c>
      <c r="W32" s="117" t="s">
        <v>246</v>
      </c>
    </row>
    <row r="33" spans="1:23">
      <c r="A33" s="96" t="s">
        <v>244</v>
      </c>
      <c r="B33" s="96" t="s">
        <v>191</v>
      </c>
      <c r="C33" s="103"/>
      <c r="D33" s="103"/>
      <c r="E33" s="103"/>
      <c r="F33" s="103"/>
      <c r="G33" s="103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>
        <v>29982</v>
      </c>
      <c r="V33" s="99" t="s">
        <v>192</v>
      </c>
      <c r="W33" s="117" t="s">
        <v>246</v>
      </c>
    </row>
    <row r="34" spans="1:23">
      <c r="A34" s="96" t="s">
        <v>244</v>
      </c>
      <c r="B34" s="109" t="s">
        <v>193</v>
      </c>
      <c r="C34" s="115">
        <v>43739</v>
      </c>
      <c r="D34" s="116" t="s">
        <v>245</v>
      </c>
      <c r="E34" s="103">
        <v>24726</v>
      </c>
      <c r="F34" s="103"/>
      <c r="G34" s="103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>
        <v>29982</v>
      </c>
      <c r="V34" s="99">
        <f>U34-E34</f>
        <v>5256</v>
      </c>
      <c r="W34" s="117" t="s">
        <v>246</v>
      </c>
    </row>
    <row r="35" spans="1:23">
      <c r="A35" s="96" t="s">
        <v>244</v>
      </c>
      <c r="B35" s="96" t="s">
        <v>196</v>
      </c>
      <c r="C35" s="114"/>
      <c r="D35" s="105"/>
      <c r="E35" s="105"/>
      <c r="F35" s="114"/>
      <c r="G35" s="105"/>
      <c r="H35" s="104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>
        <v>29982</v>
      </c>
      <c r="V35" s="99" t="s">
        <v>192</v>
      </c>
      <c r="W35" s="117" t="s">
        <v>246</v>
      </c>
    </row>
    <row r="36" spans="1:23">
      <c r="A36" s="96" t="s">
        <v>244</v>
      </c>
      <c r="B36" s="96" t="s">
        <v>197</v>
      </c>
      <c r="C36" s="103"/>
      <c r="D36" s="103"/>
      <c r="E36" s="103"/>
      <c r="F36" s="103"/>
      <c r="G36" s="103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>
        <v>29982</v>
      </c>
      <c r="V36" s="99" t="s">
        <v>192</v>
      </c>
      <c r="W36" s="117" t="s">
        <v>246</v>
      </c>
    </row>
    <row r="37" spans="1:23">
      <c r="A37" s="96" t="s">
        <v>244</v>
      </c>
      <c r="B37" s="96" t="s">
        <v>198</v>
      </c>
      <c r="C37" s="115">
        <v>43739</v>
      </c>
      <c r="D37" s="116" t="s">
        <v>245</v>
      </c>
      <c r="E37" s="103">
        <v>24726</v>
      </c>
      <c r="F37" s="106">
        <v>43876</v>
      </c>
      <c r="G37" s="104" t="s">
        <v>247</v>
      </c>
      <c r="H37" s="99">
        <v>26445</v>
      </c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>
        <v>29982</v>
      </c>
      <c r="V37" s="99">
        <f>U37-H37</f>
        <v>3537</v>
      </c>
      <c r="W37" s="117" t="s">
        <v>246</v>
      </c>
    </row>
    <row r="38" spans="1:23">
      <c r="A38" s="96" t="s">
        <v>244</v>
      </c>
      <c r="B38" s="109" t="s">
        <v>200</v>
      </c>
      <c r="C38" s="115">
        <v>43739</v>
      </c>
      <c r="D38" s="116" t="s">
        <v>245</v>
      </c>
      <c r="E38" s="103">
        <v>24726</v>
      </c>
      <c r="F38" s="118">
        <v>43767</v>
      </c>
      <c r="G38" s="105" t="s">
        <v>248</v>
      </c>
      <c r="H38" s="99">
        <v>24852</v>
      </c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>
        <v>29982</v>
      </c>
      <c r="V38" s="99">
        <f>U38-H38</f>
        <v>5130</v>
      </c>
      <c r="W38" s="117" t="s">
        <v>246</v>
      </c>
    </row>
    <row r="39" spans="1:23">
      <c r="A39" s="96" t="s">
        <v>244</v>
      </c>
      <c r="B39" s="109" t="s">
        <v>203</v>
      </c>
      <c r="C39" s="115">
        <v>43739</v>
      </c>
      <c r="D39" s="116" t="s">
        <v>245</v>
      </c>
      <c r="E39" s="103">
        <v>24726</v>
      </c>
      <c r="F39" s="103"/>
      <c r="G39" s="103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>
        <v>29982</v>
      </c>
      <c r="V39" s="99">
        <f>U39-E39</f>
        <v>5256</v>
      </c>
      <c r="W39" s="117" t="s">
        <v>246</v>
      </c>
    </row>
    <row r="40" spans="1:23">
      <c r="A40" s="96" t="s">
        <v>244</v>
      </c>
      <c r="B40" s="96" t="s">
        <v>204</v>
      </c>
      <c r="C40" s="103"/>
      <c r="D40" s="103"/>
      <c r="E40" s="103"/>
      <c r="F40" s="103"/>
      <c r="G40" s="103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>
        <v>29982</v>
      </c>
      <c r="V40" s="99" t="s">
        <v>192</v>
      </c>
      <c r="W40" s="117" t="s">
        <v>246</v>
      </c>
    </row>
    <row r="41" spans="1:23">
      <c r="A41" s="96" t="s">
        <v>244</v>
      </c>
      <c r="B41" s="96" t="s">
        <v>207</v>
      </c>
      <c r="C41" s="103"/>
      <c r="D41" s="103"/>
      <c r="E41" s="103"/>
      <c r="F41" s="103"/>
      <c r="G41" s="103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>
        <v>29982</v>
      </c>
      <c r="V41" s="99" t="s">
        <v>192</v>
      </c>
      <c r="W41" s="117" t="s">
        <v>246</v>
      </c>
    </row>
    <row r="42" spans="1:23">
      <c r="A42" s="96" t="s">
        <v>244</v>
      </c>
      <c r="B42" s="109" t="s">
        <v>208</v>
      </c>
      <c r="C42" s="103"/>
      <c r="D42" s="103"/>
      <c r="E42" s="103"/>
      <c r="F42" s="103"/>
      <c r="G42" s="103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>
        <v>29982</v>
      </c>
      <c r="V42" s="99" t="s">
        <v>192</v>
      </c>
      <c r="W42" s="117" t="s">
        <v>246</v>
      </c>
    </row>
    <row r="43" spans="1:23">
      <c r="A43" s="96" t="s">
        <v>244</v>
      </c>
      <c r="B43" s="109" t="s">
        <v>210</v>
      </c>
      <c r="C43" s="103"/>
      <c r="D43" s="103"/>
      <c r="E43" s="103"/>
      <c r="F43" s="103"/>
      <c r="G43" s="103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>
        <v>29982</v>
      </c>
      <c r="V43" s="99" t="s">
        <v>192</v>
      </c>
      <c r="W43" s="117" t="s">
        <v>246</v>
      </c>
    </row>
    <row r="44" spans="1:23">
      <c r="A44" s="96" t="s">
        <v>244</v>
      </c>
      <c r="B44" s="109" t="s">
        <v>249</v>
      </c>
      <c r="C44" s="119"/>
      <c r="D44" s="103"/>
      <c r="E44" s="119"/>
      <c r="F44" s="119"/>
      <c r="G44" s="103"/>
      <c r="H44" s="103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>
        <v>29982</v>
      </c>
      <c r="V44" s="99" t="s">
        <v>192</v>
      </c>
      <c r="W44" s="117" t="s">
        <v>246</v>
      </c>
    </row>
    <row r="45" spans="1:23">
      <c r="A45" s="96" t="s">
        <v>244</v>
      </c>
      <c r="B45" s="109" t="s">
        <v>215</v>
      </c>
      <c r="C45" s="119"/>
      <c r="D45" s="103"/>
      <c r="E45" s="119"/>
      <c r="F45" s="119"/>
      <c r="G45" s="103"/>
      <c r="H45" s="103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>
        <v>29982</v>
      </c>
      <c r="V45" s="99" t="s">
        <v>192</v>
      </c>
      <c r="W45" s="117" t="s">
        <v>246</v>
      </c>
    </row>
    <row r="46" spans="1:23">
      <c r="A46" s="96" t="s">
        <v>244</v>
      </c>
      <c r="B46" s="96" t="s">
        <v>218</v>
      </c>
      <c r="C46" s="119"/>
      <c r="D46" s="103"/>
      <c r="E46" s="119"/>
      <c r="F46" s="119"/>
      <c r="G46" s="103"/>
      <c r="H46" s="103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>
        <v>29982</v>
      </c>
      <c r="V46" s="99" t="s">
        <v>192</v>
      </c>
      <c r="W46" s="117" t="s">
        <v>246</v>
      </c>
    </row>
    <row r="47" spans="1:23">
      <c r="A47" s="96" t="s">
        <v>244</v>
      </c>
      <c r="B47" s="96" t="s">
        <v>220</v>
      </c>
      <c r="C47" s="119"/>
      <c r="D47" s="103"/>
      <c r="E47" s="119"/>
      <c r="F47" s="119"/>
      <c r="G47" s="103"/>
      <c r="H47" s="103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>
        <v>29982</v>
      </c>
      <c r="V47" s="99" t="s">
        <v>192</v>
      </c>
      <c r="W47" s="117" t="s">
        <v>246</v>
      </c>
    </row>
    <row r="48" spans="1:23">
      <c r="A48" s="96" t="s">
        <v>244</v>
      </c>
      <c r="B48" s="96" t="s">
        <v>222</v>
      </c>
      <c r="C48" s="119"/>
      <c r="D48" s="103"/>
      <c r="E48" s="119"/>
      <c r="F48" s="119"/>
      <c r="G48" s="103"/>
      <c r="H48" s="103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>
        <v>29982</v>
      </c>
      <c r="V48" s="99" t="s">
        <v>192</v>
      </c>
      <c r="W48" s="117" t="s">
        <v>246</v>
      </c>
    </row>
    <row r="49" spans="1:23">
      <c r="A49" s="96" t="s">
        <v>244</v>
      </c>
      <c r="B49" s="96" t="s">
        <v>224</v>
      </c>
      <c r="C49" s="119"/>
      <c r="D49" s="103"/>
      <c r="E49" s="119"/>
      <c r="F49" s="119"/>
      <c r="G49" s="103"/>
      <c r="H49" s="103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>
        <v>29982</v>
      </c>
      <c r="V49" s="99" t="s">
        <v>192</v>
      </c>
      <c r="W49" s="117" t="s">
        <v>246</v>
      </c>
    </row>
    <row r="50" spans="1:23">
      <c r="A50" s="96" t="s">
        <v>244</v>
      </c>
      <c r="B50" s="96" t="s">
        <v>225</v>
      </c>
      <c r="C50" s="119"/>
      <c r="D50" s="103"/>
      <c r="E50" s="119"/>
      <c r="F50" s="119" t="s">
        <v>250</v>
      </c>
      <c r="G50" s="103"/>
      <c r="H50" s="103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>
        <v>29982</v>
      </c>
      <c r="V50" s="99" t="s">
        <v>192</v>
      </c>
      <c r="W50" s="117" t="s">
        <v>246</v>
      </c>
    </row>
    <row r="51" spans="1:23">
      <c r="A51" s="96" t="s">
        <v>244</v>
      </c>
      <c r="B51" s="96" t="s">
        <v>228</v>
      </c>
      <c r="C51" s="106">
        <v>43809</v>
      </c>
      <c r="D51" s="103" t="s">
        <v>251</v>
      </c>
      <c r="E51" s="103">
        <v>25283</v>
      </c>
      <c r="F51" s="119"/>
      <c r="G51" s="103"/>
      <c r="H51" s="103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>
        <v>29982</v>
      </c>
      <c r="V51" s="99">
        <f>U51-E51</f>
        <v>4699</v>
      </c>
      <c r="W51" s="117" t="s">
        <v>246</v>
      </c>
    </row>
    <row r="52" spans="1:23">
      <c r="A52" s="96" t="s">
        <v>244</v>
      </c>
      <c r="B52" s="96" t="s">
        <v>231</v>
      </c>
      <c r="C52" s="119"/>
      <c r="D52" s="103"/>
      <c r="E52" s="119"/>
      <c r="F52" s="119"/>
      <c r="G52" s="103"/>
      <c r="H52" s="103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>
        <v>29982</v>
      </c>
      <c r="V52" s="99" t="s">
        <v>192</v>
      </c>
      <c r="W52" s="117" t="s">
        <v>246</v>
      </c>
    </row>
    <row r="53" spans="1:23">
      <c r="A53" s="96" t="s">
        <v>244</v>
      </c>
      <c r="B53" s="96" t="s">
        <v>233</v>
      </c>
      <c r="C53" s="111">
        <v>43012</v>
      </c>
      <c r="D53" s="104" t="s">
        <v>252</v>
      </c>
      <c r="E53" s="99">
        <v>14099</v>
      </c>
      <c r="F53" s="110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>
        <v>29982</v>
      </c>
      <c r="V53" s="99">
        <f>U53-E53</f>
        <v>15883</v>
      </c>
      <c r="W53" s="117" t="s">
        <v>246</v>
      </c>
    </row>
    <row r="54" spans="1:23">
      <c r="A54" s="96" t="s">
        <v>244</v>
      </c>
      <c r="B54" s="96" t="s">
        <v>236</v>
      </c>
      <c r="C54" s="111">
        <v>43075</v>
      </c>
      <c r="D54" s="104" t="s">
        <v>253</v>
      </c>
      <c r="E54" s="99">
        <v>14309</v>
      </c>
      <c r="F54" s="110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>
        <v>29982</v>
      </c>
      <c r="V54" s="99">
        <f>U54-E54</f>
        <v>15673</v>
      </c>
      <c r="W54" s="117" t="s">
        <v>246</v>
      </c>
    </row>
    <row r="55" spans="1:23">
      <c r="A55" s="96" t="s">
        <v>244</v>
      </c>
      <c r="B55" s="109" t="s">
        <v>239</v>
      </c>
      <c r="C55" s="107"/>
      <c r="D55" s="103"/>
      <c r="E55" s="103"/>
      <c r="F55" s="103"/>
      <c r="G55" s="103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>
        <v>29982</v>
      </c>
      <c r="V55" s="99" t="s">
        <v>192</v>
      </c>
      <c r="W55" s="117" t="s">
        <v>246</v>
      </c>
    </row>
    <row r="56" spans="1:23">
      <c r="A56" s="96" t="s">
        <v>244</v>
      </c>
      <c r="B56" s="96" t="s">
        <v>240</v>
      </c>
      <c r="C56" s="107"/>
      <c r="D56" s="103"/>
      <c r="E56" s="103"/>
      <c r="F56" s="103"/>
      <c r="G56" s="103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>
        <v>29982</v>
      </c>
      <c r="V56" s="99" t="s">
        <v>192</v>
      </c>
      <c r="W56" s="117" t="s">
        <v>246</v>
      </c>
    </row>
    <row r="57" spans="1:23">
      <c r="A57" s="96" t="s">
        <v>244</v>
      </c>
      <c r="B57" s="96" t="s">
        <v>241</v>
      </c>
      <c r="C57" s="107"/>
      <c r="D57" s="103"/>
      <c r="E57" s="103"/>
      <c r="F57" s="103"/>
      <c r="G57" s="103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>
        <v>29982</v>
      </c>
      <c r="V57" s="99" t="s">
        <v>192</v>
      </c>
      <c r="W57" s="117" t="s">
        <v>246</v>
      </c>
    </row>
    <row r="58" spans="1:23">
      <c r="A58" s="96" t="s">
        <v>244</v>
      </c>
      <c r="B58" s="96" t="s">
        <v>242</v>
      </c>
      <c r="C58" s="107"/>
      <c r="D58" s="103"/>
      <c r="E58" s="103"/>
      <c r="F58" s="103"/>
      <c r="G58" s="103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>
        <v>29982</v>
      </c>
      <c r="V58" s="99" t="s">
        <v>192</v>
      </c>
      <c r="W58" s="117" t="s">
        <v>246</v>
      </c>
    </row>
    <row r="59" spans="1:23">
      <c r="A59" s="96" t="s">
        <v>244</v>
      </c>
      <c r="B59" s="96" t="s">
        <v>243</v>
      </c>
      <c r="C59" s="107"/>
      <c r="D59" s="103"/>
      <c r="E59" s="103"/>
      <c r="F59" s="103"/>
      <c r="G59" s="103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>
        <v>29982</v>
      </c>
      <c r="V59" s="99" t="s">
        <v>192</v>
      </c>
      <c r="W59" s="117" t="s">
        <v>246</v>
      </c>
    </row>
    <row r="60" spans="1:23">
      <c r="A60" s="96" t="s">
        <v>254</v>
      </c>
      <c r="B60" s="96" t="s">
        <v>13</v>
      </c>
      <c r="C60" s="107">
        <v>43924</v>
      </c>
      <c r="D60" s="103" t="s">
        <v>255</v>
      </c>
      <c r="E60" s="103">
        <v>28720</v>
      </c>
      <c r="F60" s="103"/>
      <c r="G60" s="103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>
        <v>42929</v>
      </c>
      <c r="V60" s="99">
        <f>U60-E60</f>
        <v>14209</v>
      </c>
    </row>
    <row r="61" spans="1:23">
      <c r="A61" s="96" t="s">
        <v>254</v>
      </c>
      <c r="B61" s="96" t="s">
        <v>188</v>
      </c>
      <c r="C61" s="111">
        <v>42903</v>
      </c>
      <c r="D61" s="103"/>
      <c r="E61" s="112">
        <v>17750</v>
      </c>
      <c r="F61" s="110">
        <v>44463</v>
      </c>
      <c r="G61" s="104" t="s">
        <v>256</v>
      </c>
      <c r="H61" s="99">
        <v>31421</v>
      </c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>
        <v>42929</v>
      </c>
      <c r="V61" s="99">
        <f>U61-H61</f>
        <v>11508</v>
      </c>
    </row>
    <row r="62" spans="1:23" ht="15.5">
      <c r="A62" s="96" t="s">
        <v>254</v>
      </c>
      <c r="B62" s="96" t="s">
        <v>191</v>
      </c>
      <c r="C62" s="107"/>
      <c r="D62" s="103"/>
      <c r="E62" s="112"/>
      <c r="F62" s="103"/>
      <c r="G62" s="103"/>
      <c r="H62" s="120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>
        <v>42929</v>
      </c>
      <c r="V62" s="99" t="s">
        <v>192</v>
      </c>
    </row>
    <row r="63" spans="1:23">
      <c r="A63" s="96" t="s">
        <v>254</v>
      </c>
      <c r="B63" s="109" t="s">
        <v>193</v>
      </c>
      <c r="C63" s="111">
        <v>43321</v>
      </c>
      <c r="D63" s="104" t="s">
        <v>257</v>
      </c>
      <c r="E63" s="112">
        <v>21274</v>
      </c>
      <c r="F63" s="110">
        <v>44148</v>
      </c>
      <c r="G63" s="104">
        <v>1194077</v>
      </c>
      <c r="H63" s="99">
        <v>29508</v>
      </c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>
        <v>42929</v>
      </c>
      <c r="V63" s="99">
        <f>U63-H63</f>
        <v>13421</v>
      </c>
    </row>
    <row r="64" spans="1:23" ht="15.5">
      <c r="A64" s="96" t="s">
        <v>254</v>
      </c>
      <c r="B64" s="96" t="s">
        <v>197</v>
      </c>
      <c r="C64" s="111">
        <v>43846</v>
      </c>
      <c r="D64" s="103" t="s">
        <v>258</v>
      </c>
      <c r="E64" s="112">
        <v>27600</v>
      </c>
      <c r="F64" s="103"/>
      <c r="G64" s="103"/>
      <c r="H64" s="120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>
        <v>42929</v>
      </c>
      <c r="V64" s="99">
        <f>U64-E64</f>
        <v>15329</v>
      </c>
    </row>
    <row r="65" spans="1:24" ht="15.5">
      <c r="A65" s="96" t="s">
        <v>254</v>
      </c>
      <c r="B65" s="96" t="s">
        <v>196</v>
      </c>
      <c r="C65" s="110">
        <v>44715</v>
      </c>
      <c r="D65" s="104" t="s">
        <v>259</v>
      </c>
      <c r="E65" s="112">
        <v>34118</v>
      </c>
      <c r="F65" s="103"/>
      <c r="G65" s="103"/>
      <c r="H65" s="120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>
        <v>42929</v>
      </c>
      <c r="V65" s="99">
        <f>U65-E65</f>
        <v>8811</v>
      </c>
      <c r="X65" s="99"/>
    </row>
    <row r="66" spans="1:24" ht="15.5">
      <c r="A66" s="96" t="s">
        <v>254</v>
      </c>
      <c r="B66" s="96" t="s">
        <v>198</v>
      </c>
      <c r="C66" s="110">
        <v>44623</v>
      </c>
      <c r="D66" s="99" t="s">
        <v>260</v>
      </c>
      <c r="E66" s="112">
        <v>33433</v>
      </c>
      <c r="F66" s="103"/>
      <c r="G66" s="103"/>
      <c r="H66" s="120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>
        <v>42929</v>
      </c>
      <c r="V66" s="99">
        <f>U66-E66</f>
        <v>9496</v>
      </c>
    </row>
    <row r="67" spans="1:24">
      <c r="A67" s="96" t="s">
        <v>254</v>
      </c>
      <c r="B67" s="109" t="s">
        <v>203</v>
      </c>
      <c r="C67" s="111">
        <v>43123</v>
      </c>
      <c r="D67" s="121" t="s">
        <v>261</v>
      </c>
      <c r="E67" s="112">
        <v>19810</v>
      </c>
      <c r="F67" s="110">
        <v>43846</v>
      </c>
      <c r="G67" s="121" t="s">
        <v>262</v>
      </c>
      <c r="H67" s="99">
        <v>27600</v>
      </c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>
        <v>42929</v>
      </c>
      <c r="V67" s="99">
        <f>U67-H67</f>
        <v>15329</v>
      </c>
    </row>
    <row r="68" spans="1:24">
      <c r="A68" s="96" t="s">
        <v>254</v>
      </c>
      <c r="B68" s="109" t="s">
        <v>200</v>
      </c>
      <c r="C68" s="111">
        <v>43123</v>
      </c>
      <c r="D68" s="121" t="s">
        <v>263</v>
      </c>
      <c r="E68" s="112">
        <v>19810</v>
      </c>
      <c r="F68" s="110">
        <v>44114</v>
      </c>
      <c r="G68" s="121" t="s">
        <v>264</v>
      </c>
      <c r="H68" s="99">
        <v>29497</v>
      </c>
      <c r="I68" s="110">
        <v>44956</v>
      </c>
      <c r="J68" s="104" t="s">
        <v>265</v>
      </c>
      <c r="K68" s="99">
        <v>36461</v>
      </c>
      <c r="L68" s="99"/>
      <c r="M68" s="99"/>
      <c r="N68" s="99"/>
      <c r="O68" s="99"/>
      <c r="P68" s="99"/>
      <c r="Q68" s="99"/>
      <c r="R68" s="99"/>
      <c r="S68" s="99"/>
      <c r="T68" s="99"/>
      <c r="U68" s="99">
        <v>42929</v>
      </c>
      <c r="V68" s="99">
        <f>U68-K68</f>
        <v>6468</v>
      </c>
    </row>
    <row r="69" spans="1:24" ht="15.5">
      <c r="A69" s="96" t="s">
        <v>254</v>
      </c>
      <c r="B69" s="96" t="s">
        <v>204</v>
      </c>
      <c r="C69" s="111">
        <v>43360</v>
      </c>
      <c r="D69" s="104" t="s">
        <v>266</v>
      </c>
      <c r="E69" s="112">
        <v>21298</v>
      </c>
      <c r="F69" s="110"/>
      <c r="G69" s="99"/>
      <c r="H69" s="120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>
        <v>42929</v>
      </c>
      <c r="V69" s="99">
        <f>U69-E69</f>
        <v>21631</v>
      </c>
    </row>
    <row r="70" spans="1:24" ht="15.5">
      <c r="A70" s="96" t="s">
        <v>254</v>
      </c>
      <c r="B70" s="96" t="s">
        <v>207</v>
      </c>
      <c r="C70" s="107"/>
      <c r="D70" s="103"/>
      <c r="E70" s="112"/>
      <c r="F70" s="103"/>
      <c r="G70" s="103"/>
      <c r="H70" s="120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>
        <v>42929</v>
      </c>
      <c r="V70" s="99" t="s">
        <v>192</v>
      </c>
    </row>
    <row r="71" spans="1:24" ht="15.5">
      <c r="A71" s="96" t="s">
        <v>254</v>
      </c>
      <c r="B71" s="109" t="s">
        <v>208</v>
      </c>
      <c r="C71" s="110">
        <v>44624</v>
      </c>
      <c r="D71" s="104" t="s">
        <v>267</v>
      </c>
      <c r="E71" s="112">
        <v>33433</v>
      </c>
      <c r="F71" s="103"/>
      <c r="G71" s="103"/>
      <c r="H71" s="120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>
        <v>42929</v>
      </c>
      <c r="V71" s="99">
        <f>U71-E71</f>
        <v>9496</v>
      </c>
    </row>
    <row r="72" spans="1:24" ht="15.5">
      <c r="A72" s="96" t="s">
        <v>254</v>
      </c>
      <c r="B72" s="109" t="s">
        <v>210</v>
      </c>
      <c r="C72" s="107"/>
      <c r="D72" s="103"/>
      <c r="E72" s="112"/>
      <c r="F72" s="103"/>
      <c r="G72" s="103"/>
      <c r="H72" s="120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>
        <v>42929</v>
      </c>
      <c r="V72" s="99" t="s">
        <v>192</v>
      </c>
    </row>
    <row r="73" spans="1:24">
      <c r="A73" s="96" t="s">
        <v>254</v>
      </c>
      <c r="B73" s="109" t="s">
        <v>268</v>
      </c>
      <c r="C73" s="110">
        <v>44903</v>
      </c>
      <c r="D73" s="98" t="s">
        <v>269</v>
      </c>
      <c r="E73" s="99">
        <v>36461</v>
      </c>
      <c r="F73" s="110">
        <v>45077</v>
      </c>
      <c r="G73" s="104" t="s">
        <v>270</v>
      </c>
      <c r="H73" s="99">
        <v>37592</v>
      </c>
      <c r="I73" s="110">
        <v>45192</v>
      </c>
      <c r="J73" s="104" t="s">
        <v>270</v>
      </c>
      <c r="K73" s="99">
        <v>38248</v>
      </c>
      <c r="L73" s="110">
        <v>45362</v>
      </c>
      <c r="M73" s="107" t="s">
        <v>271</v>
      </c>
      <c r="N73" s="99">
        <v>40200</v>
      </c>
      <c r="O73" s="99"/>
      <c r="P73" s="99"/>
      <c r="Q73" s="99"/>
      <c r="R73" s="99"/>
      <c r="S73" s="99"/>
      <c r="T73" s="99"/>
      <c r="U73" s="99">
        <v>42929</v>
      </c>
      <c r="V73" s="99">
        <f>U73-N73</f>
        <v>2729</v>
      </c>
    </row>
    <row r="74" spans="1:24">
      <c r="A74" s="96" t="s">
        <v>254</v>
      </c>
      <c r="B74" s="109" t="s">
        <v>215</v>
      </c>
      <c r="C74" s="111">
        <v>43461</v>
      </c>
      <c r="D74" s="104" t="s">
        <v>272</v>
      </c>
      <c r="E74" s="112">
        <v>22855</v>
      </c>
      <c r="F74" s="110">
        <v>44903</v>
      </c>
      <c r="G74" s="98" t="s">
        <v>273</v>
      </c>
      <c r="H74" s="99">
        <v>36461</v>
      </c>
      <c r="I74" s="110">
        <v>45362</v>
      </c>
      <c r="J74" s="107" t="s">
        <v>274</v>
      </c>
      <c r="K74" s="99">
        <v>40200</v>
      </c>
      <c r="L74" s="99"/>
      <c r="M74" s="99"/>
      <c r="N74" s="99"/>
      <c r="O74" s="99"/>
      <c r="P74" s="99"/>
      <c r="Q74" s="99"/>
      <c r="R74" s="99"/>
      <c r="S74" s="99"/>
      <c r="T74" s="99"/>
      <c r="U74" s="99">
        <v>42929</v>
      </c>
      <c r="V74" s="99">
        <f>U74-K74</f>
        <v>2729</v>
      </c>
    </row>
    <row r="75" spans="1:24" ht="15.5">
      <c r="A75" s="96" t="s">
        <v>254</v>
      </c>
      <c r="B75" s="96" t="s">
        <v>218</v>
      </c>
      <c r="C75" s="107"/>
      <c r="D75" s="103"/>
      <c r="E75" s="112"/>
      <c r="F75" s="103"/>
      <c r="G75" s="103"/>
      <c r="H75" s="120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>
        <v>42929</v>
      </c>
      <c r="V75" s="99" t="s">
        <v>192</v>
      </c>
    </row>
    <row r="76" spans="1:24" ht="15.5">
      <c r="A76" s="96" t="s">
        <v>254</v>
      </c>
      <c r="B76" s="96" t="s">
        <v>220</v>
      </c>
      <c r="C76" s="107"/>
      <c r="D76" s="103"/>
      <c r="E76" s="112"/>
      <c r="F76" s="103"/>
      <c r="G76" s="103"/>
      <c r="H76" s="120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>
        <v>42929</v>
      </c>
      <c r="V76" s="99" t="s">
        <v>192</v>
      </c>
    </row>
    <row r="77" spans="1:24" ht="15.5">
      <c r="A77" s="96" t="s">
        <v>254</v>
      </c>
      <c r="B77" s="96" t="s">
        <v>222</v>
      </c>
      <c r="C77" s="110">
        <v>45362</v>
      </c>
      <c r="D77" s="107" t="s">
        <v>275</v>
      </c>
      <c r="E77" s="112">
        <v>40200</v>
      </c>
      <c r="F77" s="103"/>
      <c r="G77" s="103"/>
      <c r="H77" s="120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>
        <v>42929</v>
      </c>
      <c r="V77" s="99">
        <f>U77-E77</f>
        <v>2729</v>
      </c>
    </row>
    <row r="78" spans="1:24" ht="15.5">
      <c r="A78" s="96" t="s">
        <v>254</v>
      </c>
      <c r="B78" s="96" t="s">
        <v>224</v>
      </c>
      <c r="C78" s="110">
        <v>45362</v>
      </c>
      <c r="D78" s="107" t="s">
        <v>276</v>
      </c>
      <c r="E78" s="112">
        <v>40200</v>
      </c>
      <c r="F78" s="103"/>
      <c r="G78" s="103"/>
      <c r="H78" s="120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>
        <v>42929</v>
      </c>
      <c r="V78" s="99">
        <f>U78-E78</f>
        <v>2729</v>
      </c>
    </row>
    <row r="79" spans="1:24">
      <c r="A79" s="96" t="s">
        <v>254</v>
      </c>
      <c r="B79" s="96" t="s">
        <v>225</v>
      </c>
      <c r="C79" s="111">
        <v>43123</v>
      </c>
      <c r="D79" s="121" t="s">
        <v>277</v>
      </c>
      <c r="E79" s="112">
        <v>19810</v>
      </c>
      <c r="F79" s="110">
        <v>43979</v>
      </c>
      <c r="G79" s="104" t="s">
        <v>278</v>
      </c>
      <c r="H79" s="99">
        <v>29024</v>
      </c>
      <c r="I79" s="122">
        <v>44433</v>
      </c>
      <c r="J79" s="123" t="s">
        <v>279</v>
      </c>
      <c r="K79" s="15">
        <v>31398</v>
      </c>
      <c r="L79" s="110">
        <v>45362</v>
      </c>
      <c r="M79" s="107" t="s">
        <v>280</v>
      </c>
      <c r="N79" s="99">
        <v>40200</v>
      </c>
      <c r="O79" s="99"/>
      <c r="P79" s="99"/>
      <c r="Q79" s="99"/>
      <c r="R79" s="99"/>
      <c r="S79" s="99"/>
      <c r="T79" s="99"/>
      <c r="U79" s="99">
        <v>42929</v>
      </c>
      <c r="V79" s="99">
        <f>U79-N79</f>
        <v>2729</v>
      </c>
    </row>
    <row r="80" spans="1:24">
      <c r="A80" s="96" t="s">
        <v>254</v>
      </c>
      <c r="B80" s="96" t="s">
        <v>228</v>
      </c>
      <c r="C80" s="124">
        <v>43178</v>
      </c>
      <c r="D80" s="125" t="s">
        <v>281</v>
      </c>
      <c r="E80" s="126">
        <v>19810</v>
      </c>
      <c r="F80" s="110">
        <v>44715</v>
      </c>
      <c r="G80" s="104" t="s">
        <v>279</v>
      </c>
      <c r="H80" s="99">
        <v>34118</v>
      </c>
      <c r="I80" s="110">
        <v>44903</v>
      </c>
      <c r="J80" s="98" t="s">
        <v>282</v>
      </c>
      <c r="K80" s="99">
        <v>36461</v>
      </c>
      <c r="L80" s="110">
        <v>45362</v>
      </c>
      <c r="M80" s="107" t="s">
        <v>283</v>
      </c>
      <c r="N80" s="99">
        <v>40200</v>
      </c>
      <c r="O80" s="99"/>
      <c r="P80" s="99"/>
      <c r="Q80" s="99"/>
      <c r="R80" s="99"/>
      <c r="S80" s="99"/>
      <c r="T80" s="99"/>
      <c r="U80" s="99">
        <v>42929</v>
      </c>
      <c r="V80" s="99">
        <f>U80-N80</f>
        <v>2729</v>
      </c>
    </row>
    <row r="81" spans="1:23" ht="15.5">
      <c r="A81" s="96" t="s">
        <v>254</v>
      </c>
      <c r="B81" s="96" t="s">
        <v>284</v>
      </c>
      <c r="C81" s="110">
        <v>44328</v>
      </c>
      <c r="D81" s="98" t="s">
        <v>285</v>
      </c>
      <c r="E81" s="126">
        <v>30980</v>
      </c>
      <c r="F81" s="127"/>
      <c r="G81" s="128"/>
      <c r="H81" s="120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>
        <v>42929</v>
      </c>
      <c r="V81" s="99">
        <f>U81-E81</f>
        <v>11949</v>
      </c>
    </row>
    <row r="82" spans="1:23" ht="15.5">
      <c r="A82" s="96" t="s">
        <v>254</v>
      </c>
      <c r="B82" s="96" t="s">
        <v>286</v>
      </c>
      <c r="C82" s="124"/>
      <c r="D82" s="125"/>
      <c r="E82" s="126"/>
      <c r="F82" s="127"/>
      <c r="G82" s="128"/>
      <c r="H82" s="120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>
        <v>42929</v>
      </c>
      <c r="V82" s="99" t="s">
        <v>192</v>
      </c>
    </row>
    <row r="83" spans="1:23" ht="15.5">
      <c r="A83" s="96" t="s">
        <v>254</v>
      </c>
      <c r="B83" s="96" t="s">
        <v>231</v>
      </c>
      <c r="C83" s="107"/>
      <c r="D83" s="103"/>
      <c r="E83" s="112"/>
      <c r="F83" s="103"/>
      <c r="G83" s="103"/>
      <c r="H83" s="120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>
        <v>42929</v>
      </c>
      <c r="V83" s="99" t="s">
        <v>192</v>
      </c>
    </row>
    <row r="84" spans="1:23">
      <c r="A84" s="96" t="s">
        <v>254</v>
      </c>
      <c r="B84" s="96" t="s">
        <v>287</v>
      </c>
      <c r="C84" s="97">
        <v>43594</v>
      </c>
      <c r="D84" s="104" t="s">
        <v>288</v>
      </c>
      <c r="E84" s="129">
        <v>24164</v>
      </c>
      <c r="F84" s="110">
        <v>44433</v>
      </c>
      <c r="G84" s="104" t="s">
        <v>289</v>
      </c>
      <c r="H84" s="99">
        <v>31398</v>
      </c>
      <c r="I84" s="110">
        <v>44903</v>
      </c>
      <c r="J84" s="130" t="s">
        <v>290</v>
      </c>
      <c r="K84" s="99">
        <v>36461</v>
      </c>
      <c r="L84" s="99"/>
      <c r="M84" s="99"/>
      <c r="N84" s="99"/>
      <c r="O84" s="99"/>
      <c r="P84" s="99"/>
      <c r="Q84" s="99"/>
      <c r="R84" s="99"/>
      <c r="S84" s="99"/>
      <c r="T84" s="99"/>
      <c r="U84" s="99">
        <v>42929</v>
      </c>
      <c r="V84" s="99">
        <f>U84-K84</f>
        <v>6468</v>
      </c>
    </row>
    <row r="85" spans="1:23" ht="15.5">
      <c r="A85" s="96" t="s">
        <v>254</v>
      </c>
      <c r="B85" s="96" t="s">
        <v>236</v>
      </c>
      <c r="C85" s="97">
        <v>43713</v>
      </c>
      <c r="D85" s="104" t="s">
        <v>291</v>
      </c>
      <c r="E85" s="129">
        <v>24164</v>
      </c>
      <c r="F85" s="108"/>
      <c r="G85" s="104"/>
      <c r="H85" s="120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>
        <v>42929</v>
      </c>
      <c r="V85" s="99">
        <f>U85-E85</f>
        <v>18765</v>
      </c>
    </row>
    <row r="86" spans="1:23" ht="15.5">
      <c r="A86" s="96" t="s">
        <v>254</v>
      </c>
      <c r="B86" s="109" t="s">
        <v>239</v>
      </c>
      <c r="C86" s="110">
        <v>44463</v>
      </c>
      <c r="D86" s="104" t="s">
        <v>292</v>
      </c>
      <c r="E86" s="112">
        <v>31421</v>
      </c>
      <c r="F86" s="103"/>
      <c r="G86" s="103"/>
      <c r="H86" s="120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>
        <v>42929</v>
      </c>
      <c r="V86" s="99">
        <f>U86-E86</f>
        <v>11508</v>
      </c>
    </row>
    <row r="87" spans="1:23" ht="15.5">
      <c r="A87" s="96" t="s">
        <v>254</v>
      </c>
      <c r="B87" s="96" t="s">
        <v>240</v>
      </c>
      <c r="C87" s="107"/>
      <c r="D87" s="103"/>
      <c r="E87" s="112"/>
      <c r="F87" s="103"/>
      <c r="G87" s="103"/>
      <c r="H87" s="120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>
        <v>42929</v>
      </c>
      <c r="V87" s="99" t="s">
        <v>192</v>
      </c>
    </row>
    <row r="88" spans="1:23" ht="15.5">
      <c r="A88" s="96" t="s">
        <v>254</v>
      </c>
      <c r="B88" s="96" t="s">
        <v>241</v>
      </c>
      <c r="C88" s="111">
        <v>43356</v>
      </c>
      <c r="D88" s="104" t="s">
        <v>293</v>
      </c>
      <c r="E88" s="112">
        <v>21754</v>
      </c>
      <c r="F88" s="110"/>
      <c r="G88" s="99"/>
      <c r="H88" s="120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>
        <v>42929</v>
      </c>
      <c r="V88" s="99">
        <f>U88-E88</f>
        <v>21175</v>
      </c>
    </row>
    <row r="89" spans="1:23" ht="15.5">
      <c r="A89" s="96" t="s">
        <v>254</v>
      </c>
      <c r="B89" s="96" t="s">
        <v>242</v>
      </c>
      <c r="C89" s="107"/>
      <c r="D89" s="103"/>
      <c r="E89" s="112"/>
      <c r="F89" s="103"/>
      <c r="G89" s="103"/>
      <c r="H89" s="120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>
        <v>42929</v>
      </c>
      <c r="V89" s="99" t="s">
        <v>192</v>
      </c>
    </row>
    <row r="90" spans="1:23">
      <c r="A90" s="96" t="s">
        <v>254</v>
      </c>
      <c r="B90" s="96" t="s">
        <v>243</v>
      </c>
      <c r="C90" s="97">
        <v>43377</v>
      </c>
      <c r="D90" s="103">
        <v>3069965</v>
      </c>
      <c r="E90" s="112">
        <v>21800</v>
      </c>
      <c r="F90" s="110">
        <v>45192</v>
      </c>
      <c r="G90" s="104" t="s">
        <v>294</v>
      </c>
      <c r="H90" s="99">
        <v>38248</v>
      </c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>
        <v>42929</v>
      </c>
      <c r="V90" s="99">
        <f>U90-H90</f>
        <v>4681</v>
      </c>
    </row>
    <row r="91" spans="1:23">
      <c r="A91" s="96" t="s">
        <v>295</v>
      </c>
      <c r="B91" s="96" t="s">
        <v>13</v>
      </c>
      <c r="C91" s="111">
        <v>43009</v>
      </c>
      <c r="D91" s="103"/>
      <c r="E91" s="103">
        <v>21356</v>
      </c>
      <c r="F91" s="103"/>
      <c r="G91" s="103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>
        <v>26730</v>
      </c>
      <c r="V91" s="99">
        <f>U91-E91</f>
        <v>5374</v>
      </c>
      <c r="W91" s="117" t="s">
        <v>296</v>
      </c>
    </row>
    <row r="92" spans="1:23">
      <c r="A92" s="96" t="s">
        <v>295</v>
      </c>
      <c r="B92" s="96" t="s">
        <v>188</v>
      </c>
      <c r="C92" s="111">
        <v>42550</v>
      </c>
      <c r="D92" s="103"/>
      <c r="E92" s="103">
        <v>16888</v>
      </c>
      <c r="F92" s="103"/>
      <c r="G92" s="103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>
        <v>26730</v>
      </c>
      <c r="V92" s="99">
        <f>U92-E92</f>
        <v>9842</v>
      </c>
      <c r="W92" s="117" t="s">
        <v>296</v>
      </c>
    </row>
    <row r="93" spans="1:23">
      <c r="A93" s="96" t="s">
        <v>295</v>
      </c>
      <c r="B93" s="96" t="s">
        <v>191</v>
      </c>
      <c r="C93" s="111"/>
      <c r="D93" s="103"/>
      <c r="E93" s="103"/>
      <c r="F93" s="103"/>
      <c r="G93" s="103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>
        <v>26730</v>
      </c>
      <c r="V93" s="99" t="s">
        <v>192</v>
      </c>
      <c r="W93" s="117" t="s">
        <v>296</v>
      </c>
    </row>
    <row r="94" spans="1:23">
      <c r="A94" s="96" t="s">
        <v>295</v>
      </c>
      <c r="B94" s="109" t="s">
        <v>193</v>
      </c>
      <c r="C94" s="111">
        <v>43252</v>
      </c>
      <c r="D94" s="104" t="s">
        <v>297</v>
      </c>
      <c r="E94" s="99">
        <v>23570</v>
      </c>
      <c r="F94" s="110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>
        <v>26730</v>
      </c>
      <c r="V94" s="99">
        <f>U94-E94</f>
        <v>3160</v>
      </c>
      <c r="W94" s="117" t="s">
        <v>296</v>
      </c>
    </row>
    <row r="95" spans="1:23">
      <c r="A95" s="96" t="s">
        <v>295</v>
      </c>
      <c r="B95" s="96" t="s">
        <v>196</v>
      </c>
      <c r="C95" s="111">
        <v>43510</v>
      </c>
      <c r="D95" s="104" t="s">
        <v>298</v>
      </c>
      <c r="E95" s="99">
        <v>26356</v>
      </c>
      <c r="F95" s="110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>
        <v>26730</v>
      </c>
      <c r="V95" s="99">
        <f>U95-E95</f>
        <v>374</v>
      </c>
      <c r="W95" s="117" t="s">
        <v>296</v>
      </c>
    </row>
    <row r="96" spans="1:23">
      <c r="A96" s="96" t="s">
        <v>295</v>
      </c>
      <c r="B96" s="96" t="s">
        <v>197</v>
      </c>
      <c r="C96" s="111">
        <v>43518</v>
      </c>
      <c r="D96" s="104" t="s">
        <v>299</v>
      </c>
      <c r="E96" s="99">
        <v>26397</v>
      </c>
      <c r="F96" s="110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>
        <v>26730</v>
      </c>
      <c r="V96" s="99">
        <f>U96-E96</f>
        <v>333</v>
      </c>
      <c r="W96" s="117" t="s">
        <v>296</v>
      </c>
    </row>
    <row r="97" spans="1:23">
      <c r="A97" s="96" t="s">
        <v>295</v>
      </c>
      <c r="B97" s="96" t="s">
        <v>198</v>
      </c>
      <c r="C97" s="107"/>
      <c r="D97" s="103"/>
      <c r="E97" s="103"/>
      <c r="F97" s="103"/>
      <c r="G97" s="103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>
        <v>26730</v>
      </c>
      <c r="V97" s="99" t="s">
        <v>192</v>
      </c>
      <c r="W97" s="117" t="s">
        <v>296</v>
      </c>
    </row>
    <row r="98" spans="1:23">
      <c r="A98" s="96" t="s">
        <v>295</v>
      </c>
      <c r="B98" s="109" t="s">
        <v>203</v>
      </c>
      <c r="C98" s="111">
        <v>43510</v>
      </c>
      <c r="D98" s="104" t="s">
        <v>300</v>
      </c>
      <c r="E98" s="99">
        <v>26356</v>
      </c>
      <c r="F98" s="110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>
        <v>26730</v>
      </c>
      <c r="V98" s="99">
        <f>U98-E98</f>
        <v>374</v>
      </c>
      <c r="W98" s="117" t="s">
        <v>296</v>
      </c>
    </row>
    <row r="99" spans="1:23">
      <c r="A99" s="96" t="s">
        <v>295</v>
      </c>
      <c r="B99" s="109" t="s">
        <v>200</v>
      </c>
      <c r="C99" s="111">
        <v>43510</v>
      </c>
      <c r="D99" s="104" t="s">
        <v>301</v>
      </c>
      <c r="E99" s="99">
        <v>26356</v>
      </c>
      <c r="F99" s="110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>
        <v>26730</v>
      </c>
      <c r="V99" s="99">
        <f>U99-E99</f>
        <v>374</v>
      </c>
      <c r="W99" s="117" t="s">
        <v>296</v>
      </c>
    </row>
    <row r="100" spans="1:23">
      <c r="A100" s="96" t="s">
        <v>295</v>
      </c>
      <c r="B100" s="96" t="s">
        <v>204</v>
      </c>
      <c r="C100" s="107"/>
      <c r="D100" s="103"/>
      <c r="E100" s="103"/>
      <c r="F100" s="103"/>
      <c r="G100" s="103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>
        <v>26730</v>
      </c>
      <c r="V100" s="99" t="s">
        <v>192</v>
      </c>
      <c r="W100" s="117" t="s">
        <v>296</v>
      </c>
    </row>
    <row r="101" spans="1:23">
      <c r="A101" s="96" t="s">
        <v>295</v>
      </c>
      <c r="B101" s="96" t="s">
        <v>207</v>
      </c>
      <c r="C101" s="107"/>
      <c r="D101" s="103"/>
      <c r="E101" s="103"/>
      <c r="F101" s="103"/>
      <c r="G101" s="103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>
        <v>26730</v>
      </c>
      <c r="V101" s="99" t="s">
        <v>192</v>
      </c>
      <c r="W101" s="117" t="s">
        <v>296</v>
      </c>
    </row>
    <row r="102" spans="1:23">
      <c r="A102" s="96" t="s">
        <v>295</v>
      </c>
      <c r="B102" s="109" t="s">
        <v>208</v>
      </c>
      <c r="C102" s="131"/>
      <c r="D102" s="132"/>
      <c r="E102" s="133"/>
      <c r="F102" s="133"/>
      <c r="G102" s="132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>
        <v>26730</v>
      </c>
      <c r="V102" s="99" t="s">
        <v>192</v>
      </c>
      <c r="W102" s="117" t="s">
        <v>296</v>
      </c>
    </row>
    <row r="103" spans="1:23">
      <c r="A103" s="96" t="s">
        <v>295</v>
      </c>
      <c r="B103" s="109" t="s">
        <v>210</v>
      </c>
      <c r="C103" s="107"/>
      <c r="D103" s="103"/>
      <c r="E103" s="103"/>
      <c r="F103" s="103"/>
      <c r="G103" s="103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>
        <v>26730</v>
      </c>
      <c r="V103" s="99" t="s">
        <v>192</v>
      </c>
      <c r="W103" s="117" t="s">
        <v>296</v>
      </c>
    </row>
    <row r="104" spans="1:23">
      <c r="A104" s="96" t="s">
        <v>295</v>
      </c>
      <c r="B104" s="109" t="s">
        <v>302</v>
      </c>
      <c r="C104" s="111">
        <v>43505</v>
      </c>
      <c r="D104" s="104" t="s">
        <v>303</v>
      </c>
      <c r="E104" s="99">
        <v>26356</v>
      </c>
      <c r="F104" s="110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>
        <v>26730</v>
      </c>
      <c r="V104" s="99">
        <f>U104-E104</f>
        <v>374</v>
      </c>
      <c r="W104" s="117" t="s">
        <v>296</v>
      </c>
    </row>
    <row r="105" spans="1:23">
      <c r="A105" s="96" t="s">
        <v>295</v>
      </c>
      <c r="B105" s="109" t="s">
        <v>304</v>
      </c>
      <c r="C105" s="107"/>
      <c r="D105" s="103"/>
      <c r="E105" s="103"/>
      <c r="F105" s="103"/>
      <c r="G105" s="103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>
        <v>26730</v>
      </c>
      <c r="V105" s="99" t="s">
        <v>192</v>
      </c>
      <c r="W105" s="117" t="s">
        <v>296</v>
      </c>
    </row>
    <row r="106" spans="1:23">
      <c r="A106" s="96" t="s">
        <v>295</v>
      </c>
      <c r="B106" s="96" t="s">
        <v>218</v>
      </c>
      <c r="C106" s="107"/>
      <c r="D106" s="103"/>
      <c r="E106" s="103"/>
      <c r="F106" s="103"/>
      <c r="G106" s="103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>
        <v>26730</v>
      </c>
      <c r="V106" s="99" t="s">
        <v>192</v>
      </c>
      <c r="W106" s="117" t="s">
        <v>296</v>
      </c>
    </row>
    <row r="107" spans="1:23">
      <c r="A107" s="96" t="s">
        <v>295</v>
      </c>
      <c r="B107" s="96" t="s">
        <v>220</v>
      </c>
      <c r="C107" s="107"/>
      <c r="D107" s="103"/>
      <c r="E107" s="103"/>
      <c r="F107" s="103"/>
      <c r="G107" s="103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>
        <v>26730</v>
      </c>
      <c r="V107" s="99" t="s">
        <v>192</v>
      </c>
      <c r="W107" s="117" t="s">
        <v>296</v>
      </c>
    </row>
    <row r="108" spans="1:23">
      <c r="A108" s="96" t="s">
        <v>295</v>
      </c>
      <c r="B108" s="96" t="s">
        <v>222</v>
      </c>
      <c r="C108" s="107"/>
      <c r="D108" s="103"/>
      <c r="E108" s="103"/>
      <c r="F108" s="103"/>
      <c r="G108" s="103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>
        <v>26730</v>
      </c>
      <c r="V108" s="99" t="s">
        <v>192</v>
      </c>
      <c r="W108" s="117" t="s">
        <v>296</v>
      </c>
    </row>
    <row r="109" spans="1:23">
      <c r="A109" s="96" t="s">
        <v>295</v>
      </c>
      <c r="B109" s="96" t="s">
        <v>224</v>
      </c>
      <c r="C109" s="107"/>
      <c r="D109" s="103"/>
      <c r="E109" s="103"/>
      <c r="F109" s="103"/>
      <c r="G109" s="103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>
        <v>26730</v>
      </c>
      <c r="V109" s="99" t="s">
        <v>192</v>
      </c>
      <c r="W109" s="117" t="s">
        <v>296</v>
      </c>
    </row>
    <row r="110" spans="1:23">
      <c r="A110" s="96" t="s">
        <v>295</v>
      </c>
      <c r="B110" s="96" t="s">
        <v>225</v>
      </c>
      <c r="C110" s="111">
        <v>43518</v>
      </c>
      <c r="D110" s="104" t="s">
        <v>305</v>
      </c>
      <c r="E110" s="99">
        <v>26397</v>
      </c>
      <c r="F110" s="110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>
        <v>26730</v>
      </c>
      <c r="V110" s="99">
        <f>U110-E110</f>
        <v>333</v>
      </c>
      <c r="W110" s="117" t="s">
        <v>296</v>
      </c>
    </row>
    <row r="111" spans="1:23">
      <c r="A111" s="96" t="s">
        <v>295</v>
      </c>
      <c r="B111" s="96" t="s">
        <v>228</v>
      </c>
      <c r="C111" s="111">
        <v>43505</v>
      </c>
      <c r="D111" s="104" t="s">
        <v>306</v>
      </c>
      <c r="E111" s="99">
        <v>26356</v>
      </c>
      <c r="F111" s="110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>
        <v>26730</v>
      </c>
      <c r="V111" s="99">
        <f>U111-E111</f>
        <v>374</v>
      </c>
      <c r="W111" s="117" t="s">
        <v>296</v>
      </c>
    </row>
    <row r="112" spans="1:23">
      <c r="A112" s="96" t="s">
        <v>295</v>
      </c>
      <c r="B112" s="96" t="s">
        <v>231</v>
      </c>
      <c r="C112" s="111">
        <v>43551</v>
      </c>
      <c r="D112" s="104" t="s">
        <v>307</v>
      </c>
      <c r="E112" s="99">
        <v>23570</v>
      </c>
      <c r="F112" s="110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>
        <v>26730</v>
      </c>
      <c r="V112" s="99">
        <f>U112-E112</f>
        <v>3160</v>
      </c>
      <c r="W112" s="117" t="s">
        <v>296</v>
      </c>
    </row>
    <row r="113" spans="1:23">
      <c r="A113" s="96" t="s">
        <v>295</v>
      </c>
      <c r="B113" s="96" t="s">
        <v>233</v>
      </c>
      <c r="C113" s="107"/>
      <c r="D113" s="103"/>
      <c r="E113" s="103"/>
      <c r="F113" s="103"/>
      <c r="G113" s="103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>
        <v>26730</v>
      </c>
      <c r="V113" s="99" t="s">
        <v>192</v>
      </c>
      <c r="W113" s="117" t="s">
        <v>296</v>
      </c>
    </row>
    <row r="114" spans="1:23">
      <c r="A114" s="96" t="s">
        <v>295</v>
      </c>
      <c r="B114" s="96" t="s">
        <v>236</v>
      </c>
      <c r="C114" s="107"/>
      <c r="D114" s="103"/>
      <c r="E114" s="103"/>
      <c r="F114" s="103"/>
      <c r="G114" s="103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>
        <v>26730</v>
      </c>
      <c r="V114" s="99" t="s">
        <v>192</v>
      </c>
      <c r="W114" s="117" t="s">
        <v>296</v>
      </c>
    </row>
    <row r="115" spans="1:23">
      <c r="A115" s="96" t="s">
        <v>295</v>
      </c>
      <c r="B115" s="109" t="s">
        <v>239</v>
      </c>
      <c r="C115" s="107"/>
      <c r="D115" s="103"/>
      <c r="E115" s="103"/>
      <c r="F115" s="103"/>
      <c r="G115" s="103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>
        <v>26730</v>
      </c>
      <c r="V115" s="99" t="s">
        <v>192</v>
      </c>
      <c r="W115" s="117" t="s">
        <v>296</v>
      </c>
    </row>
    <row r="116" spans="1:23">
      <c r="A116" s="96" t="s">
        <v>295</v>
      </c>
      <c r="B116" s="96" t="s">
        <v>240</v>
      </c>
      <c r="C116" s="111">
        <v>43505</v>
      </c>
      <c r="D116" s="104" t="s">
        <v>308</v>
      </c>
      <c r="E116" s="99">
        <v>26356</v>
      </c>
      <c r="F116" s="110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>
        <v>26730</v>
      </c>
      <c r="V116" s="99">
        <f>U116-E116</f>
        <v>374</v>
      </c>
      <c r="W116" s="117" t="s">
        <v>296</v>
      </c>
    </row>
    <row r="117" spans="1:23">
      <c r="A117" s="96" t="s">
        <v>295</v>
      </c>
      <c r="B117" s="96" t="s">
        <v>241</v>
      </c>
      <c r="C117" s="107"/>
      <c r="D117" s="103"/>
      <c r="E117" s="103"/>
      <c r="F117" s="103"/>
      <c r="G117" s="103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>
        <v>26730</v>
      </c>
      <c r="V117" s="99" t="s">
        <v>192</v>
      </c>
      <c r="W117" s="117" t="s">
        <v>296</v>
      </c>
    </row>
    <row r="118" spans="1:23">
      <c r="A118" s="96" t="s">
        <v>295</v>
      </c>
      <c r="B118" s="96" t="s">
        <v>242</v>
      </c>
      <c r="C118" s="107"/>
      <c r="D118" s="103"/>
      <c r="E118" s="103"/>
      <c r="F118" s="103"/>
      <c r="G118" s="103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>
        <v>26730</v>
      </c>
      <c r="V118" s="99" t="s">
        <v>192</v>
      </c>
      <c r="W118" s="117" t="s">
        <v>296</v>
      </c>
    </row>
    <row r="119" spans="1:23">
      <c r="A119" s="96" t="s">
        <v>295</v>
      </c>
      <c r="B119" s="96" t="s">
        <v>243</v>
      </c>
      <c r="C119" s="97">
        <v>42954</v>
      </c>
      <c r="D119" s="134">
        <v>3069967</v>
      </c>
      <c r="E119" s="103">
        <v>21200</v>
      </c>
      <c r="F119" s="103"/>
      <c r="G119" s="134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>
        <v>26730</v>
      </c>
      <c r="V119" s="99">
        <f>U119-E119</f>
        <v>5530</v>
      </c>
      <c r="W119" s="117" t="s">
        <v>296</v>
      </c>
    </row>
    <row r="120" spans="1:23">
      <c r="A120" s="96" t="s">
        <v>309</v>
      </c>
      <c r="B120" s="96" t="s">
        <v>13</v>
      </c>
      <c r="C120" s="111">
        <v>43302</v>
      </c>
      <c r="D120" s="98" t="s">
        <v>310</v>
      </c>
      <c r="E120" s="112">
        <v>22282</v>
      </c>
      <c r="F120" s="110">
        <v>43819</v>
      </c>
      <c r="G120" s="135" t="s">
        <v>311</v>
      </c>
      <c r="H120" s="99">
        <v>27620</v>
      </c>
      <c r="I120" s="110">
        <v>45170</v>
      </c>
      <c r="J120" s="104" t="s">
        <v>312</v>
      </c>
      <c r="K120" s="99">
        <v>36039</v>
      </c>
      <c r="L120" s="99"/>
      <c r="M120" s="99"/>
      <c r="N120" s="99"/>
      <c r="O120" s="99"/>
      <c r="P120" s="99"/>
      <c r="Q120" s="99"/>
      <c r="R120" s="99"/>
      <c r="S120" s="99"/>
      <c r="T120" s="99"/>
      <c r="U120" s="99">
        <v>39989</v>
      </c>
      <c r="V120" s="99">
        <f>U120-K120</f>
        <v>3950</v>
      </c>
    </row>
    <row r="121" spans="1:23">
      <c r="A121" s="96" t="s">
        <v>309</v>
      </c>
      <c r="B121" s="96" t="s">
        <v>188</v>
      </c>
      <c r="C121" s="111">
        <v>43819</v>
      </c>
      <c r="D121" s="98" t="s">
        <v>313</v>
      </c>
      <c r="E121" s="112">
        <v>27620</v>
      </c>
      <c r="F121" s="110">
        <v>44526</v>
      </c>
      <c r="G121" s="134"/>
      <c r="H121" s="99">
        <v>33155</v>
      </c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>
        <v>39989</v>
      </c>
      <c r="V121" s="99">
        <f>U121-H121</f>
        <v>6834</v>
      </c>
    </row>
    <row r="122" spans="1:23" ht="15.5">
      <c r="A122" s="96" t="s">
        <v>309</v>
      </c>
      <c r="B122" s="96" t="s">
        <v>191</v>
      </c>
      <c r="C122" s="111">
        <v>44526</v>
      </c>
      <c r="D122" s="98" t="s">
        <v>314</v>
      </c>
      <c r="E122" s="112">
        <v>33155</v>
      </c>
      <c r="F122" s="103"/>
      <c r="G122" s="134"/>
      <c r="H122" s="120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>
        <v>39989</v>
      </c>
      <c r="V122" s="99">
        <f>U122-E122</f>
        <v>6834</v>
      </c>
    </row>
    <row r="123" spans="1:23">
      <c r="A123" s="96" t="s">
        <v>309</v>
      </c>
      <c r="B123" s="109" t="s">
        <v>193</v>
      </c>
      <c r="C123" s="111">
        <v>43302</v>
      </c>
      <c r="D123" s="98" t="s">
        <v>315</v>
      </c>
      <c r="E123" s="112">
        <v>22282</v>
      </c>
      <c r="F123" s="106">
        <v>43819</v>
      </c>
      <c r="G123" s="135" t="s">
        <v>316</v>
      </c>
      <c r="H123" s="99">
        <v>27620</v>
      </c>
      <c r="I123" s="110">
        <v>44526</v>
      </c>
      <c r="J123" s="104" t="s">
        <v>317</v>
      </c>
      <c r="K123" s="99">
        <v>33155</v>
      </c>
      <c r="L123" s="99" t="s">
        <v>318</v>
      </c>
      <c r="M123" s="130" t="s">
        <v>319</v>
      </c>
      <c r="N123" s="99">
        <v>36039</v>
      </c>
      <c r="O123" s="99"/>
      <c r="P123" s="99"/>
      <c r="Q123" s="99"/>
      <c r="R123" s="99"/>
      <c r="S123" s="99"/>
      <c r="T123" s="99"/>
      <c r="U123" s="99">
        <v>39989</v>
      </c>
      <c r="V123" s="99">
        <f>U123-N123</f>
        <v>3950</v>
      </c>
    </row>
    <row r="124" spans="1:23">
      <c r="A124" s="96" t="s">
        <v>309</v>
      </c>
      <c r="B124" s="96" t="s">
        <v>196</v>
      </c>
      <c r="C124" s="111">
        <v>42994</v>
      </c>
      <c r="D124" s="107"/>
      <c r="E124" s="112">
        <v>19245</v>
      </c>
      <c r="F124" s="110">
        <v>45550</v>
      </c>
      <c r="G124" s="107" t="s">
        <v>320</v>
      </c>
      <c r="H124" s="99">
        <v>38514</v>
      </c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>
        <v>39989</v>
      </c>
      <c r="V124" s="99">
        <f>U124-H124</f>
        <v>1475</v>
      </c>
    </row>
    <row r="125" spans="1:23" ht="15.5">
      <c r="A125" s="96" t="s">
        <v>309</v>
      </c>
      <c r="B125" s="96" t="s">
        <v>197</v>
      </c>
      <c r="C125" s="111">
        <v>44322</v>
      </c>
      <c r="D125" s="98" t="s">
        <v>321</v>
      </c>
      <c r="E125" s="112">
        <v>31815</v>
      </c>
      <c r="F125" s="103"/>
      <c r="G125" s="134"/>
      <c r="H125" s="120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>
        <v>39989</v>
      </c>
      <c r="V125" s="99">
        <f>U125-E125</f>
        <v>8174</v>
      </c>
    </row>
    <row r="126" spans="1:23">
      <c r="A126" s="96" t="s">
        <v>309</v>
      </c>
      <c r="B126" s="96" t="s">
        <v>198</v>
      </c>
      <c r="C126" s="111">
        <v>43295</v>
      </c>
      <c r="D126" s="98" t="s">
        <v>322</v>
      </c>
      <c r="E126" s="112">
        <v>22282</v>
      </c>
      <c r="F126" s="106">
        <v>43819</v>
      </c>
      <c r="G126" s="136" t="s">
        <v>323</v>
      </c>
      <c r="H126" s="99">
        <v>27620</v>
      </c>
      <c r="I126" s="110">
        <v>44322</v>
      </c>
      <c r="J126" s="104" t="s">
        <v>324</v>
      </c>
      <c r="K126" s="99">
        <v>31815</v>
      </c>
      <c r="L126" s="110">
        <v>45170</v>
      </c>
      <c r="M126" s="104" t="s">
        <v>325</v>
      </c>
      <c r="N126" s="99">
        <v>36039</v>
      </c>
      <c r="O126" s="99"/>
      <c r="P126" s="99"/>
      <c r="Q126" s="99"/>
      <c r="R126" s="99"/>
      <c r="S126" s="99"/>
      <c r="T126" s="99"/>
      <c r="U126" s="99">
        <v>39989</v>
      </c>
      <c r="V126" s="99">
        <f>U126-N126</f>
        <v>3950</v>
      </c>
    </row>
    <row r="127" spans="1:23">
      <c r="A127" s="96" t="s">
        <v>309</v>
      </c>
      <c r="B127" s="109" t="s">
        <v>200</v>
      </c>
      <c r="C127" s="111">
        <v>43819</v>
      </c>
      <c r="D127" s="98" t="s">
        <v>326</v>
      </c>
      <c r="E127" s="112">
        <v>27620</v>
      </c>
      <c r="F127" s="118">
        <v>44454</v>
      </c>
      <c r="G127" s="136" t="s">
        <v>327</v>
      </c>
      <c r="H127" s="99">
        <v>32875</v>
      </c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>
        <v>39989</v>
      </c>
      <c r="V127" s="99">
        <f>U127-H127</f>
        <v>7114</v>
      </c>
    </row>
    <row r="128" spans="1:23">
      <c r="A128" s="96" t="s">
        <v>309</v>
      </c>
      <c r="B128" s="109" t="s">
        <v>203</v>
      </c>
      <c r="C128" s="111">
        <v>43179</v>
      </c>
      <c r="D128" s="98" t="s">
        <v>328</v>
      </c>
      <c r="E128" s="112">
        <v>21202</v>
      </c>
      <c r="F128" s="106">
        <v>43819</v>
      </c>
      <c r="G128" s="136" t="s">
        <v>329</v>
      </c>
      <c r="H128" s="99">
        <v>27620</v>
      </c>
      <c r="I128" s="110">
        <v>44657</v>
      </c>
      <c r="J128" s="104" t="s">
        <v>330</v>
      </c>
      <c r="K128" s="99">
        <v>35155</v>
      </c>
      <c r="L128" s="99"/>
      <c r="M128" s="99"/>
      <c r="N128" s="99"/>
      <c r="O128" s="99"/>
      <c r="P128" s="99"/>
      <c r="Q128" s="99"/>
      <c r="R128" s="99"/>
      <c r="S128" s="99"/>
      <c r="T128" s="99"/>
      <c r="U128" s="99">
        <v>39989</v>
      </c>
      <c r="V128" s="99">
        <f>U128-K128</f>
        <v>4834</v>
      </c>
    </row>
    <row r="129" spans="1:22" ht="15.5">
      <c r="A129" s="96" t="s">
        <v>309</v>
      </c>
      <c r="B129" s="96" t="s">
        <v>204</v>
      </c>
      <c r="C129" s="111">
        <v>43819</v>
      </c>
      <c r="D129" s="98" t="s">
        <v>331</v>
      </c>
      <c r="E129" s="112">
        <v>27620</v>
      </c>
      <c r="F129" s="103"/>
      <c r="G129" s="134"/>
      <c r="H129" s="120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>
        <v>39989</v>
      </c>
      <c r="V129" s="99">
        <f>U129-E129</f>
        <v>12369</v>
      </c>
    </row>
    <row r="130" spans="1:22" ht="15.5">
      <c r="A130" s="96" t="s">
        <v>309</v>
      </c>
      <c r="B130" s="96" t="s">
        <v>207</v>
      </c>
      <c r="C130" s="111">
        <v>43819</v>
      </c>
      <c r="D130" s="98" t="s">
        <v>332</v>
      </c>
      <c r="E130" s="112">
        <v>27620</v>
      </c>
      <c r="F130" s="103"/>
      <c r="G130" s="134"/>
      <c r="H130" s="120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>
        <v>39989</v>
      </c>
      <c r="V130" s="99">
        <f>U130-E130</f>
        <v>12369</v>
      </c>
    </row>
    <row r="131" spans="1:22">
      <c r="A131" s="96" t="s">
        <v>309</v>
      </c>
      <c r="B131" s="109" t="s">
        <v>208</v>
      </c>
      <c r="C131" s="110">
        <v>45177</v>
      </c>
      <c r="D131" s="104" t="s">
        <v>333</v>
      </c>
      <c r="E131" s="99">
        <v>36053</v>
      </c>
      <c r="F131" s="110"/>
      <c r="G131" s="104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>
        <v>39989</v>
      </c>
      <c r="V131" s="99">
        <f>U131-E131</f>
        <v>3936</v>
      </c>
    </row>
    <row r="132" spans="1:22" ht="15.5">
      <c r="A132" s="96" t="s">
        <v>309</v>
      </c>
      <c r="B132" s="109" t="s">
        <v>210</v>
      </c>
      <c r="C132" s="107"/>
      <c r="D132" s="107"/>
      <c r="E132" s="112"/>
      <c r="F132" s="103"/>
      <c r="G132" s="134"/>
      <c r="H132" s="120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>
        <v>39989</v>
      </c>
      <c r="V132" s="99" t="s">
        <v>192</v>
      </c>
    </row>
    <row r="133" spans="1:22">
      <c r="A133" s="96" t="s">
        <v>309</v>
      </c>
      <c r="B133" s="109" t="s">
        <v>334</v>
      </c>
      <c r="C133" s="111">
        <v>43115</v>
      </c>
      <c r="D133" s="137" t="s">
        <v>335</v>
      </c>
      <c r="E133" s="112">
        <v>20448</v>
      </c>
      <c r="F133" s="106">
        <v>43819</v>
      </c>
      <c r="G133" s="138" t="s">
        <v>336</v>
      </c>
      <c r="H133" s="99">
        <v>27620</v>
      </c>
      <c r="I133" s="110">
        <v>45170</v>
      </c>
      <c r="J133" s="130" t="s">
        <v>337</v>
      </c>
      <c r="K133" s="99">
        <v>36039</v>
      </c>
      <c r="L133" s="110">
        <v>45296</v>
      </c>
      <c r="M133" s="98" t="s">
        <v>338</v>
      </c>
      <c r="N133" s="99">
        <v>36814</v>
      </c>
      <c r="O133" s="99"/>
      <c r="P133" s="99"/>
      <c r="Q133" s="99"/>
      <c r="R133" s="99"/>
      <c r="S133" s="99"/>
      <c r="T133" s="99"/>
      <c r="U133" s="99">
        <v>39989</v>
      </c>
      <c r="V133" s="99">
        <f>U133-N133</f>
        <v>3175</v>
      </c>
    </row>
    <row r="134" spans="1:22">
      <c r="A134" s="96" t="s">
        <v>309</v>
      </c>
      <c r="B134" s="109" t="s">
        <v>339</v>
      </c>
      <c r="C134" s="111">
        <v>44526</v>
      </c>
      <c r="D134" s="107" t="s">
        <v>340</v>
      </c>
      <c r="E134" s="112">
        <v>33155</v>
      </c>
      <c r="F134" s="110">
        <v>45170</v>
      </c>
      <c r="G134" s="130" t="s">
        <v>341</v>
      </c>
      <c r="H134" s="99">
        <v>36039</v>
      </c>
      <c r="I134" s="110">
        <v>45296</v>
      </c>
      <c r="J134" s="98" t="s">
        <v>342</v>
      </c>
      <c r="K134" s="99">
        <v>36814</v>
      </c>
      <c r="L134" s="99"/>
      <c r="M134" s="99"/>
      <c r="N134" s="99"/>
      <c r="O134" s="99"/>
      <c r="P134" s="99"/>
      <c r="Q134" s="99"/>
      <c r="R134" s="99"/>
      <c r="S134" s="99"/>
      <c r="T134" s="99"/>
      <c r="U134" s="99">
        <v>39989</v>
      </c>
      <c r="V134" s="99">
        <f>U134-K134</f>
        <v>3175</v>
      </c>
    </row>
    <row r="135" spans="1:22" ht="15.5">
      <c r="A135" s="96" t="s">
        <v>309</v>
      </c>
      <c r="B135" s="96" t="s">
        <v>218</v>
      </c>
      <c r="C135" s="97"/>
      <c r="D135" s="139"/>
      <c r="E135" s="129"/>
      <c r="F135" s="103"/>
      <c r="G135" s="134"/>
      <c r="H135" s="120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>
        <v>39989</v>
      </c>
      <c r="V135" s="99" t="s">
        <v>192</v>
      </c>
    </row>
    <row r="136" spans="1:22" ht="15.5">
      <c r="A136" s="96" t="s">
        <v>309</v>
      </c>
      <c r="B136" s="96" t="s">
        <v>220</v>
      </c>
      <c r="C136" s="111">
        <v>43819</v>
      </c>
      <c r="D136" s="98" t="s">
        <v>343</v>
      </c>
      <c r="E136" s="112">
        <v>27620</v>
      </c>
      <c r="F136" s="133"/>
      <c r="G136" s="140"/>
      <c r="H136" s="120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>
        <v>39989</v>
      </c>
      <c r="V136" s="99">
        <f>U136-E136</f>
        <v>12369</v>
      </c>
    </row>
    <row r="137" spans="1:22" ht="15.5">
      <c r="A137" s="96" t="s">
        <v>309</v>
      </c>
      <c r="B137" s="96" t="s">
        <v>222</v>
      </c>
      <c r="C137" s="111">
        <v>44322</v>
      </c>
      <c r="D137" s="107" t="s">
        <v>344</v>
      </c>
      <c r="E137" s="112">
        <v>31815</v>
      </c>
      <c r="F137" s="103"/>
      <c r="G137" s="134"/>
      <c r="H137" s="120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>
        <v>39989</v>
      </c>
      <c r="V137" s="99">
        <f>U137-E137</f>
        <v>8174</v>
      </c>
    </row>
    <row r="138" spans="1:22">
      <c r="A138" s="96" t="s">
        <v>309</v>
      </c>
      <c r="B138" s="96" t="s">
        <v>224</v>
      </c>
      <c r="C138" s="97"/>
      <c r="D138" s="139"/>
      <c r="E138" s="129"/>
      <c r="F138" s="110"/>
      <c r="G138" s="104"/>
      <c r="H138" s="112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>
        <v>39989</v>
      </c>
      <c r="V138" s="99">
        <f>U138-E134</f>
        <v>6834</v>
      </c>
    </row>
    <row r="139" spans="1:22" ht="15.5">
      <c r="A139" s="96" t="s">
        <v>309</v>
      </c>
      <c r="B139" s="96" t="s">
        <v>225</v>
      </c>
      <c r="C139" s="111">
        <v>43819</v>
      </c>
      <c r="D139" s="98" t="s">
        <v>345</v>
      </c>
      <c r="E139" s="112">
        <v>27620</v>
      </c>
      <c r="F139" s="103"/>
      <c r="G139" s="134"/>
      <c r="H139" s="120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>
        <v>39989</v>
      </c>
      <c r="V139" s="99">
        <f>U139-E139</f>
        <v>12369</v>
      </c>
    </row>
    <row r="140" spans="1:22" ht="15.5">
      <c r="A140" s="96" t="s">
        <v>309</v>
      </c>
      <c r="B140" s="96" t="s">
        <v>228</v>
      </c>
      <c r="C140" s="111">
        <v>43819</v>
      </c>
      <c r="D140" s="141" t="s">
        <v>346</v>
      </c>
      <c r="E140" s="112">
        <v>27620</v>
      </c>
      <c r="F140" s="103"/>
      <c r="G140" s="134"/>
      <c r="H140" s="120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>
        <v>39989</v>
      </c>
      <c r="V140" s="99">
        <f>U140-E140</f>
        <v>12369</v>
      </c>
    </row>
    <row r="141" spans="1:22">
      <c r="A141" s="96" t="s">
        <v>309</v>
      </c>
      <c r="B141" s="96" t="s">
        <v>231</v>
      </c>
      <c r="C141" s="111">
        <v>44526</v>
      </c>
      <c r="D141" s="98" t="s">
        <v>347</v>
      </c>
      <c r="E141" s="112">
        <v>33155</v>
      </c>
      <c r="F141" s="110">
        <v>45177</v>
      </c>
      <c r="G141" s="104" t="s">
        <v>348</v>
      </c>
      <c r="H141" s="99">
        <v>36053</v>
      </c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>
        <v>39989</v>
      </c>
      <c r="V141" s="99">
        <f>U141-H141</f>
        <v>3936</v>
      </c>
    </row>
    <row r="142" spans="1:22">
      <c r="A142" s="96" t="s">
        <v>309</v>
      </c>
      <c r="B142" s="96" t="s">
        <v>233</v>
      </c>
      <c r="C142" s="97" t="s">
        <v>349</v>
      </c>
      <c r="D142" s="98" t="s">
        <v>350</v>
      </c>
      <c r="E142" s="112">
        <v>24668</v>
      </c>
      <c r="F142" s="142">
        <v>43819</v>
      </c>
      <c r="G142" s="135" t="s">
        <v>351</v>
      </c>
      <c r="H142" s="99">
        <v>27620</v>
      </c>
      <c r="I142" s="110">
        <v>45236</v>
      </c>
      <c r="J142" s="98" t="s">
        <v>352</v>
      </c>
      <c r="K142" s="99">
        <v>36379</v>
      </c>
      <c r="L142" s="99"/>
      <c r="M142" s="99"/>
      <c r="N142" s="99"/>
      <c r="O142" s="99"/>
      <c r="P142" s="99"/>
      <c r="Q142" s="99"/>
      <c r="R142" s="99"/>
      <c r="S142" s="99"/>
      <c r="T142" s="99"/>
      <c r="U142" s="99">
        <v>39989</v>
      </c>
      <c r="V142" s="99">
        <f>U142-K142</f>
        <v>3610</v>
      </c>
    </row>
    <row r="143" spans="1:22">
      <c r="A143" s="96" t="s">
        <v>309</v>
      </c>
      <c r="B143" s="96" t="s">
        <v>236</v>
      </c>
      <c r="C143" s="97" t="s">
        <v>349</v>
      </c>
      <c r="D143" s="98" t="s">
        <v>353</v>
      </c>
      <c r="E143" s="129">
        <v>24668</v>
      </c>
      <c r="F143" s="110">
        <v>45296</v>
      </c>
      <c r="G143" s="98" t="s">
        <v>354</v>
      </c>
      <c r="H143" s="99">
        <v>36814</v>
      </c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>
        <v>39989</v>
      </c>
      <c r="V143" s="99">
        <f>U143-H143</f>
        <v>3175</v>
      </c>
    </row>
    <row r="144" spans="1:22" ht="15.5">
      <c r="A144" s="96" t="s">
        <v>309</v>
      </c>
      <c r="B144" s="109" t="s">
        <v>239</v>
      </c>
      <c r="C144" s="107"/>
      <c r="D144" s="107"/>
      <c r="E144" s="112"/>
      <c r="F144" s="103"/>
      <c r="G144" s="134"/>
      <c r="H144" s="120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>
        <v>39989</v>
      </c>
      <c r="V144" s="99" t="s">
        <v>192</v>
      </c>
    </row>
    <row r="145" spans="1:22" ht="15.5">
      <c r="A145" s="96" t="s">
        <v>309</v>
      </c>
      <c r="B145" s="96" t="s">
        <v>355</v>
      </c>
      <c r="C145" s="107"/>
      <c r="D145" s="107"/>
      <c r="E145" s="112"/>
      <c r="F145" s="103"/>
      <c r="G145" s="134"/>
      <c r="H145" s="120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>
        <v>39989</v>
      </c>
      <c r="V145" s="99" t="s">
        <v>192</v>
      </c>
    </row>
    <row r="146" spans="1:22" ht="15.5">
      <c r="A146" s="96" t="s">
        <v>309</v>
      </c>
      <c r="B146" s="96" t="s">
        <v>356</v>
      </c>
      <c r="C146" s="111">
        <v>44390</v>
      </c>
      <c r="D146" s="98" t="s">
        <v>357</v>
      </c>
      <c r="E146" s="112">
        <v>32226</v>
      </c>
      <c r="F146" s="103"/>
      <c r="G146" s="134"/>
      <c r="H146" s="120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>
        <v>39989</v>
      </c>
      <c r="V146" s="99">
        <f>U146-E146</f>
        <v>7763</v>
      </c>
    </row>
    <row r="147" spans="1:22" ht="15.5">
      <c r="A147" s="96" t="s">
        <v>309</v>
      </c>
      <c r="B147" s="96" t="s">
        <v>241</v>
      </c>
      <c r="C147" s="107"/>
      <c r="D147" s="107"/>
      <c r="E147" s="112"/>
      <c r="F147" s="103"/>
      <c r="G147" s="134"/>
      <c r="H147" s="120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>
        <v>39989</v>
      </c>
      <c r="V147" s="99" t="s">
        <v>192</v>
      </c>
    </row>
    <row r="148" spans="1:22" ht="15.5">
      <c r="A148" s="96" t="s">
        <v>309</v>
      </c>
      <c r="B148" s="96" t="s">
        <v>242</v>
      </c>
      <c r="C148" s="107"/>
      <c r="D148" s="107"/>
      <c r="E148" s="112"/>
      <c r="F148" s="103"/>
      <c r="G148" s="134"/>
      <c r="H148" s="120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>
        <v>39989</v>
      </c>
      <c r="V148" s="99" t="s">
        <v>192</v>
      </c>
    </row>
    <row r="149" spans="1:22" ht="15.5">
      <c r="A149" s="96" t="s">
        <v>309</v>
      </c>
      <c r="B149" s="96" t="s">
        <v>243</v>
      </c>
      <c r="C149" s="97">
        <v>43864</v>
      </c>
      <c r="D149" s="143" t="s">
        <v>358</v>
      </c>
      <c r="E149" s="129">
        <v>27607</v>
      </c>
      <c r="F149" s="103"/>
      <c r="G149" s="134"/>
      <c r="H149" s="120"/>
      <c r="I149" s="144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>
        <v>39989</v>
      </c>
      <c r="V149" s="99">
        <f>U149-E149</f>
        <v>12382</v>
      </c>
    </row>
    <row r="150" spans="1:22">
      <c r="A150" s="96" t="s">
        <v>359</v>
      </c>
      <c r="B150" s="96" t="s">
        <v>13</v>
      </c>
      <c r="C150" s="145">
        <v>43122</v>
      </c>
      <c r="D150" s="105" t="s">
        <v>360</v>
      </c>
      <c r="E150" s="126" t="s">
        <v>361</v>
      </c>
      <c r="F150" s="111">
        <v>43684</v>
      </c>
      <c r="G150" s="107" t="s">
        <v>362</v>
      </c>
      <c r="H150" s="112">
        <v>27512</v>
      </c>
      <c r="I150" s="110">
        <v>44524</v>
      </c>
      <c r="J150" s="104" t="s">
        <v>363</v>
      </c>
      <c r="K150" s="99">
        <v>33076</v>
      </c>
      <c r="L150" s="99"/>
      <c r="M150" s="99"/>
      <c r="N150" s="99"/>
      <c r="O150" s="99"/>
      <c r="P150" s="99"/>
      <c r="Q150" s="99"/>
      <c r="R150" s="99"/>
      <c r="S150" s="99"/>
      <c r="T150" s="99"/>
      <c r="U150" s="99">
        <v>40976</v>
      </c>
      <c r="V150" s="99">
        <f>U150-K150</f>
        <v>7900</v>
      </c>
    </row>
    <row r="151" spans="1:22">
      <c r="A151" s="96" t="s">
        <v>359</v>
      </c>
      <c r="B151" s="96" t="s">
        <v>188</v>
      </c>
      <c r="C151" s="146">
        <v>43455</v>
      </c>
      <c r="D151" s="105" t="s">
        <v>364</v>
      </c>
      <c r="E151" s="133">
        <v>24682</v>
      </c>
      <c r="F151" s="110">
        <v>44973</v>
      </c>
      <c r="G151" s="98" t="s">
        <v>365</v>
      </c>
      <c r="H151" s="112">
        <v>34917</v>
      </c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>
        <v>40976</v>
      </c>
      <c r="V151" s="99">
        <f>U151-H151</f>
        <v>6059</v>
      </c>
    </row>
    <row r="152" spans="1:22" ht="15.5">
      <c r="A152" s="96" t="s">
        <v>359</v>
      </c>
      <c r="B152" s="96" t="s">
        <v>191</v>
      </c>
      <c r="C152" s="110">
        <v>44973</v>
      </c>
      <c r="D152" s="98" t="s">
        <v>366</v>
      </c>
      <c r="E152" s="103">
        <v>34917</v>
      </c>
      <c r="F152" s="103"/>
      <c r="G152" s="134"/>
      <c r="H152" s="120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>
        <v>40976</v>
      </c>
      <c r="V152" s="99">
        <f>U152-E152</f>
        <v>6059</v>
      </c>
    </row>
    <row r="153" spans="1:22">
      <c r="A153" s="96" t="s">
        <v>359</v>
      </c>
      <c r="B153" s="109" t="s">
        <v>193</v>
      </c>
      <c r="C153" s="111">
        <v>43679</v>
      </c>
      <c r="D153" s="134" t="s">
        <v>367</v>
      </c>
      <c r="E153" s="103">
        <v>27512</v>
      </c>
      <c r="F153" s="110">
        <v>44524</v>
      </c>
      <c r="G153" s="147" t="s">
        <v>367</v>
      </c>
      <c r="H153" s="112">
        <v>33076</v>
      </c>
      <c r="I153" s="110">
        <v>44973</v>
      </c>
      <c r="J153" s="98" t="s">
        <v>368</v>
      </c>
      <c r="K153" s="99">
        <v>34917</v>
      </c>
      <c r="L153" s="110">
        <v>45049</v>
      </c>
      <c r="M153" s="104" t="s">
        <v>369</v>
      </c>
      <c r="N153" s="99">
        <v>35510</v>
      </c>
      <c r="O153" s="99"/>
      <c r="P153" s="99"/>
      <c r="Q153" s="99"/>
      <c r="R153" s="99"/>
      <c r="S153" s="99"/>
      <c r="T153" s="99"/>
      <c r="U153" s="99">
        <v>40976</v>
      </c>
      <c r="V153" s="99">
        <f>U153-N153</f>
        <v>5466</v>
      </c>
    </row>
    <row r="154" spans="1:22" ht="15.5">
      <c r="A154" s="96" t="s">
        <v>359</v>
      </c>
      <c r="B154" s="96" t="s">
        <v>196</v>
      </c>
      <c r="C154" s="110">
        <v>44148</v>
      </c>
      <c r="D154" s="104">
        <v>1236216</v>
      </c>
      <c r="E154" s="103">
        <v>31925</v>
      </c>
      <c r="F154" s="103"/>
      <c r="G154" s="134"/>
      <c r="H154" s="120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>
        <v>40976</v>
      </c>
      <c r="V154" s="99">
        <f t="shared" ref="V154:V160" si="0">U154-E154</f>
        <v>9051</v>
      </c>
    </row>
    <row r="155" spans="1:22" ht="15.5">
      <c r="A155" s="96" t="s">
        <v>359</v>
      </c>
      <c r="B155" s="96" t="s">
        <v>197</v>
      </c>
      <c r="C155" s="111">
        <v>43545</v>
      </c>
      <c r="D155" s="148" t="s">
        <v>370</v>
      </c>
      <c r="E155" s="105">
        <v>25576</v>
      </c>
      <c r="F155" s="110"/>
      <c r="G155" s="149"/>
      <c r="H155" s="120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>
        <v>40976</v>
      </c>
      <c r="V155" s="99">
        <f t="shared" si="0"/>
        <v>15400</v>
      </c>
    </row>
    <row r="156" spans="1:22">
      <c r="A156" s="96" t="s">
        <v>359</v>
      </c>
      <c r="B156" s="96" t="s">
        <v>198</v>
      </c>
      <c r="C156" s="110">
        <v>44524</v>
      </c>
      <c r="D156" s="147" t="s">
        <v>371</v>
      </c>
      <c r="E156" s="103">
        <v>33076</v>
      </c>
      <c r="F156" s="110">
        <v>45376</v>
      </c>
      <c r="G156" s="107" t="s">
        <v>372</v>
      </c>
      <c r="H156" s="103">
        <v>38823</v>
      </c>
      <c r="I156" s="110">
        <v>45550</v>
      </c>
      <c r="J156" s="107" t="s">
        <v>372</v>
      </c>
      <c r="K156" s="99">
        <v>40419</v>
      </c>
      <c r="L156" s="99"/>
      <c r="M156" s="99"/>
      <c r="N156" s="99"/>
      <c r="O156" s="99"/>
      <c r="P156" s="99"/>
      <c r="Q156" s="99"/>
      <c r="R156" s="99"/>
      <c r="S156" s="99"/>
      <c r="T156" s="99"/>
      <c r="U156" s="99">
        <v>40976</v>
      </c>
      <c r="V156" s="99">
        <f>U156-K156</f>
        <v>557</v>
      </c>
    </row>
    <row r="157" spans="1:22" ht="15.5">
      <c r="A157" s="96" t="s">
        <v>359</v>
      </c>
      <c r="B157" s="109" t="s">
        <v>203</v>
      </c>
      <c r="C157" s="111">
        <v>43725</v>
      </c>
      <c r="D157" s="150" t="s">
        <v>373</v>
      </c>
      <c r="E157" s="105">
        <v>27630</v>
      </c>
      <c r="F157" s="103"/>
      <c r="G157" s="134"/>
      <c r="H157" s="120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>
        <v>40976</v>
      </c>
      <c r="V157" s="99">
        <f t="shared" si="0"/>
        <v>13346</v>
      </c>
    </row>
    <row r="158" spans="1:22" ht="15.5">
      <c r="A158" s="96" t="s">
        <v>359</v>
      </c>
      <c r="B158" s="109" t="s">
        <v>200</v>
      </c>
      <c r="C158" s="110">
        <v>44148</v>
      </c>
      <c r="D158" s="104" t="s">
        <v>374</v>
      </c>
      <c r="E158" s="103">
        <v>31925</v>
      </c>
      <c r="F158" s="103"/>
      <c r="G158" s="134"/>
      <c r="H158" s="120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>
        <v>40976</v>
      </c>
      <c r="V158" s="99">
        <f t="shared" si="0"/>
        <v>9051</v>
      </c>
    </row>
    <row r="159" spans="1:22" ht="15.5">
      <c r="A159" s="96" t="s">
        <v>359</v>
      </c>
      <c r="B159" s="96" t="s">
        <v>204</v>
      </c>
      <c r="C159" s="110">
        <v>44428</v>
      </c>
      <c r="D159" s="104" t="s">
        <v>375</v>
      </c>
      <c r="E159" s="103">
        <v>32496</v>
      </c>
      <c r="F159" s="103"/>
      <c r="G159" s="134"/>
      <c r="H159" s="120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>
        <v>40976</v>
      </c>
      <c r="V159" s="99">
        <f t="shared" si="0"/>
        <v>8480</v>
      </c>
    </row>
    <row r="160" spans="1:22" ht="15.5">
      <c r="A160" s="96" t="s">
        <v>359</v>
      </c>
      <c r="B160" s="96" t="s">
        <v>207</v>
      </c>
      <c r="C160" s="110">
        <v>44428</v>
      </c>
      <c r="D160" s="104" t="s">
        <v>376</v>
      </c>
      <c r="E160" s="103">
        <v>32496</v>
      </c>
      <c r="F160" s="103"/>
      <c r="G160" s="134"/>
      <c r="H160" s="120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>
        <v>40976</v>
      </c>
      <c r="V160" s="99">
        <f t="shared" si="0"/>
        <v>8480</v>
      </c>
    </row>
    <row r="161" spans="1:22">
      <c r="A161" s="96" t="s">
        <v>359</v>
      </c>
      <c r="B161" s="109" t="s">
        <v>208</v>
      </c>
      <c r="C161" s="111">
        <v>42963</v>
      </c>
      <c r="D161" s="151" t="s">
        <v>377</v>
      </c>
      <c r="E161" s="103">
        <v>19605</v>
      </c>
      <c r="F161" s="110">
        <v>44524</v>
      </c>
      <c r="G161" s="104" t="s">
        <v>378</v>
      </c>
      <c r="H161" s="103">
        <v>33076</v>
      </c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>
        <v>40976</v>
      </c>
      <c r="V161" s="99">
        <f>U161-H161</f>
        <v>7900</v>
      </c>
    </row>
    <row r="162" spans="1:22" ht="15.5">
      <c r="A162" s="96" t="s">
        <v>359</v>
      </c>
      <c r="B162" s="109" t="s">
        <v>210</v>
      </c>
      <c r="C162" s="107"/>
      <c r="D162" s="103"/>
      <c r="E162" s="103"/>
      <c r="F162" s="103"/>
      <c r="G162" s="103"/>
      <c r="H162" s="120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>
        <v>40976</v>
      </c>
      <c r="V162" s="99" t="s">
        <v>192</v>
      </c>
    </row>
    <row r="163" spans="1:22">
      <c r="A163" s="96" t="s">
        <v>359</v>
      </c>
      <c r="B163" s="109" t="s">
        <v>211</v>
      </c>
      <c r="C163" s="111">
        <v>43518</v>
      </c>
      <c r="D163" s="105" t="s">
        <v>379</v>
      </c>
      <c r="E163" s="103">
        <v>25365</v>
      </c>
      <c r="F163" s="110">
        <v>44428</v>
      </c>
      <c r="G163" s="104" t="s">
        <v>380</v>
      </c>
      <c r="H163" s="103">
        <v>32496</v>
      </c>
      <c r="I163" s="110">
        <v>45376</v>
      </c>
      <c r="J163" s="107" t="s">
        <v>381</v>
      </c>
      <c r="K163" s="99">
        <v>38823</v>
      </c>
      <c r="L163" s="110">
        <v>45550</v>
      </c>
      <c r="M163" s="107" t="s">
        <v>382</v>
      </c>
      <c r="N163" s="99">
        <v>40419</v>
      </c>
      <c r="O163" s="99"/>
      <c r="P163" s="99"/>
      <c r="Q163" s="99"/>
      <c r="R163" s="99"/>
      <c r="S163" s="99"/>
      <c r="T163" s="99"/>
      <c r="U163" s="99">
        <v>40976</v>
      </c>
      <c r="V163" s="99">
        <f>U163-N163</f>
        <v>557</v>
      </c>
    </row>
    <row r="164" spans="1:22">
      <c r="A164" s="96" t="s">
        <v>359</v>
      </c>
      <c r="B164" s="109" t="s">
        <v>215</v>
      </c>
      <c r="C164" s="111">
        <v>43455</v>
      </c>
      <c r="D164" s="105" t="s">
        <v>383</v>
      </c>
      <c r="E164" s="103">
        <v>24682</v>
      </c>
      <c r="F164" s="110">
        <v>44428</v>
      </c>
      <c r="G164" s="104" t="s">
        <v>384</v>
      </c>
      <c r="H164" s="103">
        <v>32496</v>
      </c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>
        <v>40976</v>
      </c>
      <c r="V164" s="99">
        <f>U164-H164</f>
        <v>8480</v>
      </c>
    </row>
    <row r="165" spans="1:22" ht="15.5">
      <c r="A165" s="96" t="s">
        <v>359</v>
      </c>
      <c r="B165" s="96" t="s">
        <v>218</v>
      </c>
      <c r="C165" s="107"/>
      <c r="D165" s="103"/>
      <c r="E165" s="103"/>
      <c r="F165" s="103"/>
      <c r="G165" s="103"/>
      <c r="H165" s="120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>
        <v>40976</v>
      </c>
      <c r="V165" s="99" t="s">
        <v>192</v>
      </c>
    </row>
    <row r="166" spans="1:22" ht="15.5">
      <c r="A166" s="96" t="s">
        <v>359</v>
      </c>
      <c r="B166" s="96" t="s">
        <v>220</v>
      </c>
      <c r="C166" s="107"/>
      <c r="D166" s="103"/>
      <c r="E166" s="103"/>
      <c r="F166" s="103"/>
      <c r="G166" s="103"/>
      <c r="H166" s="152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>
        <v>40976</v>
      </c>
      <c r="V166" s="99" t="s">
        <v>192</v>
      </c>
    </row>
    <row r="167" spans="1:22" ht="15.5">
      <c r="A167" s="96" t="s">
        <v>359</v>
      </c>
      <c r="B167" s="96" t="s">
        <v>222</v>
      </c>
      <c r="C167" s="107"/>
      <c r="D167" s="103"/>
      <c r="E167" s="103"/>
      <c r="F167" s="103"/>
      <c r="G167" s="103"/>
      <c r="H167" s="120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>
        <v>40976</v>
      </c>
      <c r="V167" s="99" t="s">
        <v>192</v>
      </c>
    </row>
    <row r="168" spans="1:22" ht="15.5">
      <c r="A168" s="96" t="s">
        <v>359</v>
      </c>
      <c r="B168" s="96" t="s">
        <v>224</v>
      </c>
      <c r="C168" s="107"/>
      <c r="D168" s="103"/>
      <c r="E168" s="103"/>
      <c r="F168" s="103"/>
      <c r="G168" s="103"/>
      <c r="H168" s="120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>
        <v>40976</v>
      </c>
      <c r="V168" s="99" t="s">
        <v>192</v>
      </c>
    </row>
    <row r="169" spans="1:22">
      <c r="A169" s="96" t="s">
        <v>359</v>
      </c>
      <c r="B169" s="96" t="s">
        <v>225</v>
      </c>
      <c r="C169" s="111">
        <v>43994</v>
      </c>
      <c r="D169" s="104" t="s">
        <v>385</v>
      </c>
      <c r="E169" s="153">
        <v>30742</v>
      </c>
      <c r="F169" s="110">
        <v>44428</v>
      </c>
      <c r="G169" s="123" t="s">
        <v>386</v>
      </c>
      <c r="H169" s="103">
        <v>32496</v>
      </c>
      <c r="I169" s="110">
        <v>45307</v>
      </c>
      <c r="J169" s="107" t="s">
        <v>387</v>
      </c>
      <c r="K169" s="99">
        <v>38039</v>
      </c>
      <c r="L169" s="99"/>
      <c r="M169" s="99"/>
      <c r="N169" s="99"/>
      <c r="O169" s="99"/>
      <c r="P169" s="99"/>
      <c r="Q169" s="99"/>
      <c r="R169" s="99"/>
      <c r="S169" s="99"/>
      <c r="T169" s="99"/>
      <c r="U169" s="99">
        <v>40976</v>
      </c>
      <c r="V169" s="99">
        <f>U169-K169</f>
        <v>2937</v>
      </c>
    </row>
    <row r="170" spans="1:22" ht="15.5">
      <c r="A170" s="96" t="s">
        <v>359</v>
      </c>
      <c r="B170" s="96" t="s">
        <v>228</v>
      </c>
      <c r="C170" s="110">
        <v>45376</v>
      </c>
      <c r="D170" s="107" t="s">
        <v>388</v>
      </c>
      <c r="E170" s="99">
        <v>38823</v>
      </c>
      <c r="F170" s="103"/>
      <c r="G170" s="103"/>
      <c r="H170" s="120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>
        <v>40976</v>
      </c>
      <c r="V170" s="99">
        <f>U170-E170</f>
        <v>2153</v>
      </c>
    </row>
    <row r="171" spans="1:22">
      <c r="A171" s="96" t="s">
        <v>359</v>
      </c>
      <c r="B171" s="96" t="s">
        <v>231</v>
      </c>
      <c r="C171" s="111">
        <v>43504</v>
      </c>
      <c r="D171" s="148" t="s">
        <v>389</v>
      </c>
      <c r="E171" s="103">
        <v>27512</v>
      </c>
      <c r="F171" s="110">
        <v>45049</v>
      </c>
      <c r="G171" s="104" t="s">
        <v>390</v>
      </c>
      <c r="H171" s="103">
        <v>35510</v>
      </c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>
        <v>40976</v>
      </c>
      <c r="V171" s="99">
        <f>U171-H171</f>
        <v>5466</v>
      </c>
    </row>
    <row r="172" spans="1:22">
      <c r="A172" s="96" t="s">
        <v>359</v>
      </c>
      <c r="B172" s="96" t="s">
        <v>233</v>
      </c>
      <c r="C172" s="111">
        <v>43446</v>
      </c>
      <c r="D172" s="105" t="s">
        <v>391</v>
      </c>
      <c r="E172" s="103">
        <v>24682</v>
      </c>
      <c r="F172" s="110">
        <v>45550</v>
      </c>
      <c r="G172" s="98" t="s">
        <v>392</v>
      </c>
      <c r="H172" s="103">
        <v>40419</v>
      </c>
      <c r="I172" s="98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>
        <v>40976</v>
      </c>
      <c r="V172" s="99">
        <f>U172-H172</f>
        <v>557</v>
      </c>
    </row>
    <row r="173" spans="1:22">
      <c r="A173" s="96" t="s">
        <v>359</v>
      </c>
      <c r="B173" s="96" t="s">
        <v>236</v>
      </c>
      <c r="C173" s="111">
        <v>43356</v>
      </c>
      <c r="D173" s="105" t="s">
        <v>393</v>
      </c>
      <c r="E173" s="103">
        <v>23900</v>
      </c>
      <c r="F173" s="154">
        <v>44953</v>
      </c>
      <c r="G173" s="98" t="s">
        <v>394</v>
      </c>
      <c r="H173" s="103">
        <v>34660</v>
      </c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>
        <v>40976</v>
      </c>
      <c r="V173" s="99">
        <f>U173-H173</f>
        <v>6316</v>
      </c>
    </row>
    <row r="174" spans="1:22" ht="15.5">
      <c r="A174" s="96" t="s">
        <v>359</v>
      </c>
      <c r="B174" s="109" t="s">
        <v>239</v>
      </c>
      <c r="C174" s="110">
        <v>45049</v>
      </c>
      <c r="D174" s="104" t="s">
        <v>395</v>
      </c>
      <c r="E174" s="103">
        <v>35510</v>
      </c>
      <c r="F174" s="103"/>
      <c r="G174" s="103"/>
      <c r="H174" s="120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>
        <v>40976</v>
      </c>
      <c r="V174" s="99">
        <f>U174-E174</f>
        <v>5466</v>
      </c>
    </row>
    <row r="175" spans="1:22" ht="15.5">
      <c r="A175" s="96" t="s">
        <v>359</v>
      </c>
      <c r="B175" s="96" t="s">
        <v>240</v>
      </c>
      <c r="C175" s="111">
        <v>43518</v>
      </c>
      <c r="D175" s="105" t="s">
        <v>396</v>
      </c>
      <c r="E175" s="103">
        <v>25365</v>
      </c>
      <c r="F175" s="110"/>
      <c r="G175" s="99"/>
      <c r="H175" s="120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>
        <v>40976</v>
      </c>
      <c r="V175" s="99">
        <f>U175-E175</f>
        <v>15611</v>
      </c>
    </row>
    <row r="176" spans="1:22" ht="15.5">
      <c r="A176" s="96" t="s">
        <v>359</v>
      </c>
      <c r="B176" s="96" t="s">
        <v>397</v>
      </c>
      <c r="C176" s="110">
        <v>44428</v>
      </c>
      <c r="D176" s="104" t="s">
        <v>398</v>
      </c>
      <c r="E176" s="103">
        <v>32496</v>
      </c>
      <c r="F176" s="110"/>
      <c r="G176" s="99"/>
      <c r="H176" s="120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>
        <v>40976</v>
      </c>
      <c r="V176" s="99">
        <f>U176-E176</f>
        <v>8480</v>
      </c>
    </row>
    <row r="177" spans="1:24" ht="15.5">
      <c r="A177" s="96" t="s">
        <v>359</v>
      </c>
      <c r="B177" s="96" t="s">
        <v>241</v>
      </c>
      <c r="C177" s="107"/>
      <c r="D177" s="103"/>
      <c r="E177" s="103"/>
      <c r="F177" s="103"/>
      <c r="G177" s="103"/>
      <c r="H177" s="120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>
        <v>40976</v>
      </c>
      <c r="V177" s="99" t="s">
        <v>192</v>
      </c>
    </row>
    <row r="178" spans="1:24" ht="15.5">
      <c r="A178" s="96" t="s">
        <v>359</v>
      </c>
      <c r="B178" s="96" t="s">
        <v>242</v>
      </c>
      <c r="C178" s="107"/>
      <c r="D178" s="103"/>
      <c r="E178" s="103"/>
      <c r="F178" s="103"/>
      <c r="G178" s="103"/>
      <c r="H178" s="120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>
        <v>40976</v>
      </c>
      <c r="V178" s="99" t="s">
        <v>192</v>
      </c>
    </row>
    <row r="179" spans="1:24" ht="15" thickBot="1">
      <c r="A179" s="96" t="s">
        <v>359</v>
      </c>
      <c r="B179" s="96" t="s">
        <v>243</v>
      </c>
      <c r="C179" s="97">
        <v>42787</v>
      </c>
      <c r="D179" s="105">
        <v>3069976</v>
      </c>
      <c r="E179" s="103">
        <v>17692</v>
      </c>
      <c r="F179" s="110">
        <v>44235</v>
      </c>
      <c r="G179" s="103" t="s">
        <v>399</v>
      </c>
      <c r="H179" s="103">
        <v>32163</v>
      </c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>
        <v>40976</v>
      </c>
      <c r="V179" s="99">
        <f>U179-H179</f>
        <v>8813</v>
      </c>
    </row>
    <row r="180" spans="1:24" ht="19" thickTop="1" thickBot="1">
      <c r="A180" s="96" t="s">
        <v>400</v>
      </c>
      <c r="B180" s="96" t="s">
        <v>13</v>
      </c>
      <c r="C180" s="111">
        <v>43760</v>
      </c>
      <c r="D180" s="155" t="s">
        <v>401</v>
      </c>
      <c r="E180" s="99">
        <v>16354</v>
      </c>
      <c r="F180" s="118">
        <v>43818</v>
      </c>
      <c r="G180" s="104" t="s">
        <v>402</v>
      </c>
      <c r="H180" s="112">
        <v>16850</v>
      </c>
      <c r="I180" s="156">
        <v>44714</v>
      </c>
      <c r="J180" s="157" t="s">
        <v>403</v>
      </c>
      <c r="K180" s="99">
        <v>23419</v>
      </c>
      <c r="L180" s="99"/>
      <c r="M180" s="99"/>
      <c r="N180" s="99"/>
      <c r="O180" s="99"/>
      <c r="P180" s="99"/>
      <c r="Q180" s="99"/>
      <c r="R180" s="99"/>
      <c r="S180" s="99"/>
      <c r="T180" s="99"/>
      <c r="U180" s="99">
        <v>31615</v>
      </c>
      <c r="V180" s="112">
        <f>U180-K180</f>
        <v>8196</v>
      </c>
      <c r="W180" s="158"/>
    </row>
    <row r="181" spans="1:24" ht="15" thickTop="1">
      <c r="A181" s="96" t="s">
        <v>400</v>
      </c>
      <c r="B181" s="96" t="s">
        <v>188</v>
      </c>
      <c r="C181" s="110">
        <v>44477</v>
      </c>
      <c r="D181" s="104" t="s">
        <v>404</v>
      </c>
      <c r="E181" s="99">
        <v>22330</v>
      </c>
      <c r="F181" s="110">
        <v>45192</v>
      </c>
      <c r="G181" s="104" t="s">
        <v>405</v>
      </c>
      <c r="H181" s="112">
        <v>26675</v>
      </c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>
        <v>31615</v>
      </c>
      <c r="V181" s="99">
        <f>U181-H181</f>
        <v>4940</v>
      </c>
    </row>
    <row r="182" spans="1:24">
      <c r="A182" s="96" t="s">
        <v>400</v>
      </c>
      <c r="B182" s="96" t="s">
        <v>191</v>
      </c>
      <c r="C182" s="107"/>
      <c r="D182" s="103"/>
      <c r="E182" s="99"/>
      <c r="F182" s="103"/>
      <c r="G182" s="103"/>
      <c r="H182" s="112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>
        <v>31615</v>
      </c>
      <c r="V182" s="99" t="s">
        <v>192</v>
      </c>
    </row>
    <row r="183" spans="1:24">
      <c r="A183" s="109" t="s">
        <v>400</v>
      </c>
      <c r="B183" s="109" t="s">
        <v>193</v>
      </c>
      <c r="C183" s="97">
        <v>43271</v>
      </c>
      <c r="D183" s="104" t="s">
        <v>406</v>
      </c>
      <c r="E183" s="104">
        <v>9517</v>
      </c>
      <c r="F183" s="97">
        <v>43760</v>
      </c>
      <c r="G183" s="159" t="s">
        <v>407</v>
      </c>
      <c r="H183" s="112">
        <v>16354</v>
      </c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99">
        <v>31615</v>
      </c>
      <c r="V183" s="99">
        <f>U183-H183</f>
        <v>15261</v>
      </c>
      <c r="W183" s="160"/>
      <c r="X183" s="160"/>
    </row>
    <row r="184" spans="1:24">
      <c r="A184" s="96" t="s">
        <v>400</v>
      </c>
      <c r="B184" s="96" t="s">
        <v>197</v>
      </c>
      <c r="C184" s="110">
        <v>45029</v>
      </c>
      <c r="D184" s="104" t="s">
        <v>408</v>
      </c>
      <c r="E184" s="99">
        <v>25956</v>
      </c>
      <c r="F184" s="110"/>
      <c r="G184" s="99"/>
      <c r="H184" s="112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>
        <v>31615</v>
      </c>
      <c r="V184" s="99">
        <f>U184-E184</f>
        <v>5659</v>
      </c>
    </row>
    <row r="185" spans="1:24">
      <c r="A185" s="96" t="s">
        <v>400</v>
      </c>
      <c r="B185" s="96" t="s">
        <v>196</v>
      </c>
      <c r="C185" s="111">
        <v>43375</v>
      </c>
      <c r="D185" s="104" t="s">
        <v>409</v>
      </c>
      <c r="E185" s="99">
        <v>10814</v>
      </c>
      <c r="F185" s="110">
        <v>44974</v>
      </c>
      <c r="G185" s="98" t="s">
        <v>410</v>
      </c>
      <c r="H185" s="112">
        <v>25455</v>
      </c>
      <c r="I185" s="110">
        <v>45238</v>
      </c>
      <c r="J185" s="107" t="s">
        <v>411</v>
      </c>
      <c r="K185" s="99">
        <v>27362</v>
      </c>
      <c r="L185" s="99"/>
      <c r="M185" s="99"/>
      <c r="N185" s="99"/>
      <c r="O185" s="99"/>
      <c r="P185" s="99"/>
      <c r="Q185" s="99"/>
      <c r="R185" s="99"/>
      <c r="S185" s="99"/>
      <c r="T185" s="99"/>
      <c r="U185" s="99">
        <v>31615</v>
      </c>
      <c r="V185" s="99">
        <f>U185-K185</f>
        <v>4253</v>
      </c>
    </row>
    <row r="186" spans="1:24">
      <c r="A186" s="96" t="s">
        <v>400</v>
      </c>
      <c r="B186" s="96" t="s">
        <v>198</v>
      </c>
      <c r="C186" s="107"/>
      <c r="D186" s="103"/>
      <c r="E186" s="99"/>
      <c r="F186" s="103"/>
      <c r="G186" s="103"/>
      <c r="H186" s="112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>
        <v>31615</v>
      </c>
      <c r="V186" s="99" t="s">
        <v>192</v>
      </c>
    </row>
    <row r="187" spans="1:24">
      <c r="A187" s="96" t="s">
        <v>400</v>
      </c>
      <c r="B187" s="109" t="s">
        <v>203</v>
      </c>
      <c r="C187" s="111">
        <v>44056</v>
      </c>
      <c r="D187" s="104" t="s">
        <v>412</v>
      </c>
      <c r="E187" s="99">
        <v>19565</v>
      </c>
      <c r="F187" s="110">
        <v>45156</v>
      </c>
      <c r="G187" s="104" t="s">
        <v>413</v>
      </c>
      <c r="H187" s="112">
        <v>26448</v>
      </c>
      <c r="I187" s="110">
        <v>45265</v>
      </c>
      <c r="J187" s="104" t="s">
        <v>414</v>
      </c>
      <c r="K187" s="99">
        <v>27681</v>
      </c>
      <c r="L187" s="99"/>
      <c r="M187" s="99"/>
      <c r="N187" s="99"/>
      <c r="O187" s="99"/>
      <c r="P187" s="99"/>
      <c r="Q187" s="99"/>
      <c r="R187" s="99"/>
      <c r="S187" s="99"/>
      <c r="T187" s="99"/>
      <c r="U187" s="99">
        <v>31615</v>
      </c>
      <c r="V187" s="99">
        <f>U187-K187</f>
        <v>3934</v>
      </c>
    </row>
    <row r="188" spans="1:24">
      <c r="A188" s="96" t="s">
        <v>400</v>
      </c>
      <c r="B188" s="109" t="s">
        <v>200</v>
      </c>
      <c r="C188" s="110">
        <v>44377</v>
      </c>
      <c r="D188" s="99" t="s">
        <v>415</v>
      </c>
      <c r="E188" s="99">
        <v>21551</v>
      </c>
      <c r="F188" s="110">
        <v>44475</v>
      </c>
      <c r="G188" s="104" t="s">
        <v>416</v>
      </c>
      <c r="H188" s="112">
        <v>22330</v>
      </c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>
        <v>31615</v>
      </c>
      <c r="V188" s="99">
        <f>U188-H188</f>
        <v>9285</v>
      </c>
    </row>
    <row r="189" spans="1:24">
      <c r="A189" s="96" t="s">
        <v>400</v>
      </c>
      <c r="B189" s="96" t="s">
        <v>204</v>
      </c>
      <c r="C189" s="110">
        <v>45177</v>
      </c>
      <c r="D189" s="104" t="s">
        <v>417</v>
      </c>
      <c r="E189" s="99">
        <v>26669</v>
      </c>
      <c r="F189" s="110">
        <v>45545</v>
      </c>
      <c r="G189" s="107" t="s">
        <v>418</v>
      </c>
      <c r="H189" s="112">
        <v>30786</v>
      </c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>
        <v>31615</v>
      </c>
      <c r="V189" s="99">
        <f>U189-H189</f>
        <v>829</v>
      </c>
    </row>
    <row r="190" spans="1:24">
      <c r="A190" s="96" t="s">
        <v>400</v>
      </c>
      <c r="B190" s="96" t="s">
        <v>207</v>
      </c>
      <c r="C190" s="110">
        <v>43985</v>
      </c>
      <c r="D190" s="99" t="s">
        <v>419</v>
      </c>
      <c r="E190" s="99">
        <v>18923</v>
      </c>
      <c r="F190" s="110">
        <v>45177</v>
      </c>
      <c r="G190" s="104" t="s">
        <v>420</v>
      </c>
      <c r="H190" s="112">
        <v>26669</v>
      </c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>
        <v>31615</v>
      </c>
      <c r="V190" s="99">
        <f>U190-H190</f>
        <v>4946</v>
      </c>
    </row>
    <row r="191" spans="1:24">
      <c r="A191" s="96" t="s">
        <v>400</v>
      </c>
      <c r="B191" s="109" t="s">
        <v>208</v>
      </c>
      <c r="C191" s="110">
        <v>44774</v>
      </c>
      <c r="D191" s="104" t="s">
        <v>421</v>
      </c>
      <c r="E191" s="99">
        <v>23961</v>
      </c>
      <c r="F191" s="103"/>
      <c r="G191" s="103"/>
      <c r="H191" s="112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>
        <v>31615</v>
      </c>
      <c r="V191" s="99">
        <f>U191-E191</f>
        <v>7654</v>
      </c>
    </row>
    <row r="192" spans="1:24">
      <c r="A192" s="96" t="s">
        <v>400</v>
      </c>
      <c r="B192" s="109" t="s">
        <v>210</v>
      </c>
      <c r="C192" s="110">
        <v>44148</v>
      </c>
      <c r="D192" s="104" t="s">
        <v>422</v>
      </c>
      <c r="E192" s="99">
        <v>20398</v>
      </c>
      <c r="F192" s="103"/>
      <c r="G192" s="103"/>
      <c r="H192" s="112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>
        <v>31615</v>
      </c>
      <c r="V192" s="99">
        <f>U192-E192</f>
        <v>11217</v>
      </c>
    </row>
    <row r="193" spans="1:22">
      <c r="A193" s="96" t="s">
        <v>400</v>
      </c>
      <c r="B193" s="109" t="s">
        <v>211</v>
      </c>
      <c r="C193" s="111" t="s">
        <v>423</v>
      </c>
      <c r="D193" s="104" t="s">
        <v>424</v>
      </c>
      <c r="E193" s="99">
        <v>12640</v>
      </c>
      <c r="F193" s="111" t="s">
        <v>425</v>
      </c>
      <c r="G193" s="99" t="s">
        <v>426</v>
      </c>
      <c r="H193" s="112">
        <v>14988</v>
      </c>
      <c r="I193" s="110">
        <v>44377</v>
      </c>
      <c r="J193" s="161"/>
      <c r="K193" s="99">
        <v>21551</v>
      </c>
      <c r="L193" s="110">
        <v>44915</v>
      </c>
      <c r="M193" s="104" t="s">
        <v>427</v>
      </c>
      <c r="N193" s="99">
        <v>24913</v>
      </c>
      <c r="O193" s="110">
        <v>45243</v>
      </c>
      <c r="P193" s="98" t="s">
        <v>428</v>
      </c>
      <c r="Q193" s="104">
        <v>27362</v>
      </c>
      <c r="R193" s="99"/>
      <c r="S193" s="99"/>
      <c r="T193" s="99"/>
      <c r="U193" s="99">
        <v>31615</v>
      </c>
      <c r="V193" s="99">
        <f>U193-Q193</f>
        <v>4253</v>
      </c>
    </row>
    <row r="194" spans="1:22">
      <c r="A194" s="96" t="s">
        <v>400</v>
      </c>
      <c r="B194" s="109" t="s">
        <v>215</v>
      </c>
      <c r="C194" s="111" t="s">
        <v>423</v>
      </c>
      <c r="D194" s="104" t="s">
        <v>429</v>
      </c>
      <c r="E194" s="99">
        <v>12640</v>
      </c>
      <c r="F194" s="110">
        <v>44475</v>
      </c>
      <c r="G194" s="104" t="s">
        <v>430</v>
      </c>
      <c r="H194" s="112">
        <v>22330</v>
      </c>
      <c r="I194" s="110">
        <v>44776</v>
      </c>
      <c r="J194" s="147" t="s">
        <v>431</v>
      </c>
      <c r="K194" s="99">
        <v>23961</v>
      </c>
      <c r="L194" s="110">
        <v>45243</v>
      </c>
      <c r="M194" s="98" t="s">
        <v>432</v>
      </c>
      <c r="N194" s="99">
        <v>27362</v>
      </c>
      <c r="O194" s="99"/>
      <c r="P194" s="99"/>
      <c r="Q194" s="99"/>
      <c r="R194" s="99"/>
      <c r="S194" s="99"/>
      <c r="T194" s="99"/>
      <c r="U194" s="99">
        <v>31615</v>
      </c>
      <c r="V194" s="99">
        <f>U194-N194</f>
        <v>4253</v>
      </c>
    </row>
    <row r="195" spans="1:22">
      <c r="A195" s="96" t="s">
        <v>400</v>
      </c>
      <c r="B195" s="96" t="s">
        <v>218</v>
      </c>
      <c r="C195" s="162">
        <v>44858</v>
      </c>
      <c r="D195" s="104" t="s">
        <v>433</v>
      </c>
      <c r="E195" s="99">
        <v>24337</v>
      </c>
      <c r="F195" s="103"/>
      <c r="G195" s="103"/>
      <c r="H195" s="112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>
        <v>31615</v>
      </c>
      <c r="V195" s="99">
        <f>U195-E195</f>
        <v>7278</v>
      </c>
    </row>
    <row r="196" spans="1:22">
      <c r="A196" s="96" t="s">
        <v>400</v>
      </c>
      <c r="B196" s="96" t="s">
        <v>220</v>
      </c>
      <c r="C196" s="107"/>
      <c r="D196" s="103"/>
      <c r="E196" s="99"/>
      <c r="F196" s="103"/>
      <c r="G196" s="103"/>
      <c r="H196" s="112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>
        <v>31615</v>
      </c>
      <c r="V196" s="99" t="s">
        <v>192</v>
      </c>
    </row>
    <row r="197" spans="1:22">
      <c r="A197" s="96" t="s">
        <v>400</v>
      </c>
      <c r="B197" s="96" t="s">
        <v>434</v>
      </c>
      <c r="C197" s="110">
        <v>44256</v>
      </c>
      <c r="D197" s="104" t="s">
        <v>435</v>
      </c>
      <c r="E197" s="99">
        <v>21120</v>
      </c>
      <c r="F197" s="103"/>
      <c r="G197" s="103"/>
      <c r="H197" s="112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>
        <v>31615</v>
      </c>
      <c r="V197" s="99">
        <f>U197-E197</f>
        <v>10495</v>
      </c>
    </row>
    <row r="198" spans="1:22">
      <c r="A198" s="96" t="s">
        <v>400</v>
      </c>
      <c r="B198" s="96" t="s">
        <v>436</v>
      </c>
      <c r="C198" s="107"/>
      <c r="D198" s="103"/>
      <c r="E198" s="99"/>
      <c r="F198" s="103"/>
      <c r="G198" s="103"/>
      <c r="H198" s="112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>
        <v>31615</v>
      </c>
      <c r="V198" s="99" t="s">
        <v>192</v>
      </c>
    </row>
    <row r="199" spans="1:22">
      <c r="A199" s="96" t="s">
        <v>400</v>
      </c>
      <c r="B199" s="96" t="s">
        <v>225</v>
      </c>
      <c r="C199" s="111">
        <v>43524</v>
      </c>
      <c r="D199" s="104" t="s">
        <v>437</v>
      </c>
      <c r="E199" s="99">
        <v>12640</v>
      </c>
      <c r="F199" s="110">
        <v>44377</v>
      </c>
      <c r="G199" s="161"/>
      <c r="H199" s="112">
        <v>21551</v>
      </c>
      <c r="I199" s="110">
        <v>44475</v>
      </c>
      <c r="J199" s="104" t="s">
        <v>438</v>
      </c>
      <c r="K199" s="99">
        <v>22330</v>
      </c>
      <c r="L199" s="156">
        <v>44714</v>
      </c>
      <c r="M199" s="163" t="s">
        <v>439</v>
      </c>
      <c r="N199" s="99">
        <v>23419</v>
      </c>
      <c r="O199" s="110">
        <v>45265</v>
      </c>
      <c r="P199" s="164" t="s">
        <v>440</v>
      </c>
      <c r="Q199" s="99">
        <v>27681</v>
      </c>
      <c r="R199" s="110">
        <v>45407</v>
      </c>
      <c r="S199" s="161" t="s">
        <v>441</v>
      </c>
      <c r="T199" s="99">
        <v>29115</v>
      </c>
      <c r="U199" s="99">
        <v>31615</v>
      </c>
      <c r="V199" s="99">
        <f>U199-T199</f>
        <v>2500</v>
      </c>
    </row>
    <row r="200" spans="1:22">
      <c r="A200" s="96" t="s">
        <v>400</v>
      </c>
      <c r="B200" s="96" t="s">
        <v>228</v>
      </c>
      <c r="C200" s="111">
        <v>43524</v>
      </c>
      <c r="D200" s="104" t="s">
        <v>442</v>
      </c>
      <c r="E200" s="99">
        <v>12640</v>
      </c>
      <c r="F200" s="110">
        <v>44915</v>
      </c>
      <c r="G200" s="104" t="s">
        <v>443</v>
      </c>
      <c r="H200" s="112">
        <v>24913</v>
      </c>
      <c r="I200" s="110">
        <v>45265</v>
      </c>
      <c r="J200" s="164" t="s">
        <v>444</v>
      </c>
      <c r="K200" s="99">
        <v>27681</v>
      </c>
      <c r="L200" s="110">
        <v>45407</v>
      </c>
      <c r="M200" s="107" t="s">
        <v>445</v>
      </c>
      <c r="N200" s="99">
        <v>29115</v>
      </c>
      <c r="O200" s="99"/>
      <c r="P200" s="99"/>
      <c r="Q200" s="99"/>
      <c r="R200" s="99"/>
      <c r="S200" s="99"/>
      <c r="T200" s="99"/>
      <c r="U200" s="99">
        <v>31615</v>
      </c>
      <c r="V200" s="99">
        <f>U200-N200</f>
        <v>2500</v>
      </c>
    </row>
    <row r="201" spans="1:22">
      <c r="A201" s="96" t="s">
        <v>400</v>
      </c>
      <c r="B201" s="96" t="s">
        <v>231</v>
      </c>
      <c r="C201" s="111">
        <v>43318</v>
      </c>
      <c r="D201" s="104" t="s">
        <v>446</v>
      </c>
      <c r="E201" s="99">
        <v>9741</v>
      </c>
      <c r="F201" s="111">
        <v>43531</v>
      </c>
      <c r="G201" s="98" t="s">
        <v>447</v>
      </c>
      <c r="H201" s="112">
        <v>12683</v>
      </c>
      <c r="I201" s="112" t="s">
        <v>448</v>
      </c>
      <c r="J201" s="98" t="s">
        <v>449</v>
      </c>
      <c r="K201" s="104">
        <v>14982</v>
      </c>
      <c r="L201" s="110">
        <v>44220</v>
      </c>
      <c r="M201" s="136">
        <v>1268881</v>
      </c>
      <c r="N201" s="99">
        <v>20892</v>
      </c>
      <c r="O201" s="99"/>
      <c r="P201" s="99"/>
      <c r="Q201" s="99"/>
      <c r="R201" s="110"/>
      <c r="S201" s="136"/>
      <c r="T201" s="99"/>
      <c r="U201" s="99">
        <v>31615</v>
      </c>
      <c r="V201" s="99">
        <f>U201-N201</f>
        <v>10723</v>
      </c>
    </row>
    <row r="202" spans="1:22">
      <c r="A202" s="96" t="s">
        <v>400</v>
      </c>
      <c r="B202" s="96" t="s">
        <v>233</v>
      </c>
      <c r="C202" s="111">
        <v>44110</v>
      </c>
      <c r="D202" s="99" t="s">
        <v>450</v>
      </c>
      <c r="E202" s="99">
        <v>20151</v>
      </c>
      <c r="F202" s="110">
        <v>45265</v>
      </c>
      <c r="G202" s="98" t="s">
        <v>451</v>
      </c>
      <c r="H202" s="112">
        <v>28239</v>
      </c>
      <c r="I202" s="110">
        <v>45265</v>
      </c>
      <c r="J202" s="104" t="s">
        <v>452</v>
      </c>
      <c r="K202" s="99">
        <v>28239</v>
      </c>
      <c r="L202" s="99"/>
      <c r="M202" s="99"/>
      <c r="N202" s="99"/>
      <c r="O202" s="99"/>
      <c r="P202" s="99"/>
      <c r="Q202" s="99"/>
      <c r="R202" s="99"/>
      <c r="S202" s="99"/>
      <c r="T202" s="99"/>
      <c r="U202" s="99">
        <v>31615</v>
      </c>
      <c r="V202" s="99">
        <f>U202-K202</f>
        <v>3376</v>
      </c>
    </row>
    <row r="203" spans="1:22">
      <c r="A203" s="96" t="s">
        <v>400</v>
      </c>
      <c r="B203" s="96" t="s">
        <v>453</v>
      </c>
      <c r="C203" s="110">
        <v>44148</v>
      </c>
      <c r="D203" s="135" t="s">
        <v>454</v>
      </c>
      <c r="E203" s="99">
        <v>20398</v>
      </c>
      <c r="F203" s="110">
        <v>45357</v>
      </c>
      <c r="G203" s="104" t="s">
        <v>455</v>
      </c>
      <c r="H203" s="112">
        <v>28634</v>
      </c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>
        <v>31615</v>
      </c>
      <c r="V203" s="99">
        <f>U203-H203</f>
        <v>2981</v>
      </c>
    </row>
    <row r="204" spans="1:22">
      <c r="A204" s="96" t="s">
        <v>400</v>
      </c>
      <c r="B204" s="109" t="s">
        <v>239</v>
      </c>
      <c r="C204" s="110">
        <v>45177</v>
      </c>
      <c r="D204" s="104" t="s">
        <v>456</v>
      </c>
      <c r="E204" s="103">
        <v>26669</v>
      </c>
      <c r="F204" s="103"/>
      <c r="G204" s="103"/>
      <c r="H204" s="112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>
        <v>31615</v>
      </c>
      <c r="V204" s="99">
        <f>U204-E204</f>
        <v>4946</v>
      </c>
    </row>
    <row r="205" spans="1:22">
      <c r="A205" s="96" t="s">
        <v>400</v>
      </c>
      <c r="B205" s="96" t="s">
        <v>240</v>
      </c>
      <c r="C205" s="110">
        <v>45357</v>
      </c>
      <c r="D205" s="104" t="s">
        <v>457</v>
      </c>
      <c r="E205" s="103">
        <v>28634</v>
      </c>
      <c r="F205" s="103"/>
      <c r="G205" s="103"/>
      <c r="H205" s="112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>
        <v>31615</v>
      </c>
      <c r="V205" s="99">
        <f>U205-E205</f>
        <v>2981</v>
      </c>
    </row>
    <row r="206" spans="1:22">
      <c r="A206" s="96" t="s">
        <v>400</v>
      </c>
      <c r="B206" s="96" t="s">
        <v>397</v>
      </c>
      <c r="C206" s="110">
        <v>44148</v>
      </c>
      <c r="D206" s="160" t="s">
        <v>458</v>
      </c>
      <c r="E206" s="103">
        <v>20398</v>
      </c>
      <c r="F206" s="110">
        <v>44714</v>
      </c>
      <c r="G206" s="165" t="s">
        <v>459</v>
      </c>
      <c r="H206" s="112">
        <v>23419</v>
      </c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>
        <v>31615</v>
      </c>
      <c r="V206" s="99">
        <f>U206-H206</f>
        <v>8196</v>
      </c>
    </row>
    <row r="207" spans="1:22">
      <c r="A207" s="96" t="s">
        <v>400</v>
      </c>
      <c r="B207" s="96" t="s">
        <v>241</v>
      </c>
      <c r="C207" s="110">
        <v>44148</v>
      </c>
      <c r="D207" s="104" t="s">
        <v>460</v>
      </c>
      <c r="E207" s="103">
        <v>20398</v>
      </c>
      <c r="F207" s="110">
        <v>45447</v>
      </c>
      <c r="G207" s="107" t="s">
        <v>461</v>
      </c>
      <c r="H207" s="112">
        <v>29587</v>
      </c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>
        <v>31615</v>
      </c>
      <c r="V207" s="99">
        <f>U207-H207</f>
        <v>2028</v>
      </c>
    </row>
    <row r="208" spans="1:22">
      <c r="A208" s="96" t="s">
        <v>400</v>
      </c>
      <c r="B208" s="96" t="s">
        <v>242</v>
      </c>
      <c r="C208" s="107"/>
      <c r="D208" s="103"/>
      <c r="E208" s="103"/>
      <c r="F208" s="103"/>
      <c r="G208" s="103"/>
      <c r="H208" s="112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>
        <v>31615</v>
      </c>
      <c r="V208" s="99" t="s">
        <v>192</v>
      </c>
    </row>
    <row r="209" spans="1:23">
      <c r="A209" s="96" t="s">
        <v>400</v>
      </c>
      <c r="B209" s="96" t="s">
        <v>243</v>
      </c>
      <c r="C209" s="97">
        <v>43402</v>
      </c>
      <c r="D209" s="103" t="s">
        <v>462</v>
      </c>
      <c r="E209" s="103">
        <v>11232</v>
      </c>
      <c r="F209" s="110">
        <v>45156</v>
      </c>
      <c r="G209" s="104" t="s">
        <v>463</v>
      </c>
      <c r="H209" s="112">
        <v>26448</v>
      </c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>
        <v>31615</v>
      </c>
      <c r="V209" s="99">
        <f>U209-H209</f>
        <v>5167</v>
      </c>
    </row>
    <row r="210" spans="1:23">
      <c r="A210" s="109" t="s">
        <v>464</v>
      </c>
      <c r="B210" s="96" t="s">
        <v>13</v>
      </c>
      <c r="C210" s="103" t="s">
        <v>465</v>
      </c>
      <c r="D210" s="105" t="s">
        <v>466</v>
      </c>
      <c r="E210" s="129">
        <v>17514</v>
      </c>
      <c r="F210" s="103"/>
      <c r="G210" s="103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>
        <v>17514</v>
      </c>
      <c r="V210" s="99">
        <f>U210-E210</f>
        <v>0</v>
      </c>
      <c r="W210" s="117" t="s">
        <v>467</v>
      </c>
    </row>
    <row r="211" spans="1:23">
      <c r="A211" s="109" t="s">
        <v>464</v>
      </c>
      <c r="B211" s="96" t="s">
        <v>188</v>
      </c>
      <c r="C211" s="103"/>
      <c r="D211" s="103"/>
      <c r="E211" s="103"/>
      <c r="F211" s="103"/>
      <c r="G211" s="103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>
        <v>17514</v>
      </c>
      <c r="V211" s="99" t="s">
        <v>192</v>
      </c>
      <c r="W211" s="117" t="s">
        <v>467</v>
      </c>
    </row>
    <row r="212" spans="1:23">
      <c r="A212" s="109" t="s">
        <v>464</v>
      </c>
      <c r="B212" s="96" t="s">
        <v>191</v>
      </c>
      <c r="C212" s="103"/>
      <c r="D212" s="103"/>
      <c r="E212" s="103"/>
      <c r="F212" s="103"/>
      <c r="G212" s="103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>
        <v>17514</v>
      </c>
      <c r="V212" s="99" t="s">
        <v>192</v>
      </c>
      <c r="W212" s="117" t="s">
        <v>467</v>
      </c>
    </row>
    <row r="213" spans="1:23">
      <c r="A213" s="109" t="s">
        <v>464</v>
      </c>
      <c r="B213" s="109" t="s">
        <v>193</v>
      </c>
      <c r="C213" s="103"/>
      <c r="D213" s="103"/>
      <c r="E213" s="103"/>
      <c r="F213" s="103"/>
      <c r="G213" s="103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>
        <v>17514</v>
      </c>
      <c r="V213" s="99" t="s">
        <v>192</v>
      </c>
      <c r="W213" s="117" t="s">
        <v>467</v>
      </c>
    </row>
    <row r="214" spans="1:23">
      <c r="A214" s="109" t="s">
        <v>464</v>
      </c>
      <c r="B214" s="109" t="s">
        <v>196</v>
      </c>
      <c r="C214" s="103"/>
      <c r="D214" s="103"/>
      <c r="E214" s="103"/>
      <c r="F214" s="103"/>
      <c r="G214" s="103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>
        <v>17514</v>
      </c>
      <c r="V214" s="99" t="s">
        <v>192</v>
      </c>
      <c r="W214" s="117" t="s">
        <v>467</v>
      </c>
    </row>
    <row r="215" spans="1:23">
      <c r="A215" s="109" t="s">
        <v>464</v>
      </c>
      <c r="B215" s="109" t="s">
        <v>197</v>
      </c>
      <c r="C215" s="103"/>
      <c r="D215" s="103"/>
      <c r="E215" s="103"/>
      <c r="F215" s="103"/>
      <c r="G215" s="103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>
        <v>17514</v>
      </c>
      <c r="V215" s="99" t="s">
        <v>192</v>
      </c>
      <c r="W215" s="117" t="s">
        <v>467</v>
      </c>
    </row>
    <row r="216" spans="1:23">
      <c r="A216" s="109" t="s">
        <v>464</v>
      </c>
      <c r="B216" s="96" t="s">
        <v>198</v>
      </c>
      <c r="C216" s="103"/>
      <c r="D216" s="103"/>
      <c r="E216" s="103"/>
      <c r="F216" s="103"/>
      <c r="G216" s="103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>
        <v>17514</v>
      </c>
      <c r="V216" s="99" t="s">
        <v>192</v>
      </c>
      <c r="W216" s="117" t="s">
        <v>467</v>
      </c>
    </row>
    <row r="217" spans="1:23">
      <c r="A217" s="109" t="s">
        <v>464</v>
      </c>
      <c r="B217" s="109" t="s">
        <v>200</v>
      </c>
      <c r="C217" s="103"/>
      <c r="D217" s="103"/>
      <c r="E217" s="103"/>
      <c r="F217" s="103"/>
      <c r="G217" s="103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>
        <v>17514</v>
      </c>
      <c r="V217" s="99" t="s">
        <v>192</v>
      </c>
      <c r="W217" s="117" t="s">
        <v>467</v>
      </c>
    </row>
    <row r="218" spans="1:23">
      <c r="A218" s="109" t="s">
        <v>464</v>
      </c>
      <c r="B218" s="109" t="s">
        <v>203</v>
      </c>
      <c r="C218" s="103"/>
      <c r="D218" s="103"/>
      <c r="E218" s="103"/>
      <c r="F218" s="103"/>
      <c r="G218" s="103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>
        <v>17514</v>
      </c>
      <c r="V218" s="99" t="s">
        <v>192</v>
      </c>
      <c r="W218" s="117" t="s">
        <v>467</v>
      </c>
    </row>
    <row r="219" spans="1:23">
      <c r="A219" s="109" t="s">
        <v>464</v>
      </c>
      <c r="B219" s="96" t="s">
        <v>204</v>
      </c>
      <c r="C219" s="103"/>
      <c r="D219" s="103"/>
      <c r="E219" s="103"/>
      <c r="F219" s="103"/>
      <c r="G219" s="103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>
        <v>17514</v>
      </c>
      <c r="V219" s="99" t="s">
        <v>192</v>
      </c>
      <c r="W219" s="117" t="s">
        <v>467</v>
      </c>
    </row>
    <row r="220" spans="1:23">
      <c r="A220" s="109" t="s">
        <v>464</v>
      </c>
      <c r="B220" s="96" t="s">
        <v>207</v>
      </c>
      <c r="C220" s="103"/>
      <c r="D220" s="103"/>
      <c r="E220" s="103"/>
      <c r="F220" s="103"/>
      <c r="G220" s="103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>
        <v>17514</v>
      </c>
      <c r="V220" s="99" t="s">
        <v>192</v>
      </c>
      <c r="W220" s="117" t="s">
        <v>467</v>
      </c>
    </row>
    <row r="221" spans="1:23">
      <c r="A221" s="109" t="s">
        <v>464</v>
      </c>
      <c r="B221" s="109" t="s">
        <v>208</v>
      </c>
      <c r="C221" s="103"/>
      <c r="D221" s="103"/>
      <c r="E221" s="103"/>
      <c r="F221" s="103"/>
      <c r="G221" s="103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>
        <v>17514</v>
      </c>
      <c r="V221" s="99" t="s">
        <v>192</v>
      </c>
      <c r="W221" s="117" t="s">
        <v>467</v>
      </c>
    </row>
    <row r="222" spans="1:23">
      <c r="A222" s="109" t="s">
        <v>464</v>
      </c>
      <c r="B222" s="166" t="s">
        <v>210</v>
      </c>
      <c r="C222" s="103"/>
      <c r="D222" s="103"/>
      <c r="E222" s="103"/>
      <c r="F222" s="103"/>
      <c r="G222" s="103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>
        <v>17514</v>
      </c>
      <c r="V222" s="99" t="s">
        <v>192</v>
      </c>
      <c r="W222" s="117" t="s">
        <v>467</v>
      </c>
    </row>
    <row r="223" spans="1:23">
      <c r="A223" s="109" t="s">
        <v>464</v>
      </c>
      <c r="B223" s="109" t="s">
        <v>302</v>
      </c>
      <c r="C223" s="103"/>
      <c r="D223" s="103"/>
      <c r="E223" s="103"/>
      <c r="F223" s="103"/>
      <c r="G223" s="103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>
        <v>17514</v>
      </c>
      <c r="V223" s="99" t="s">
        <v>192</v>
      </c>
      <c r="W223" s="117" t="s">
        <v>467</v>
      </c>
    </row>
    <row r="224" spans="1:23">
      <c r="A224" s="109" t="s">
        <v>464</v>
      </c>
      <c r="B224" s="109" t="s">
        <v>304</v>
      </c>
      <c r="C224" s="103"/>
      <c r="D224" s="103"/>
      <c r="E224" s="103"/>
      <c r="F224" s="103"/>
      <c r="G224" s="103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>
        <v>17514</v>
      </c>
      <c r="V224" s="99" t="s">
        <v>192</v>
      </c>
      <c r="W224" s="117" t="s">
        <v>467</v>
      </c>
    </row>
    <row r="225" spans="1:24">
      <c r="A225" s="109" t="s">
        <v>464</v>
      </c>
      <c r="B225" s="109" t="s">
        <v>468</v>
      </c>
      <c r="C225" s="103"/>
      <c r="D225" s="103"/>
      <c r="E225" s="103"/>
      <c r="F225" s="103"/>
      <c r="G225" s="103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>
        <v>17514</v>
      </c>
      <c r="V225" s="99" t="s">
        <v>192</v>
      </c>
      <c r="W225" s="117" t="s">
        <v>467</v>
      </c>
    </row>
    <row r="226" spans="1:24">
      <c r="A226" s="109" t="s">
        <v>464</v>
      </c>
      <c r="B226" s="109" t="s">
        <v>469</v>
      </c>
      <c r="C226" s="103"/>
      <c r="D226" s="103"/>
      <c r="E226" s="103"/>
      <c r="F226" s="103"/>
      <c r="G226" s="103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>
        <v>17514</v>
      </c>
      <c r="V226" s="99" t="s">
        <v>192</v>
      </c>
      <c r="W226" s="117" t="s">
        <v>467</v>
      </c>
    </row>
    <row r="227" spans="1:24">
      <c r="A227" s="109" t="s">
        <v>464</v>
      </c>
      <c r="B227" s="109" t="s">
        <v>470</v>
      </c>
      <c r="C227" s="103"/>
      <c r="D227" s="103"/>
      <c r="E227" s="103"/>
      <c r="F227" s="103"/>
      <c r="G227" s="103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>
        <v>17514</v>
      </c>
      <c r="V227" s="99" t="s">
        <v>192</v>
      </c>
      <c r="W227" s="117" t="s">
        <v>467</v>
      </c>
    </row>
    <row r="228" spans="1:24">
      <c r="A228" s="109" t="s">
        <v>464</v>
      </c>
      <c r="B228" s="96" t="s">
        <v>231</v>
      </c>
      <c r="C228" s="103"/>
      <c r="D228" s="103"/>
      <c r="E228" s="103"/>
      <c r="F228" s="103"/>
      <c r="G228" s="103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>
        <v>17514</v>
      </c>
      <c r="V228" s="99" t="s">
        <v>192</v>
      </c>
      <c r="W228" s="117" t="s">
        <v>467</v>
      </c>
    </row>
    <row r="229" spans="1:24">
      <c r="A229" s="109" t="s">
        <v>464</v>
      </c>
      <c r="B229" s="96" t="s">
        <v>233</v>
      </c>
      <c r="C229" s="103"/>
      <c r="D229" s="103"/>
      <c r="E229" s="103"/>
      <c r="F229" s="103"/>
      <c r="G229" s="103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>
        <v>17514</v>
      </c>
      <c r="V229" s="99" t="s">
        <v>192</v>
      </c>
      <c r="W229" s="117" t="s">
        <v>467</v>
      </c>
    </row>
    <row r="230" spans="1:24">
      <c r="A230" s="109" t="s">
        <v>464</v>
      </c>
      <c r="B230" s="109" t="s">
        <v>239</v>
      </c>
      <c r="C230" s="103"/>
      <c r="D230" s="103"/>
      <c r="E230" s="103"/>
      <c r="F230" s="103"/>
      <c r="G230" s="103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>
        <v>17514</v>
      </c>
      <c r="V230" s="99" t="s">
        <v>192</v>
      </c>
      <c r="W230" s="117" t="s">
        <v>467</v>
      </c>
    </row>
    <row r="231" spans="1:24">
      <c r="A231" s="109" t="s">
        <v>464</v>
      </c>
      <c r="B231" s="109" t="s">
        <v>471</v>
      </c>
      <c r="C231" s="103"/>
      <c r="D231" s="103"/>
      <c r="E231" s="103"/>
      <c r="F231" s="103"/>
      <c r="G231" s="103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>
        <v>17514</v>
      </c>
      <c r="V231" s="99" t="s">
        <v>192</v>
      </c>
      <c r="W231" s="117" t="s">
        <v>467</v>
      </c>
    </row>
    <row r="232" spans="1:24">
      <c r="A232" s="109" t="s">
        <v>464</v>
      </c>
      <c r="B232" s="109" t="s">
        <v>472</v>
      </c>
      <c r="C232" s="103"/>
      <c r="D232" s="103"/>
      <c r="E232" s="103"/>
      <c r="F232" s="103"/>
      <c r="G232" s="103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>
        <v>17514</v>
      </c>
      <c r="V232" s="99" t="s">
        <v>192</v>
      </c>
      <c r="W232" s="117" t="s">
        <v>467</v>
      </c>
    </row>
    <row r="233" spans="1:24">
      <c r="A233" s="109" t="s">
        <v>464</v>
      </c>
      <c r="B233" s="96" t="s">
        <v>243</v>
      </c>
      <c r="C233" s="103"/>
      <c r="D233" s="103"/>
      <c r="E233" s="103"/>
      <c r="F233" s="103"/>
      <c r="G233" s="103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>
        <v>17514</v>
      </c>
      <c r="V233" s="99" t="s">
        <v>192</v>
      </c>
      <c r="W233" s="117" t="s">
        <v>467</v>
      </c>
    </row>
    <row r="234" spans="1:24">
      <c r="A234" s="109" t="s">
        <v>473</v>
      </c>
      <c r="B234" s="96" t="s">
        <v>13</v>
      </c>
      <c r="C234" s="107" t="s">
        <v>425</v>
      </c>
      <c r="D234" s="98" t="s">
        <v>474</v>
      </c>
      <c r="E234" s="104">
        <v>23937</v>
      </c>
      <c r="F234" s="110">
        <v>44659</v>
      </c>
      <c r="G234" s="104" t="s">
        <v>475</v>
      </c>
      <c r="H234" s="104">
        <v>27119</v>
      </c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>
        <v>32420</v>
      </c>
      <c r="V234" s="99">
        <f>U234-H234+8000</f>
        <v>13301</v>
      </c>
      <c r="X234" s="99">
        <v>29310</v>
      </c>
    </row>
    <row r="235" spans="1:24">
      <c r="A235" s="109" t="s">
        <v>473</v>
      </c>
      <c r="B235" s="96" t="s">
        <v>188</v>
      </c>
      <c r="C235" s="110">
        <v>45369</v>
      </c>
      <c r="D235" s="104" t="s">
        <v>476</v>
      </c>
      <c r="E235" s="103">
        <v>30761</v>
      </c>
      <c r="F235" s="103"/>
      <c r="G235" s="103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>
        <v>32420</v>
      </c>
      <c r="V235" s="99">
        <f>U235-E235</f>
        <v>1659</v>
      </c>
    </row>
    <row r="236" spans="1:24">
      <c r="A236" s="109" t="s">
        <v>473</v>
      </c>
      <c r="B236" s="96" t="s">
        <v>191</v>
      </c>
      <c r="C236" s="103"/>
      <c r="D236" s="103"/>
      <c r="E236" s="103"/>
      <c r="F236" s="103"/>
      <c r="G236" s="103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>
        <v>32420</v>
      </c>
      <c r="V236" s="99" t="s">
        <v>192</v>
      </c>
    </row>
    <row r="237" spans="1:24">
      <c r="A237" s="109" t="s">
        <v>473</v>
      </c>
      <c r="B237" s="109" t="s">
        <v>193</v>
      </c>
      <c r="C237" s="110">
        <v>44659</v>
      </c>
      <c r="D237" s="103" t="s">
        <v>477</v>
      </c>
      <c r="E237" s="104">
        <v>27119</v>
      </c>
      <c r="F237" s="103"/>
      <c r="G237" s="103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>
        <v>32420</v>
      </c>
      <c r="V237" s="99">
        <f>U237-E237+8000</f>
        <v>13301</v>
      </c>
    </row>
    <row r="238" spans="1:24">
      <c r="A238" s="109" t="s">
        <v>473</v>
      </c>
      <c r="B238" s="109" t="s">
        <v>196</v>
      </c>
      <c r="C238" s="103"/>
      <c r="D238" s="103"/>
      <c r="E238" s="103"/>
      <c r="F238" s="103"/>
      <c r="G238" s="103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>
        <v>32420</v>
      </c>
      <c r="V238" s="99" t="s">
        <v>192</v>
      </c>
    </row>
    <row r="239" spans="1:24">
      <c r="A239" s="109" t="s">
        <v>473</v>
      </c>
      <c r="B239" s="109" t="s">
        <v>197</v>
      </c>
      <c r="C239" s="110">
        <v>45029</v>
      </c>
      <c r="D239" s="104" t="s">
        <v>478</v>
      </c>
      <c r="E239" s="103">
        <v>29158</v>
      </c>
      <c r="F239" s="103"/>
      <c r="G239" s="103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>
        <v>32420</v>
      </c>
      <c r="V239" s="99">
        <f>U239-E239</f>
        <v>3262</v>
      </c>
    </row>
    <row r="240" spans="1:24">
      <c r="A240" s="109" t="s">
        <v>473</v>
      </c>
      <c r="B240" s="96" t="s">
        <v>198</v>
      </c>
      <c r="C240" s="103"/>
      <c r="D240" s="103"/>
      <c r="E240" s="103"/>
      <c r="F240" s="103"/>
      <c r="G240" s="103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>
        <v>32420</v>
      </c>
      <c r="V240" s="99" t="s">
        <v>192</v>
      </c>
    </row>
    <row r="241" spans="1:22">
      <c r="A241" s="109" t="s">
        <v>473</v>
      </c>
      <c r="B241" s="109" t="s">
        <v>200</v>
      </c>
      <c r="C241" s="103"/>
      <c r="D241" s="103"/>
      <c r="E241" s="103"/>
      <c r="F241" s="103"/>
      <c r="G241" s="103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>
        <v>32420</v>
      </c>
      <c r="V241" s="99" t="s">
        <v>192</v>
      </c>
    </row>
    <row r="242" spans="1:22">
      <c r="A242" s="109" t="s">
        <v>473</v>
      </c>
      <c r="B242" s="109" t="s">
        <v>203</v>
      </c>
      <c r="C242" s="103"/>
      <c r="D242" s="103"/>
      <c r="E242" s="103"/>
      <c r="F242" s="103"/>
      <c r="G242" s="103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>
        <v>32420</v>
      </c>
      <c r="V242" s="99" t="s">
        <v>192</v>
      </c>
    </row>
    <row r="243" spans="1:22">
      <c r="A243" s="109" t="s">
        <v>473</v>
      </c>
      <c r="B243" s="96" t="s">
        <v>204</v>
      </c>
      <c r="C243" s="103"/>
      <c r="D243" s="103"/>
      <c r="E243" s="103"/>
      <c r="F243" s="103"/>
      <c r="G243" s="103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>
        <v>32420</v>
      </c>
      <c r="V243" s="99" t="s">
        <v>192</v>
      </c>
    </row>
    <row r="244" spans="1:22">
      <c r="A244" s="109" t="s">
        <v>473</v>
      </c>
      <c r="B244" s="96" t="s">
        <v>207</v>
      </c>
      <c r="C244" s="110"/>
      <c r="D244" s="104"/>
      <c r="E244" s="103"/>
      <c r="F244" s="103"/>
      <c r="G244" s="103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>
        <v>32420</v>
      </c>
      <c r="V244" s="99" t="s">
        <v>192</v>
      </c>
    </row>
    <row r="245" spans="1:22">
      <c r="A245" s="109" t="s">
        <v>473</v>
      </c>
      <c r="B245" s="109" t="s">
        <v>208</v>
      </c>
      <c r="C245" s="103"/>
      <c r="D245" s="103"/>
      <c r="E245" s="103"/>
      <c r="F245" s="103"/>
      <c r="G245" s="103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>
        <v>32420</v>
      </c>
      <c r="V245" s="99" t="s">
        <v>192</v>
      </c>
    </row>
    <row r="246" spans="1:22">
      <c r="A246" s="109" t="s">
        <v>473</v>
      </c>
      <c r="B246" s="166" t="s">
        <v>210</v>
      </c>
      <c r="C246" s="103"/>
      <c r="D246" s="103"/>
      <c r="E246" s="103"/>
      <c r="F246" s="103"/>
      <c r="G246" s="103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>
        <v>32420</v>
      </c>
      <c r="V246" s="99" t="s">
        <v>192</v>
      </c>
    </row>
    <row r="247" spans="1:22">
      <c r="A247" s="109" t="s">
        <v>473</v>
      </c>
      <c r="B247" s="109" t="s">
        <v>211</v>
      </c>
      <c r="C247" s="103"/>
      <c r="D247" s="103"/>
      <c r="E247" s="103"/>
      <c r="F247" s="103"/>
      <c r="G247" s="103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>
        <v>32420</v>
      </c>
      <c r="V247" s="99" t="s">
        <v>192</v>
      </c>
    </row>
    <row r="248" spans="1:22">
      <c r="A248" s="109" t="s">
        <v>473</v>
      </c>
      <c r="B248" s="109" t="s">
        <v>215</v>
      </c>
      <c r="C248" s="103"/>
      <c r="D248" s="103"/>
      <c r="E248" s="103"/>
      <c r="F248" s="103"/>
      <c r="G248" s="103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>
        <v>32420</v>
      </c>
      <c r="V248" s="99" t="s">
        <v>192</v>
      </c>
    </row>
    <row r="249" spans="1:22">
      <c r="A249" s="109" t="s">
        <v>473</v>
      </c>
      <c r="B249" s="109" t="s">
        <v>468</v>
      </c>
      <c r="C249" s="103"/>
      <c r="D249" s="103"/>
      <c r="E249" s="103"/>
      <c r="F249" s="103"/>
      <c r="G249" s="103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>
        <v>32420</v>
      </c>
      <c r="V249" s="99" t="s">
        <v>192</v>
      </c>
    </row>
    <row r="250" spans="1:22">
      <c r="A250" s="109" t="s">
        <v>473</v>
      </c>
      <c r="B250" s="109" t="s">
        <v>479</v>
      </c>
      <c r="C250" s="103"/>
      <c r="D250" s="103"/>
      <c r="E250" s="103"/>
      <c r="F250" s="103"/>
      <c r="G250" s="103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>
        <v>32420</v>
      </c>
      <c r="V250" s="99" t="s">
        <v>192</v>
      </c>
    </row>
    <row r="251" spans="1:22">
      <c r="A251" s="109" t="s">
        <v>473</v>
      </c>
      <c r="B251" s="109" t="s">
        <v>480</v>
      </c>
      <c r="C251" s="103"/>
      <c r="D251" s="103"/>
      <c r="E251" s="103"/>
      <c r="F251" s="103"/>
      <c r="G251" s="103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>
        <v>32420</v>
      </c>
      <c r="V251" s="99"/>
    </row>
    <row r="252" spans="1:22">
      <c r="A252" s="109" t="s">
        <v>473</v>
      </c>
      <c r="B252" s="109" t="s">
        <v>481</v>
      </c>
      <c r="C252" s="110">
        <v>44814</v>
      </c>
      <c r="D252" s="104" t="s">
        <v>482</v>
      </c>
      <c r="E252" s="103">
        <v>28358</v>
      </c>
      <c r="F252" s="103"/>
      <c r="G252" s="103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>
        <v>32420</v>
      </c>
      <c r="V252" s="99">
        <f>U252-E252</f>
        <v>4062</v>
      </c>
    </row>
    <row r="253" spans="1:22">
      <c r="A253" s="109" t="s">
        <v>473</v>
      </c>
      <c r="B253" s="109" t="s">
        <v>483</v>
      </c>
      <c r="C253" s="167">
        <v>44886</v>
      </c>
      <c r="D253" s="130" t="s">
        <v>484</v>
      </c>
      <c r="E253" s="103">
        <v>28608</v>
      </c>
      <c r="F253" s="103"/>
      <c r="G253" s="103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>
        <v>32420</v>
      </c>
      <c r="V253" s="99">
        <f>U253-E253</f>
        <v>3812</v>
      </c>
    </row>
    <row r="254" spans="1:22">
      <c r="A254" s="109" t="s">
        <v>473</v>
      </c>
      <c r="B254" s="96" t="s">
        <v>231</v>
      </c>
      <c r="C254" s="110">
        <v>45365</v>
      </c>
      <c r="D254" s="98" t="s">
        <v>485</v>
      </c>
      <c r="E254" s="103">
        <v>30761</v>
      </c>
      <c r="F254" s="103"/>
      <c r="G254" s="103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>
        <v>32420</v>
      </c>
      <c r="V254" s="99">
        <f>U254-E254</f>
        <v>1659</v>
      </c>
    </row>
    <row r="255" spans="1:22">
      <c r="A255" s="109" t="s">
        <v>473</v>
      </c>
      <c r="B255" s="96" t="s">
        <v>233</v>
      </c>
      <c r="C255" s="100" t="s">
        <v>486</v>
      </c>
      <c r="D255" s="168" t="s">
        <v>487</v>
      </c>
      <c r="E255" s="129">
        <v>23604</v>
      </c>
      <c r="F255" s="103"/>
      <c r="G255" s="103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>
        <v>32420</v>
      </c>
      <c r="V255" s="99">
        <f>U255-E255</f>
        <v>8816</v>
      </c>
    </row>
    <row r="256" spans="1:22">
      <c r="A256" s="109" t="s">
        <v>473</v>
      </c>
      <c r="B256" s="109" t="s">
        <v>239</v>
      </c>
      <c r="C256" s="103"/>
      <c r="D256" s="103"/>
      <c r="E256" s="103"/>
      <c r="F256" s="103"/>
      <c r="G256" s="103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>
        <v>32420</v>
      </c>
      <c r="V256" s="99" t="s">
        <v>192</v>
      </c>
    </row>
    <row r="257" spans="1:23">
      <c r="A257" s="109" t="s">
        <v>473</v>
      </c>
      <c r="B257" s="109" t="s">
        <v>471</v>
      </c>
      <c r="C257" s="103"/>
      <c r="D257" s="103"/>
      <c r="E257" s="103"/>
      <c r="F257" s="103"/>
      <c r="G257" s="103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>
        <v>32420</v>
      </c>
      <c r="V257" s="99" t="s">
        <v>192</v>
      </c>
    </row>
    <row r="258" spans="1:23">
      <c r="A258" s="109" t="s">
        <v>473</v>
      </c>
      <c r="B258" s="109" t="s">
        <v>472</v>
      </c>
      <c r="C258" s="103"/>
      <c r="D258" s="103"/>
      <c r="E258" s="103"/>
      <c r="F258" s="103"/>
      <c r="G258" s="103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>
        <v>32420</v>
      </c>
      <c r="V258" s="99" t="s">
        <v>192</v>
      </c>
    </row>
    <row r="259" spans="1:23">
      <c r="A259" s="109" t="s">
        <v>473</v>
      </c>
      <c r="B259" s="96" t="s">
        <v>243</v>
      </c>
      <c r="C259" s="114">
        <v>43158</v>
      </c>
      <c r="D259" s="103">
        <v>3069996</v>
      </c>
      <c r="E259" s="103">
        <v>21896</v>
      </c>
      <c r="F259" s="110">
        <v>44814</v>
      </c>
      <c r="G259" s="104" t="s">
        <v>488</v>
      </c>
      <c r="H259" s="103">
        <v>28358</v>
      </c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>
        <v>32420</v>
      </c>
      <c r="V259" s="99">
        <f>U259-H259</f>
        <v>4062</v>
      </c>
    </row>
    <row r="260" spans="1:23">
      <c r="A260" s="109" t="s">
        <v>489</v>
      </c>
      <c r="B260" s="96" t="s">
        <v>13</v>
      </c>
      <c r="C260" s="103"/>
      <c r="D260" s="103" t="s">
        <v>490</v>
      </c>
      <c r="E260" s="103"/>
      <c r="F260" s="103"/>
      <c r="G260" s="103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>
        <v>16411</v>
      </c>
      <c r="V260" s="99" t="s">
        <v>192</v>
      </c>
      <c r="W260" s="117" t="s">
        <v>467</v>
      </c>
    </row>
    <row r="261" spans="1:23">
      <c r="A261" s="109" t="s">
        <v>489</v>
      </c>
      <c r="B261" s="96" t="s">
        <v>188</v>
      </c>
      <c r="C261" s="103"/>
      <c r="D261" s="103"/>
      <c r="E261" s="103"/>
      <c r="F261" s="103"/>
      <c r="G261" s="103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>
        <v>16411</v>
      </c>
      <c r="V261" s="99" t="s">
        <v>192</v>
      </c>
      <c r="W261" s="117" t="s">
        <v>467</v>
      </c>
    </row>
    <row r="262" spans="1:23">
      <c r="A262" s="109" t="s">
        <v>489</v>
      </c>
      <c r="B262" s="96" t="s">
        <v>191</v>
      </c>
      <c r="C262" s="103"/>
      <c r="D262" s="103"/>
      <c r="E262" s="103"/>
      <c r="F262" s="103"/>
      <c r="G262" s="103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>
        <v>16411</v>
      </c>
      <c r="V262" s="99" t="s">
        <v>192</v>
      </c>
      <c r="W262" s="117" t="s">
        <v>467</v>
      </c>
    </row>
    <row r="263" spans="1:23">
      <c r="A263" s="109" t="s">
        <v>489</v>
      </c>
      <c r="B263" s="109" t="s">
        <v>193</v>
      </c>
      <c r="C263" s="103"/>
      <c r="D263" s="103"/>
      <c r="E263" s="103"/>
      <c r="F263" s="103"/>
      <c r="G263" s="103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>
        <v>16411</v>
      </c>
      <c r="V263" s="99" t="s">
        <v>192</v>
      </c>
      <c r="W263" s="117" t="s">
        <v>467</v>
      </c>
    </row>
    <row r="264" spans="1:23">
      <c r="A264" s="109" t="s">
        <v>489</v>
      </c>
      <c r="B264" s="109" t="s">
        <v>196</v>
      </c>
      <c r="C264" s="103"/>
      <c r="D264" s="103"/>
      <c r="E264" s="103"/>
      <c r="F264" s="103"/>
      <c r="G264" s="103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>
        <v>16411</v>
      </c>
      <c r="V264" s="99" t="s">
        <v>192</v>
      </c>
      <c r="W264" s="117" t="s">
        <v>467</v>
      </c>
    </row>
    <row r="265" spans="1:23">
      <c r="A265" s="109" t="s">
        <v>489</v>
      </c>
      <c r="B265" s="109" t="s">
        <v>197</v>
      </c>
      <c r="C265" s="103"/>
      <c r="D265" s="103"/>
      <c r="E265" s="103"/>
      <c r="F265" s="103"/>
      <c r="G265" s="103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>
        <v>16411</v>
      </c>
      <c r="V265" s="99" t="s">
        <v>192</v>
      </c>
      <c r="W265" s="117" t="s">
        <v>467</v>
      </c>
    </row>
    <row r="266" spans="1:23">
      <c r="A266" s="109" t="s">
        <v>489</v>
      </c>
      <c r="B266" s="96" t="s">
        <v>198</v>
      </c>
      <c r="C266" s="103"/>
      <c r="D266" s="103"/>
      <c r="E266" s="103"/>
      <c r="F266" s="103"/>
      <c r="G266" s="103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>
        <v>16411</v>
      </c>
      <c r="V266" s="99" t="s">
        <v>192</v>
      </c>
      <c r="W266" s="117" t="s">
        <v>467</v>
      </c>
    </row>
    <row r="267" spans="1:23">
      <c r="A267" s="109" t="s">
        <v>489</v>
      </c>
      <c r="B267" s="109" t="s">
        <v>200</v>
      </c>
      <c r="C267" s="103"/>
      <c r="D267" s="103"/>
      <c r="E267" s="103"/>
      <c r="F267" s="103"/>
      <c r="G267" s="103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>
        <v>16411</v>
      </c>
      <c r="V267" s="99" t="s">
        <v>192</v>
      </c>
      <c r="W267" s="117" t="s">
        <v>467</v>
      </c>
    </row>
    <row r="268" spans="1:23">
      <c r="A268" s="109" t="s">
        <v>489</v>
      </c>
      <c r="B268" s="109" t="s">
        <v>203</v>
      </c>
      <c r="C268" s="103"/>
      <c r="D268" s="103"/>
      <c r="E268" s="103"/>
      <c r="F268" s="103"/>
      <c r="G268" s="103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>
        <v>16411</v>
      </c>
      <c r="V268" s="99" t="s">
        <v>192</v>
      </c>
      <c r="W268" s="117" t="s">
        <v>467</v>
      </c>
    </row>
    <row r="269" spans="1:23">
      <c r="A269" s="109" t="s">
        <v>489</v>
      </c>
      <c r="B269" s="96" t="s">
        <v>204</v>
      </c>
      <c r="C269" s="103"/>
      <c r="D269" s="103"/>
      <c r="E269" s="103"/>
      <c r="F269" s="103"/>
      <c r="G269" s="103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>
        <v>16411</v>
      </c>
      <c r="V269" s="99" t="s">
        <v>192</v>
      </c>
      <c r="W269" s="117" t="s">
        <v>467</v>
      </c>
    </row>
    <row r="270" spans="1:23">
      <c r="A270" s="109" t="s">
        <v>489</v>
      </c>
      <c r="B270" s="96" t="s">
        <v>207</v>
      </c>
      <c r="C270" s="103"/>
      <c r="D270" s="103"/>
      <c r="E270" s="103"/>
      <c r="F270" s="103"/>
      <c r="G270" s="103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>
        <v>16411</v>
      </c>
      <c r="V270" s="99" t="s">
        <v>192</v>
      </c>
      <c r="W270" s="117" t="s">
        <v>467</v>
      </c>
    </row>
    <row r="271" spans="1:23">
      <c r="A271" s="109" t="s">
        <v>489</v>
      </c>
      <c r="B271" s="109" t="s">
        <v>208</v>
      </c>
      <c r="C271" s="103"/>
      <c r="D271" s="103"/>
      <c r="E271" s="103"/>
      <c r="F271" s="103"/>
      <c r="G271" s="103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>
        <v>16411</v>
      </c>
      <c r="V271" s="99" t="s">
        <v>192</v>
      </c>
      <c r="W271" s="117" t="s">
        <v>467</v>
      </c>
    </row>
    <row r="272" spans="1:23">
      <c r="A272" s="109" t="s">
        <v>489</v>
      </c>
      <c r="B272" s="166" t="s">
        <v>210</v>
      </c>
      <c r="C272" s="103"/>
      <c r="D272" s="103"/>
      <c r="E272" s="103"/>
      <c r="F272" s="103"/>
      <c r="G272" s="103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>
        <v>16411</v>
      </c>
      <c r="V272" s="99" t="s">
        <v>192</v>
      </c>
      <c r="W272" s="117" t="s">
        <v>467</v>
      </c>
    </row>
    <row r="273" spans="1:23">
      <c r="A273" s="109" t="s">
        <v>489</v>
      </c>
      <c r="B273" s="109" t="s">
        <v>302</v>
      </c>
      <c r="C273" s="103"/>
      <c r="D273" s="103"/>
      <c r="E273" s="103"/>
      <c r="F273" s="103"/>
      <c r="G273" s="103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>
        <v>16411</v>
      </c>
      <c r="V273" s="99" t="s">
        <v>192</v>
      </c>
      <c r="W273" s="117" t="s">
        <v>467</v>
      </c>
    </row>
    <row r="274" spans="1:23">
      <c r="A274" s="109" t="s">
        <v>489</v>
      </c>
      <c r="B274" s="109" t="s">
        <v>304</v>
      </c>
      <c r="C274" s="103"/>
      <c r="D274" s="103"/>
      <c r="E274" s="103"/>
      <c r="F274" s="103"/>
      <c r="G274" s="103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>
        <v>16411</v>
      </c>
      <c r="V274" s="99" t="s">
        <v>192</v>
      </c>
      <c r="W274" s="117" t="s">
        <v>467</v>
      </c>
    </row>
    <row r="275" spans="1:23">
      <c r="A275" s="109" t="s">
        <v>489</v>
      </c>
      <c r="B275" s="109" t="s">
        <v>468</v>
      </c>
      <c r="C275" s="103"/>
      <c r="D275" s="103"/>
      <c r="E275" s="103"/>
      <c r="F275" s="103"/>
      <c r="G275" s="103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>
        <v>16411</v>
      </c>
      <c r="V275" s="99" t="s">
        <v>192</v>
      </c>
      <c r="W275" s="117" t="s">
        <v>467</v>
      </c>
    </row>
    <row r="276" spans="1:23">
      <c r="A276" s="109" t="s">
        <v>489</v>
      </c>
      <c r="B276" s="109" t="s">
        <v>469</v>
      </c>
      <c r="C276" s="103"/>
      <c r="D276" s="103"/>
      <c r="E276" s="103"/>
      <c r="F276" s="103"/>
      <c r="G276" s="103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>
        <v>16411</v>
      </c>
      <c r="V276" s="99" t="s">
        <v>192</v>
      </c>
      <c r="W276" s="117" t="s">
        <v>467</v>
      </c>
    </row>
    <row r="277" spans="1:23">
      <c r="A277" s="109" t="s">
        <v>489</v>
      </c>
      <c r="B277" s="109" t="s">
        <v>470</v>
      </c>
      <c r="C277" s="103"/>
      <c r="D277" s="103"/>
      <c r="E277" s="103"/>
      <c r="F277" s="103"/>
      <c r="G277" s="103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>
        <v>16411</v>
      </c>
      <c r="V277" s="99" t="s">
        <v>192</v>
      </c>
      <c r="W277" s="117" t="s">
        <v>467</v>
      </c>
    </row>
    <row r="278" spans="1:23">
      <c r="A278" s="109" t="s">
        <v>489</v>
      </c>
      <c r="B278" s="96" t="s">
        <v>231</v>
      </c>
      <c r="C278" s="103"/>
      <c r="D278" s="103"/>
      <c r="E278" s="103"/>
      <c r="F278" s="103"/>
      <c r="G278" s="103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>
        <v>16411</v>
      </c>
      <c r="V278" s="99" t="s">
        <v>192</v>
      </c>
      <c r="W278" s="117" t="s">
        <v>467</v>
      </c>
    </row>
    <row r="279" spans="1:23">
      <c r="A279" s="109" t="s">
        <v>489</v>
      </c>
      <c r="B279" s="96" t="s">
        <v>233</v>
      </c>
      <c r="C279" s="103"/>
      <c r="D279" s="103"/>
      <c r="E279" s="103"/>
      <c r="F279" s="103"/>
      <c r="G279" s="103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>
        <v>16411</v>
      </c>
      <c r="V279" s="99" t="s">
        <v>192</v>
      </c>
      <c r="W279" s="117" t="s">
        <v>467</v>
      </c>
    </row>
    <row r="280" spans="1:23">
      <c r="A280" s="109" t="s">
        <v>489</v>
      </c>
      <c r="B280" s="109" t="s">
        <v>239</v>
      </c>
      <c r="C280" s="103"/>
      <c r="D280" s="103"/>
      <c r="E280" s="103"/>
      <c r="F280" s="103"/>
      <c r="G280" s="103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>
        <v>16411</v>
      </c>
      <c r="V280" s="99" t="s">
        <v>192</v>
      </c>
      <c r="W280" s="117" t="s">
        <v>467</v>
      </c>
    </row>
    <row r="281" spans="1:23">
      <c r="A281" s="109" t="s">
        <v>489</v>
      </c>
      <c r="B281" s="109" t="s">
        <v>471</v>
      </c>
      <c r="C281" s="103"/>
      <c r="D281" s="103"/>
      <c r="E281" s="103"/>
      <c r="F281" s="103"/>
      <c r="G281" s="103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>
        <v>16411</v>
      </c>
      <c r="V281" s="99" t="s">
        <v>192</v>
      </c>
      <c r="W281" s="117" t="s">
        <v>467</v>
      </c>
    </row>
    <row r="282" spans="1:23">
      <c r="A282" s="109" t="s">
        <v>489</v>
      </c>
      <c r="B282" s="109" t="s">
        <v>472</v>
      </c>
      <c r="C282" s="103"/>
      <c r="D282" s="103"/>
      <c r="E282" s="103"/>
      <c r="F282" s="103"/>
      <c r="G282" s="103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>
        <v>16411</v>
      </c>
      <c r="V282" s="99" t="s">
        <v>192</v>
      </c>
      <c r="W282" s="117" t="s">
        <v>467</v>
      </c>
    </row>
    <row r="283" spans="1:23">
      <c r="A283" s="109" t="s">
        <v>489</v>
      </c>
      <c r="B283" s="96" t="s">
        <v>243</v>
      </c>
      <c r="C283" s="114">
        <v>42885</v>
      </c>
      <c r="D283" s="103" t="s">
        <v>491</v>
      </c>
      <c r="E283" s="103">
        <v>21300</v>
      </c>
      <c r="F283" s="103"/>
      <c r="G283" s="103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>
        <v>25785</v>
      </c>
      <c r="V283" s="99">
        <f>U283-E283</f>
        <v>4485</v>
      </c>
      <c r="W283" s="117" t="s">
        <v>467</v>
      </c>
    </row>
    <row r="284" spans="1:23" ht="15.5">
      <c r="A284" s="109" t="s">
        <v>492</v>
      </c>
      <c r="B284" s="96" t="s">
        <v>13</v>
      </c>
      <c r="C284" s="118">
        <v>43852</v>
      </c>
      <c r="D284" s="103" t="s">
        <v>493</v>
      </c>
      <c r="E284" s="103">
        <v>18001</v>
      </c>
      <c r="F284" s="103"/>
      <c r="G284" s="103"/>
      <c r="H284" s="16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112">
        <v>18001</v>
      </c>
      <c r="V284" s="99">
        <f>U284-E284</f>
        <v>0</v>
      </c>
      <c r="W284" s="117" t="s">
        <v>494</v>
      </c>
    </row>
    <row r="285" spans="1:23" ht="15.5">
      <c r="A285" s="109" t="s">
        <v>492</v>
      </c>
      <c r="B285" s="96" t="s">
        <v>188</v>
      </c>
      <c r="C285" s="140"/>
      <c r="D285" s="103"/>
      <c r="E285" s="103"/>
      <c r="F285" s="103"/>
      <c r="G285" s="103"/>
      <c r="H285" s="16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112">
        <v>18001</v>
      </c>
      <c r="V285" s="99" t="s">
        <v>192</v>
      </c>
      <c r="W285" s="117" t="s">
        <v>494</v>
      </c>
    </row>
    <row r="286" spans="1:23" ht="15.5">
      <c r="A286" s="109" t="s">
        <v>492</v>
      </c>
      <c r="B286" s="96" t="s">
        <v>191</v>
      </c>
      <c r="C286" s="103"/>
      <c r="D286" s="103"/>
      <c r="E286" s="103"/>
      <c r="F286" s="103"/>
      <c r="G286" s="103"/>
      <c r="H286" s="16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>
        <v>18001</v>
      </c>
      <c r="V286" s="99" t="s">
        <v>192</v>
      </c>
      <c r="W286" s="117" t="s">
        <v>494</v>
      </c>
    </row>
    <row r="287" spans="1:23" ht="15.5">
      <c r="A287" s="109" t="s">
        <v>492</v>
      </c>
      <c r="B287" s="109" t="s">
        <v>193</v>
      </c>
      <c r="C287" s="118">
        <v>43852</v>
      </c>
      <c r="D287" s="103" t="s">
        <v>495</v>
      </c>
      <c r="E287" s="103">
        <v>18001</v>
      </c>
      <c r="F287" s="103"/>
      <c r="G287" s="103"/>
      <c r="H287" s="16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112">
        <v>18001</v>
      </c>
      <c r="V287" s="99">
        <f>U287-E287</f>
        <v>0</v>
      </c>
      <c r="W287" s="117" t="s">
        <v>494</v>
      </c>
    </row>
    <row r="288" spans="1:23" ht="15.5">
      <c r="A288" s="109" t="s">
        <v>492</v>
      </c>
      <c r="B288" s="109" t="s">
        <v>196</v>
      </c>
      <c r="C288" s="103"/>
      <c r="D288" s="103"/>
      <c r="E288" s="103"/>
      <c r="F288" s="103"/>
      <c r="G288" s="103"/>
      <c r="H288" s="16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112">
        <v>18001</v>
      </c>
      <c r="V288" s="99" t="s">
        <v>192</v>
      </c>
      <c r="W288" s="117" t="s">
        <v>494</v>
      </c>
    </row>
    <row r="289" spans="1:23" ht="15.5">
      <c r="A289" s="109" t="s">
        <v>492</v>
      </c>
      <c r="B289" s="109" t="s">
        <v>197</v>
      </c>
      <c r="C289" s="103"/>
      <c r="D289" s="103"/>
      <c r="E289" s="103"/>
      <c r="F289" s="103"/>
      <c r="G289" s="103"/>
      <c r="H289" s="16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112">
        <v>18001</v>
      </c>
      <c r="V289" s="99" t="s">
        <v>192</v>
      </c>
      <c r="W289" s="117" t="s">
        <v>494</v>
      </c>
    </row>
    <row r="290" spans="1:23" ht="15.5">
      <c r="A290" s="109" t="s">
        <v>492</v>
      </c>
      <c r="B290" s="96" t="s">
        <v>198</v>
      </c>
      <c r="C290" s="103"/>
      <c r="D290" s="103"/>
      <c r="E290" s="103"/>
      <c r="F290" s="103"/>
      <c r="G290" s="103"/>
      <c r="H290" s="16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112">
        <v>18001</v>
      </c>
      <c r="V290" s="99" t="s">
        <v>192</v>
      </c>
      <c r="W290" s="117" t="s">
        <v>494</v>
      </c>
    </row>
    <row r="291" spans="1:23" ht="15.5">
      <c r="A291" s="109" t="s">
        <v>492</v>
      </c>
      <c r="B291" s="109" t="s">
        <v>200</v>
      </c>
      <c r="C291" s="103"/>
      <c r="D291" s="103"/>
      <c r="E291" s="103"/>
      <c r="F291" s="103"/>
      <c r="G291" s="103"/>
      <c r="H291" s="16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112">
        <v>18001</v>
      </c>
      <c r="V291" s="99" t="s">
        <v>192</v>
      </c>
      <c r="W291" s="117" t="s">
        <v>494</v>
      </c>
    </row>
    <row r="292" spans="1:23" ht="15.5">
      <c r="A292" s="109" t="s">
        <v>492</v>
      </c>
      <c r="B292" s="109" t="s">
        <v>203</v>
      </c>
      <c r="C292" s="103"/>
      <c r="D292" s="103"/>
      <c r="E292" s="103"/>
      <c r="F292" s="103"/>
      <c r="G292" s="103"/>
      <c r="H292" s="16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112">
        <v>18001</v>
      </c>
      <c r="V292" s="99" t="s">
        <v>192</v>
      </c>
      <c r="W292" s="117" t="s">
        <v>494</v>
      </c>
    </row>
    <row r="293" spans="1:23" ht="15.5">
      <c r="A293" s="109" t="s">
        <v>492</v>
      </c>
      <c r="B293" s="96" t="s">
        <v>204</v>
      </c>
      <c r="C293" s="103"/>
      <c r="D293" s="103"/>
      <c r="E293" s="103"/>
      <c r="F293" s="103"/>
      <c r="G293" s="103"/>
      <c r="H293" s="16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112">
        <v>18001</v>
      </c>
      <c r="V293" s="99" t="s">
        <v>192</v>
      </c>
      <c r="W293" s="117" t="s">
        <v>494</v>
      </c>
    </row>
    <row r="294" spans="1:23" ht="15.5">
      <c r="A294" s="109" t="s">
        <v>492</v>
      </c>
      <c r="B294" s="96" t="s">
        <v>207</v>
      </c>
      <c r="C294" s="103"/>
      <c r="D294" s="103"/>
      <c r="E294" s="103"/>
      <c r="F294" s="103"/>
      <c r="G294" s="103"/>
      <c r="H294" s="16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112">
        <v>18001</v>
      </c>
      <c r="V294" s="99" t="s">
        <v>192</v>
      </c>
      <c r="W294" s="117" t="s">
        <v>494</v>
      </c>
    </row>
    <row r="295" spans="1:23" ht="15.5">
      <c r="A295" s="109" t="s">
        <v>492</v>
      </c>
      <c r="B295" s="109" t="s">
        <v>208</v>
      </c>
      <c r="C295" s="103"/>
      <c r="D295" s="103"/>
      <c r="E295" s="103"/>
      <c r="F295" s="103"/>
      <c r="G295" s="103"/>
      <c r="H295" s="16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112">
        <v>18001</v>
      </c>
      <c r="V295" s="99" t="s">
        <v>192</v>
      </c>
      <c r="W295" s="117" t="s">
        <v>494</v>
      </c>
    </row>
    <row r="296" spans="1:23" ht="15.5">
      <c r="A296" s="109" t="s">
        <v>492</v>
      </c>
      <c r="B296" s="166" t="s">
        <v>210</v>
      </c>
      <c r="C296" s="103"/>
      <c r="D296" s="103"/>
      <c r="E296" s="103"/>
      <c r="F296" s="103"/>
      <c r="G296" s="103"/>
      <c r="H296" s="16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112">
        <v>18001</v>
      </c>
      <c r="V296" s="99" t="s">
        <v>192</v>
      </c>
      <c r="W296" s="117" t="s">
        <v>494</v>
      </c>
    </row>
    <row r="297" spans="1:23" ht="15.5">
      <c r="A297" s="109" t="s">
        <v>492</v>
      </c>
      <c r="B297" s="109" t="s">
        <v>302</v>
      </c>
      <c r="C297" s="103"/>
      <c r="D297" s="103"/>
      <c r="E297" s="103"/>
      <c r="F297" s="103"/>
      <c r="G297" s="103"/>
      <c r="H297" s="16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112">
        <v>18001</v>
      </c>
      <c r="V297" s="99" t="s">
        <v>192</v>
      </c>
      <c r="W297" s="117" t="s">
        <v>494</v>
      </c>
    </row>
    <row r="298" spans="1:23" ht="15.5">
      <c r="A298" s="109" t="s">
        <v>492</v>
      </c>
      <c r="B298" s="109" t="s">
        <v>304</v>
      </c>
      <c r="C298" s="103"/>
      <c r="D298" s="103"/>
      <c r="E298" s="103"/>
      <c r="F298" s="103"/>
      <c r="G298" s="103"/>
      <c r="H298" s="16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112">
        <v>18001</v>
      </c>
      <c r="V298" s="99" t="s">
        <v>192</v>
      </c>
      <c r="W298" s="117" t="s">
        <v>494</v>
      </c>
    </row>
    <row r="299" spans="1:23" ht="15.5">
      <c r="A299" s="109" t="s">
        <v>492</v>
      </c>
      <c r="B299" s="109" t="s">
        <v>468</v>
      </c>
      <c r="C299" s="103"/>
      <c r="D299" s="103"/>
      <c r="E299" s="103"/>
      <c r="F299" s="103"/>
      <c r="G299" s="103"/>
      <c r="H299" s="16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112">
        <v>18001</v>
      </c>
      <c r="V299" s="99" t="s">
        <v>192</v>
      </c>
      <c r="W299" s="117" t="s">
        <v>494</v>
      </c>
    </row>
    <row r="300" spans="1:23" ht="15.5">
      <c r="A300" s="109" t="s">
        <v>492</v>
      </c>
      <c r="B300" s="109" t="s">
        <v>469</v>
      </c>
      <c r="C300" s="103"/>
      <c r="D300" s="103"/>
      <c r="E300" s="103"/>
      <c r="F300" s="103"/>
      <c r="G300" s="103"/>
      <c r="H300" s="16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112">
        <v>18001</v>
      </c>
      <c r="V300" s="99" t="s">
        <v>192</v>
      </c>
      <c r="W300" s="117" t="s">
        <v>494</v>
      </c>
    </row>
    <row r="301" spans="1:23" ht="15.5">
      <c r="A301" s="109" t="s">
        <v>492</v>
      </c>
      <c r="B301" s="109" t="s">
        <v>470</v>
      </c>
      <c r="C301" s="103"/>
      <c r="D301" s="103"/>
      <c r="E301" s="103"/>
      <c r="F301" s="103"/>
      <c r="G301" s="103"/>
      <c r="H301" s="16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112">
        <v>18001</v>
      </c>
      <c r="V301" s="99" t="s">
        <v>192</v>
      </c>
      <c r="W301" s="117" t="s">
        <v>494</v>
      </c>
    </row>
    <row r="302" spans="1:23" ht="15.5">
      <c r="A302" s="109" t="s">
        <v>492</v>
      </c>
      <c r="B302" s="96" t="s">
        <v>231</v>
      </c>
      <c r="C302" s="103"/>
      <c r="D302" s="103"/>
      <c r="E302" s="103"/>
      <c r="F302" s="103"/>
      <c r="G302" s="103"/>
      <c r="H302" s="16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112">
        <v>18001</v>
      </c>
      <c r="V302" s="99" t="s">
        <v>192</v>
      </c>
      <c r="W302" s="117" t="s">
        <v>494</v>
      </c>
    </row>
    <row r="303" spans="1:23" ht="15.5">
      <c r="A303" s="109" t="s">
        <v>492</v>
      </c>
      <c r="B303" s="96" t="s">
        <v>233</v>
      </c>
      <c r="C303" s="103"/>
      <c r="D303" s="103"/>
      <c r="E303" s="103"/>
      <c r="F303" s="103"/>
      <c r="G303" s="103"/>
      <c r="H303" s="16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112">
        <v>18001</v>
      </c>
      <c r="V303" s="99" t="s">
        <v>192</v>
      </c>
      <c r="W303" s="117" t="s">
        <v>494</v>
      </c>
    </row>
    <row r="304" spans="1:23" ht="15.5">
      <c r="A304" s="109" t="s">
        <v>492</v>
      </c>
      <c r="B304" s="109" t="s">
        <v>239</v>
      </c>
      <c r="C304" s="103"/>
      <c r="D304" s="103"/>
      <c r="E304" s="103"/>
      <c r="F304" s="103"/>
      <c r="G304" s="103"/>
      <c r="H304" s="16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112">
        <v>18001</v>
      </c>
      <c r="V304" s="99" t="s">
        <v>192</v>
      </c>
      <c r="W304" s="117" t="s">
        <v>494</v>
      </c>
    </row>
    <row r="305" spans="1:23" ht="15.5">
      <c r="A305" s="109" t="s">
        <v>492</v>
      </c>
      <c r="B305" s="109" t="s">
        <v>471</v>
      </c>
      <c r="C305" s="103"/>
      <c r="D305" s="103"/>
      <c r="E305" s="103"/>
      <c r="F305" s="103"/>
      <c r="G305" s="103"/>
      <c r="H305" s="16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112">
        <v>18001</v>
      </c>
      <c r="V305" s="99" t="s">
        <v>192</v>
      </c>
      <c r="W305" s="117" t="s">
        <v>494</v>
      </c>
    </row>
    <row r="306" spans="1:23" ht="15.5">
      <c r="A306" s="109" t="s">
        <v>492</v>
      </c>
      <c r="B306" s="109" t="s">
        <v>472</v>
      </c>
      <c r="C306" s="103"/>
      <c r="D306" s="103"/>
      <c r="E306" s="103"/>
      <c r="F306" s="103"/>
      <c r="G306" s="103"/>
      <c r="H306" s="16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112">
        <v>18001</v>
      </c>
      <c r="V306" s="99" t="s">
        <v>192</v>
      </c>
      <c r="W306" s="117" t="s">
        <v>494</v>
      </c>
    </row>
    <row r="307" spans="1:23" ht="15.5">
      <c r="A307" s="109" t="s">
        <v>492</v>
      </c>
      <c r="B307" s="96" t="s">
        <v>243</v>
      </c>
      <c r="C307" s="105"/>
      <c r="D307" s="103"/>
      <c r="E307" s="103"/>
      <c r="F307" s="103"/>
      <c r="G307" s="103"/>
      <c r="H307" s="16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112">
        <v>18001</v>
      </c>
      <c r="V307" s="99" t="s">
        <v>192</v>
      </c>
      <c r="W307" s="117" t="s">
        <v>494</v>
      </c>
    </row>
    <row r="308" spans="1:23">
      <c r="A308" s="109" t="s">
        <v>496</v>
      </c>
      <c r="B308" s="96" t="s">
        <v>13</v>
      </c>
      <c r="C308" s="118">
        <v>43777</v>
      </c>
      <c r="D308" s="103" t="s">
        <v>497</v>
      </c>
      <c r="E308" s="129">
        <v>22630</v>
      </c>
      <c r="F308" s="118">
        <v>44823</v>
      </c>
      <c r="G308" s="98" t="s">
        <v>498</v>
      </c>
      <c r="H308" s="105">
        <v>25579</v>
      </c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129">
        <v>28086</v>
      </c>
      <c r="V308" s="99">
        <f>U308-H308</f>
        <v>2507</v>
      </c>
    </row>
    <row r="309" spans="1:23" ht="15.5">
      <c r="A309" s="109" t="s">
        <v>496</v>
      </c>
      <c r="B309" s="96" t="s">
        <v>188</v>
      </c>
      <c r="C309" s="110">
        <v>44234</v>
      </c>
      <c r="D309" s="136">
        <v>1273280</v>
      </c>
      <c r="E309" s="103">
        <v>23650</v>
      </c>
      <c r="F309" s="103"/>
      <c r="G309" s="103"/>
      <c r="H309" s="16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129">
        <v>28086</v>
      </c>
      <c r="V309" s="99">
        <f>U309-E309</f>
        <v>4436</v>
      </c>
    </row>
    <row r="310" spans="1:23" ht="15.5">
      <c r="A310" s="109" t="s">
        <v>496</v>
      </c>
      <c r="B310" s="96" t="s">
        <v>191</v>
      </c>
      <c r="C310" s="103"/>
      <c r="D310" s="103"/>
      <c r="E310" s="103"/>
      <c r="F310" s="103"/>
      <c r="G310" s="103"/>
      <c r="H310" s="16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129">
        <v>28086</v>
      </c>
      <c r="V310" s="99" t="s">
        <v>192</v>
      </c>
    </row>
    <row r="311" spans="1:23">
      <c r="A311" s="109" t="s">
        <v>496</v>
      </c>
      <c r="B311" s="109" t="s">
        <v>193</v>
      </c>
      <c r="C311" s="118">
        <v>43781</v>
      </c>
      <c r="D311" s="170" t="s">
        <v>499</v>
      </c>
      <c r="E311" s="105">
        <v>22630</v>
      </c>
      <c r="F311" s="167">
        <v>44823</v>
      </c>
      <c r="G311" s="98" t="s">
        <v>500</v>
      </c>
      <c r="H311" s="105">
        <v>25579</v>
      </c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129">
        <v>28086</v>
      </c>
      <c r="V311" s="99">
        <f>U311-H311</f>
        <v>2507</v>
      </c>
    </row>
    <row r="312" spans="1:23" ht="15.5">
      <c r="A312" s="109" t="s">
        <v>496</v>
      </c>
      <c r="B312" s="109" t="s">
        <v>196</v>
      </c>
      <c r="C312" s="103"/>
      <c r="D312" s="103"/>
      <c r="E312" s="103"/>
      <c r="F312" s="103"/>
      <c r="G312" s="103"/>
      <c r="H312" s="16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129">
        <v>28086</v>
      </c>
      <c r="V312" s="99" t="s">
        <v>192</v>
      </c>
    </row>
    <row r="313" spans="1:23" ht="15.5">
      <c r="A313" s="109" t="s">
        <v>496</v>
      </c>
      <c r="B313" s="109" t="s">
        <v>197</v>
      </c>
      <c r="C313" s="103"/>
      <c r="D313" s="103"/>
      <c r="E313" s="103"/>
      <c r="F313" s="103"/>
      <c r="G313" s="103"/>
      <c r="H313" s="16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129">
        <v>28086</v>
      </c>
      <c r="V313" s="99" t="s">
        <v>192</v>
      </c>
    </row>
    <row r="314" spans="1:23" ht="15.5">
      <c r="A314" s="109" t="s">
        <v>496</v>
      </c>
      <c r="B314" s="96" t="s">
        <v>198</v>
      </c>
      <c r="C314" s="167">
        <v>44823</v>
      </c>
      <c r="D314" s="98" t="s">
        <v>501</v>
      </c>
      <c r="E314" s="105">
        <v>25579</v>
      </c>
      <c r="F314" s="103"/>
      <c r="G314" s="103"/>
      <c r="H314" s="16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129">
        <v>28086</v>
      </c>
      <c r="V314" s="99">
        <f>U314-E314</f>
        <v>2507</v>
      </c>
    </row>
    <row r="315" spans="1:23" ht="15.5">
      <c r="A315" s="109" t="s">
        <v>496</v>
      </c>
      <c r="B315" s="109" t="s">
        <v>200</v>
      </c>
      <c r="C315" s="103"/>
      <c r="D315" s="103"/>
      <c r="E315" s="103"/>
      <c r="F315" s="103"/>
      <c r="G315" s="103"/>
      <c r="H315" s="16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129">
        <v>28086</v>
      </c>
      <c r="V315" s="99" t="s">
        <v>192</v>
      </c>
    </row>
    <row r="316" spans="1:23" ht="15.5">
      <c r="A316" s="109" t="s">
        <v>496</v>
      </c>
      <c r="B316" s="109" t="s">
        <v>203</v>
      </c>
      <c r="C316" s="103"/>
      <c r="D316" s="103"/>
      <c r="E316" s="103"/>
      <c r="F316" s="103"/>
      <c r="G316" s="103"/>
      <c r="H316" s="16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129">
        <v>28086</v>
      </c>
      <c r="V316" s="99" t="s">
        <v>192</v>
      </c>
    </row>
    <row r="317" spans="1:23" ht="15.5">
      <c r="A317" s="109" t="s">
        <v>496</v>
      </c>
      <c r="B317" s="96" t="s">
        <v>204</v>
      </c>
      <c r="C317" s="103"/>
      <c r="D317" s="103"/>
      <c r="E317" s="103"/>
      <c r="F317" s="103"/>
      <c r="G317" s="103"/>
      <c r="H317" s="16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129">
        <v>28086</v>
      </c>
      <c r="V317" s="99" t="s">
        <v>192</v>
      </c>
    </row>
    <row r="318" spans="1:23" ht="15.5">
      <c r="A318" s="109" t="s">
        <v>496</v>
      </c>
      <c r="B318" s="96" t="s">
        <v>207</v>
      </c>
      <c r="C318" s="103"/>
      <c r="D318" s="103"/>
      <c r="E318" s="103"/>
      <c r="F318" s="103"/>
      <c r="G318" s="103"/>
      <c r="H318" s="16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129">
        <v>28086</v>
      </c>
      <c r="V318" s="99" t="s">
        <v>192</v>
      </c>
    </row>
    <row r="319" spans="1:23" ht="15.5">
      <c r="A319" s="109" t="s">
        <v>496</v>
      </c>
      <c r="B319" s="109" t="s">
        <v>208</v>
      </c>
      <c r="C319" s="167">
        <v>44823</v>
      </c>
      <c r="D319" s="103" t="s">
        <v>502</v>
      </c>
      <c r="E319" s="105">
        <v>25579</v>
      </c>
      <c r="F319" s="103"/>
      <c r="G319" s="103"/>
      <c r="H319" s="16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129">
        <v>28086</v>
      </c>
      <c r="V319" s="99">
        <f>U319-E319</f>
        <v>2507</v>
      </c>
    </row>
    <row r="320" spans="1:23" ht="15.5">
      <c r="A320" s="109" t="s">
        <v>496</v>
      </c>
      <c r="B320" s="166" t="s">
        <v>210</v>
      </c>
      <c r="C320" s="103"/>
      <c r="D320" s="103"/>
      <c r="E320" s="103"/>
      <c r="F320" s="103"/>
      <c r="G320" s="103"/>
      <c r="H320" s="16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129">
        <v>28086</v>
      </c>
      <c r="V320" s="99" t="s">
        <v>192</v>
      </c>
    </row>
    <row r="321" spans="1:22">
      <c r="A321" s="109" t="s">
        <v>496</v>
      </c>
      <c r="B321" s="109" t="s">
        <v>249</v>
      </c>
      <c r="C321" s="167">
        <v>44823</v>
      </c>
      <c r="D321" s="116"/>
      <c r="E321" s="105">
        <v>25579</v>
      </c>
      <c r="F321" s="110">
        <v>45386</v>
      </c>
      <c r="G321" s="107" t="s">
        <v>503</v>
      </c>
      <c r="H321" s="105">
        <v>27250</v>
      </c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129">
        <v>28086</v>
      </c>
      <c r="V321" s="99">
        <f>U321-H321</f>
        <v>836</v>
      </c>
    </row>
    <row r="322" spans="1:22" ht="15.5">
      <c r="A322" s="109" t="s">
        <v>496</v>
      </c>
      <c r="B322" s="109" t="s">
        <v>215</v>
      </c>
      <c r="C322" s="103"/>
      <c r="D322" s="103"/>
      <c r="E322" s="103"/>
      <c r="F322" s="103"/>
      <c r="G322" s="103"/>
      <c r="H322" s="16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129">
        <v>28086</v>
      </c>
      <c r="V322" s="99" t="s">
        <v>192</v>
      </c>
    </row>
    <row r="323" spans="1:22" ht="15.5">
      <c r="A323" s="109" t="s">
        <v>496</v>
      </c>
      <c r="B323" s="109" t="s">
        <v>468</v>
      </c>
      <c r="C323" s="103"/>
      <c r="D323" s="103"/>
      <c r="E323" s="103"/>
      <c r="F323" s="103"/>
      <c r="G323" s="103"/>
      <c r="H323" s="16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129">
        <v>28086</v>
      </c>
      <c r="V323" s="99" t="s">
        <v>192</v>
      </c>
    </row>
    <row r="324" spans="1:22" ht="15.5">
      <c r="A324" s="109" t="s">
        <v>496</v>
      </c>
      <c r="B324" s="109" t="s">
        <v>469</v>
      </c>
      <c r="C324" s="103"/>
      <c r="D324" s="103"/>
      <c r="E324" s="103"/>
      <c r="F324" s="103"/>
      <c r="G324" s="103"/>
      <c r="H324" s="16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129">
        <v>28086</v>
      </c>
      <c r="V324" s="99" t="s">
        <v>192</v>
      </c>
    </row>
    <row r="325" spans="1:22" ht="15.5">
      <c r="A325" s="109" t="s">
        <v>496</v>
      </c>
      <c r="B325" s="109" t="s">
        <v>470</v>
      </c>
      <c r="C325" s="118">
        <v>44081</v>
      </c>
      <c r="D325" s="103" t="s">
        <v>504</v>
      </c>
      <c r="E325" s="103">
        <v>23581</v>
      </c>
      <c r="F325" s="103"/>
      <c r="G325" s="103"/>
      <c r="H325" s="16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129">
        <v>28086</v>
      </c>
      <c r="V325" s="99">
        <f>U325-E325</f>
        <v>4505</v>
      </c>
    </row>
    <row r="326" spans="1:22" ht="15.5">
      <c r="A326" s="109" t="s">
        <v>496</v>
      </c>
      <c r="B326" s="96" t="s">
        <v>231</v>
      </c>
      <c r="C326" s="103"/>
      <c r="D326" s="103"/>
      <c r="E326" s="103"/>
      <c r="F326" s="103"/>
      <c r="G326" s="103"/>
      <c r="H326" s="16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129">
        <v>28086</v>
      </c>
      <c r="V326" s="99" t="s">
        <v>192</v>
      </c>
    </row>
    <row r="327" spans="1:22" ht="15.5">
      <c r="A327" s="109" t="s">
        <v>496</v>
      </c>
      <c r="B327" s="96" t="s">
        <v>233</v>
      </c>
      <c r="C327" s="103"/>
      <c r="D327" s="103"/>
      <c r="E327" s="103"/>
      <c r="F327" s="103"/>
      <c r="G327" s="103"/>
      <c r="H327" s="16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129">
        <v>28086</v>
      </c>
      <c r="V327" s="99" t="s">
        <v>192</v>
      </c>
    </row>
    <row r="328" spans="1:22" ht="15.5">
      <c r="A328" s="109" t="s">
        <v>496</v>
      </c>
      <c r="B328" s="109" t="s">
        <v>239</v>
      </c>
      <c r="C328" s="103"/>
      <c r="D328" s="103"/>
      <c r="E328" s="103"/>
      <c r="F328" s="103"/>
      <c r="G328" s="103"/>
      <c r="H328" s="16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129">
        <v>28086</v>
      </c>
      <c r="V328" s="99" t="s">
        <v>192</v>
      </c>
    </row>
    <row r="329" spans="1:22" ht="15.5">
      <c r="A329" s="109" t="s">
        <v>496</v>
      </c>
      <c r="B329" s="109" t="s">
        <v>471</v>
      </c>
      <c r="C329" s="103"/>
      <c r="D329" s="103"/>
      <c r="E329" s="103"/>
      <c r="F329" s="103"/>
      <c r="G329" s="103"/>
      <c r="H329" s="16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129">
        <v>28086</v>
      </c>
      <c r="V329" s="99" t="s">
        <v>192</v>
      </c>
    </row>
    <row r="330" spans="1:22" ht="15.5">
      <c r="A330" s="109" t="s">
        <v>496</v>
      </c>
      <c r="B330" s="109" t="s">
        <v>472</v>
      </c>
      <c r="C330" s="103"/>
      <c r="D330" s="103"/>
      <c r="E330" s="103"/>
      <c r="F330" s="103"/>
      <c r="G330" s="103"/>
      <c r="H330" s="16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129">
        <v>28086</v>
      </c>
      <c r="V330" s="99" t="s">
        <v>192</v>
      </c>
    </row>
    <row r="331" spans="1:22" ht="15.5">
      <c r="A331" s="109" t="s">
        <v>496</v>
      </c>
      <c r="B331" s="96" t="s">
        <v>243</v>
      </c>
      <c r="C331" s="105"/>
      <c r="D331" s="103"/>
      <c r="E331" s="103"/>
      <c r="F331" s="103"/>
      <c r="G331" s="103"/>
      <c r="H331" s="16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129">
        <v>28086</v>
      </c>
      <c r="V331" s="99" t="s">
        <v>192</v>
      </c>
    </row>
    <row r="332" spans="1:22" ht="15.5">
      <c r="A332" s="109" t="s">
        <v>505</v>
      </c>
      <c r="B332" s="96" t="s">
        <v>13</v>
      </c>
      <c r="C332" s="110">
        <v>44827</v>
      </c>
      <c r="D332" s="98" t="s">
        <v>506</v>
      </c>
      <c r="E332" s="103">
        <v>25800</v>
      </c>
      <c r="F332" s="103"/>
      <c r="G332" s="103"/>
      <c r="H332" s="16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>
        <v>28823</v>
      </c>
      <c r="V332" s="99">
        <f>U332-E332</f>
        <v>3023</v>
      </c>
    </row>
    <row r="333" spans="1:22">
      <c r="A333" s="109" t="s">
        <v>505</v>
      </c>
      <c r="B333" s="96" t="s">
        <v>188</v>
      </c>
      <c r="C333" s="118">
        <v>43228</v>
      </c>
      <c r="D333" s="103" t="s">
        <v>507</v>
      </c>
      <c r="E333" s="103">
        <v>18109</v>
      </c>
      <c r="F333" s="118">
        <v>43902</v>
      </c>
      <c r="G333" s="103" t="s">
        <v>508</v>
      </c>
      <c r="H333" s="103">
        <v>21854</v>
      </c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>
        <v>28823</v>
      </c>
      <c r="V333" s="99">
        <f>U333-H333</f>
        <v>6969</v>
      </c>
    </row>
    <row r="334" spans="1:22" ht="15.5">
      <c r="A334" s="109" t="s">
        <v>505</v>
      </c>
      <c r="B334" s="96" t="s">
        <v>191</v>
      </c>
      <c r="C334" s="103"/>
      <c r="D334" s="103"/>
      <c r="E334" s="103"/>
      <c r="F334" s="103"/>
      <c r="G334" s="103"/>
      <c r="H334" s="16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>
        <v>28823</v>
      </c>
      <c r="V334" s="99" t="s">
        <v>192</v>
      </c>
    </row>
    <row r="335" spans="1:22">
      <c r="A335" s="109" t="s">
        <v>505</v>
      </c>
      <c r="B335" s="109" t="s">
        <v>193</v>
      </c>
      <c r="C335" s="110">
        <v>43955</v>
      </c>
      <c r="D335" s="104" t="s">
        <v>509</v>
      </c>
      <c r="E335" s="105">
        <v>21889</v>
      </c>
      <c r="F335" s="110">
        <v>44827</v>
      </c>
      <c r="G335" s="98" t="s">
        <v>509</v>
      </c>
      <c r="H335" s="103">
        <v>25800</v>
      </c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>
        <v>28823</v>
      </c>
      <c r="V335" s="99">
        <f>U335-H335</f>
        <v>3023</v>
      </c>
    </row>
    <row r="336" spans="1:22">
      <c r="A336" s="109" t="s">
        <v>505</v>
      </c>
      <c r="B336" s="109" t="s">
        <v>196</v>
      </c>
      <c r="C336" s="103"/>
      <c r="D336" s="103"/>
      <c r="E336" s="103"/>
      <c r="F336" s="103"/>
      <c r="G336" s="103"/>
      <c r="H336" s="103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>
        <v>28823</v>
      </c>
      <c r="V336" s="99" t="s">
        <v>192</v>
      </c>
    </row>
    <row r="337" spans="1:22">
      <c r="A337" s="109" t="s">
        <v>505</v>
      </c>
      <c r="B337" s="109" t="s">
        <v>197</v>
      </c>
      <c r="C337" s="140"/>
      <c r="D337" s="103"/>
      <c r="E337" s="103"/>
      <c r="F337" s="103"/>
      <c r="G337" s="103"/>
      <c r="H337" s="103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>
        <v>28823</v>
      </c>
      <c r="V337" s="99" t="s">
        <v>192</v>
      </c>
    </row>
    <row r="338" spans="1:22">
      <c r="A338" s="109" t="s">
        <v>505</v>
      </c>
      <c r="B338" s="96" t="s">
        <v>198</v>
      </c>
      <c r="C338" s="171">
        <v>44144</v>
      </c>
      <c r="D338" s="172" t="s">
        <v>510</v>
      </c>
      <c r="E338" s="173">
        <v>23232</v>
      </c>
      <c r="F338" s="110">
        <v>44827</v>
      </c>
      <c r="G338" s="98" t="s">
        <v>511</v>
      </c>
      <c r="H338" s="103">
        <v>25800</v>
      </c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>
        <v>28823</v>
      </c>
      <c r="V338" s="99">
        <f>U338-H338</f>
        <v>3023</v>
      </c>
    </row>
    <row r="339" spans="1:22">
      <c r="A339" s="109" t="s">
        <v>505</v>
      </c>
      <c r="B339" s="109" t="s">
        <v>200</v>
      </c>
      <c r="C339" s="103"/>
      <c r="D339" s="103"/>
      <c r="E339" s="103"/>
      <c r="F339" s="103"/>
      <c r="G339" s="103"/>
      <c r="H339" s="103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>
        <v>28823</v>
      </c>
      <c r="V339" s="99" t="s">
        <v>192</v>
      </c>
    </row>
    <row r="340" spans="1:22">
      <c r="A340" s="109" t="s">
        <v>505</v>
      </c>
      <c r="B340" s="109" t="s">
        <v>203</v>
      </c>
      <c r="C340" s="103"/>
      <c r="D340" s="103"/>
      <c r="E340" s="103"/>
      <c r="F340" s="103"/>
      <c r="G340" s="103"/>
      <c r="H340" s="103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>
        <v>28823</v>
      </c>
      <c r="V340" s="99" t="s">
        <v>192</v>
      </c>
    </row>
    <row r="341" spans="1:22">
      <c r="A341" s="109" t="s">
        <v>505</v>
      </c>
      <c r="B341" s="96" t="s">
        <v>204</v>
      </c>
      <c r="C341" s="174">
        <v>44470</v>
      </c>
      <c r="D341" s="175" t="s">
        <v>512</v>
      </c>
      <c r="E341" s="103">
        <v>24440</v>
      </c>
      <c r="F341" s="110">
        <v>45449</v>
      </c>
      <c r="G341" s="107" t="s">
        <v>513</v>
      </c>
      <c r="H341" s="103">
        <v>27615</v>
      </c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>
        <v>28823</v>
      </c>
      <c r="V341" s="99">
        <f>U341-H341</f>
        <v>1208</v>
      </c>
    </row>
    <row r="342" spans="1:22">
      <c r="A342" s="109" t="s">
        <v>505</v>
      </c>
      <c r="B342" s="96" t="s">
        <v>207</v>
      </c>
      <c r="C342" s="174">
        <v>44470</v>
      </c>
      <c r="D342" s="175" t="s">
        <v>514</v>
      </c>
      <c r="E342" s="103">
        <v>24440</v>
      </c>
      <c r="F342" s="103"/>
      <c r="G342" s="103"/>
      <c r="H342" s="103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>
        <v>28823</v>
      </c>
      <c r="V342" s="99">
        <f>U342-E342</f>
        <v>4383</v>
      </c>
    </row>
    <row r="343" spans="1:22">
      <c r="A343" s="109" t="s">
        <v>505</v>
      </c>
      <c r="B343" s="109" t="s">
        <v>208</v>
      </c>
      <c r="C343" s="110">
        <v>44827</v>
      </c>
      <c r="D343" s="98" t="s">
        <v>515</v>
      </c>
      <c r="E343" s="103">
        <v>25800</v>
      </c>
      <c r="F343" s="103"/>
      <c r="G343" s="103"/>
      <c r="H343" s="103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>
        <v>28823</v>
      </c>
      <c r="V343" s="99">
        <f>U343-E343</f>
        <v>3023</v>
      </c>
    </row>
    <row r="344" spans="1:22">
      <c r="A344" s="109" t="s">
        <v>505</v>
      </c>
      <c r="B344" s="166" t="s">
        <v>210</v>
      </c>
      <c r="C344" s="103"/>
      <c r="D344" s="103"/>
      <c r="E344" s="103"/>
      <c r="F344" s="103"/>
      <c r="G344" s="103"/>
      <c r="H344" s="103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>
        <v>28823</v>
      </c>
      <c r="V344" s="99" t="s">
        <v>192</v>
      </c>
    </row>
    <row r="345" spans="1:22">
      <c r="A345" s="109" t="s">
        <v>505</v>
      </c>
      <c r="B345" s="109" t="s">
        <v>302</v>
      </c>
      <c r="C345" s="103"/>
      <c r="D345" s="103"/>
      <c r="E345" s="103"/>
      <c r="F345" s="103"/>
      <c r="G345" s="103"/>
      <c r="H345" s="103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>
        <v>28823</v>
      </c>
      <c r="V345" s="99" t="s">
        <v>192</v>
      </c>
    </row>
    <row r="346" spans="1:22">
      <c r="A346" s="109" t="s">
        <v>505</v>
      </c>
      <c r="B346" s="109" t="s">
        <v>304</v>
      </c>
      <c r="C346" s="103"/>
      <c r="D346" s="103"/>
      <c r="E346" s="103"/>
      <c r="F346" s="103"/>
      <c r="G346" s="103"/>
      <c r="H346" s="103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>
        <v>28823</v>
      </c>
      <c r="V346" s="99" t="s">
        <v>192</v>
      </c>
    </row>
    <row r="347" spans="1:22">
      <c r="A347" s="109" t="s">
        <v>505</v>
      </c>
      <c r="B347" s="109" t="s">
        <v>468</v>
      </c>
      <c r="C347" s="103"/>
      <c r="D347" s="103"/>
      <c r="E347" s="103"/>
      <c r="F347" s="103"/>
      <c r="G347" s="103"/>
      <c r="H347" s="103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>
        <v>28823</v>
      </c>
      <c r="V347" s="99" t="s">
        <v>192</v>
      </c>
    </row>
    <row r="348" spans="1:22">
      <c r="A348" s="109" t="s">
        <v>505</v>
      </c>
      <c r="B348" s="109" t="s">
        <v>469</v>
      </c>
      <c r="C348" s="103"/>
      <c r="D348" s="103"/>
      <c r="E348" s="103"/>
      <c r="F348" s="103"/>
      <c r="G348" s="103"/>
      <c r="H348" s="103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>
        <v>28823</v>
      </c>
      <c r="V348" s="99" t="s">
        <v>192</v>
      </c>
    </row>
    <row r="349" spans="1:22">
      <c r="A349" s="109" t="s">
        <v>505</v>
      </c>
      <c r="B349" s="109" t="s">
        <v>516</v>
      </c>
      <c r="C349" s="118">
        <v>44743</v>
      </c>
      <c r="D349" s="104" t="s">
        <v>517</v>
      </c>
      <c r="E349" s="103">
        <v>25579</v>
      </c>
      <c r="F349" s="103"/>
      <c r="G349" s="103"/>
      <c r="H349" s="103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>
        <v>28823</v>
      </c>
      <c r="V349" s="99">
        <f>U349-E349</f>
        <v>3244</v>
      </c>
    </row>
    <row r="350" spans="1:22">
      <c r="A350" s="109" t="s">
        <v>505</v>
      </c>
      <c r="B350" s="96" t="s">
        <v>231</v>
      </c>
      <c r="C350" s="106">
        <v>43937</v>
      </c>
      <c r="D350" s="104" t="s">
        <v>518</v>
      </c>
      <c r="E350" s="103">
        <v>21889</v>
      </c>
      <c r="F350" s="110">
        <v>44827</v>
      </c>
      <c r="G350" s="116"/>
      <c r="H350" s="103">
        <v>25800</v>
      </c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>
        <v>28823</v>
      </c>
      <c r="V350" s="99">
        <f>U350-H350</f>
        <v>3023</v>
      </c>
    </row>
    <row r="351" spans="1:22">
      <c r="A351" s="109" t="s">
        <v>505</v>
      </c>
      <c r="B351" s="96" t="s">
        <v>233</v>
      </c>
      <c r="C351" s="103"/>
      <c r="D351" s="103"/>
      <c r="E351" s="103"/>
      <c r="F351" s="103"/>
      <c r="G351" s="103"/>
      <c r="H351" s="103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>
        <v>28823</v>
      </c>
      <c r="V351" s="99" t="s">
        <v>192</v>
      </c>
    </row>
    <row r="352" spans="1:22">
      <c r="A352" s="109" t="s">
        <v>505</v>
      </c>
      <c r="B352" s="109" t="s">
        <v>239</v>
      </c>
      <c r="C352" s="110">
        <v>43955</v>
      </c>
      <c r="D352" s="103" t="s">
        <v>519</v>
      </c>
      <c r="E352" s="103">
        <v>21889</v>
      </c>
      <c r="F352" s="103"/>
      <c r="G352" s="103"/>
      <c r="H352" s="103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>
        <v>28823</v>
      </c>
      <c r="V352" s="99">
        <f>U352-E352</f>
        <v>6934</v>
      </c>
    </row>
    <row r="353" spans="1:24">
      <c r="A353" s="109" t="s">
        <v>505</v>
      </c>
      <c r="B353" s="109" t="s">
        <v>471</v>
      </c>
      <c r="C353" s="103"/>
      <c r="D353" s="103"/>
      <c r="E353" s="103"/>
      <c r="F353" s="103"/>
      <c r="G353" s="103"/>
      <c r="H353" s="103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>
        <v>28823</v>
      </c>
      <c r="V353" s="99" t="s">
        <v>192</v>
      </c>
    </row>
    <row r="354" spans="1:24">
      <c r="A354" s="109" t="s">
        <v>505</v>
      </c>
      <c r="B354" s="109" t="s">
        <v>472</v>
      </c>
      <c r="C354" s="174">
        <v>44470</v>
      </c>
      <c r="D354" s="104" t="s">
        <v>520</v>
      </c>
      <c r="E354" s="103">
        <v>24440</v>
      </c>
      <c r="F354" s="103"/>
      <c r="G354" s="103"/>
      <c r="H354" s="103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>
        <v>28823</v>
      </c>
      <c r="V354" s="99">
        <f>U354-E354</f>
        <v>4383</v>
      </c>
    </row>
    <row r="355" spans="1:24">
      <c r="A355" s="109" t="s">
        <v>505</v>
      </c>
      <c r="B355" s="96" t="s">
        <v>243</v>
      </c>
      <c r="C355" s="174">
        <v>44470</v>
      </c>
      <c r="D355" s="99">
        <v>3070046</v>
      </c>
      <c r="E355" s="103">
        <v>24440</v>
      </c>
      <c r="F355" s="103"/>
      <c r="G355" s="103"/>
      <c r="H355" s="103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>
        <v>28823</v>
      </c>
      <c r="V355" s="99">
        <f>U355-E355</f>
        <v>4383</v>
      </c>
    </row>
    <row r="356" spans="1:24" ht="15.5">
      <c r="A356" s="109" t="s">
        <v>521</v>
      </c>
      <c r="B356" s="96" t="s">
        <v>13</v>
      </c>
      <c r="C356" s="110">
        <v>43277</v>
      </c>
      <c r="D356" s="104" t="s">
        <v>522</v>
      </c>
      <c r="E356" s="99">
        <v>17951</v>
      </c>
      <c r="F356" s="110"/>
      <c r="G356" s="99"/>
      <c r="H356" s="16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>
        <v>25323</v>
      </c>
      <c r="V356" s="99">
        <f>U356-E356</f>
        <v>7372</v>
      </c>
      <c r="W356" s="176" t="s">
        <v>523</v>
      </c>
      <c r="X356" s="160"/>
    </row>
    <row r="357" spans="1:24" ht="15.5">
      <c r="A357" s="109" t="s">
        <v>521</v>
      </c>
      <c r="B357" s="96" t="s">
        <v>188</v>
      </c>
      <c r="C357" s="103"/>
      <c r="D357" s="103"/>
      <c r="E357" s="103"/>
      <c r="F357" s="103"/>
      <c r="G357" s="103"/>
      <c r="H357" s="16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>
        <v>25323</v>
      </c>
      <c r="V357" s="99" t="s">
        <v>192</v>
      </c>
      <c r="W357" s="176" t="s">
        <v>523</v>
      </c>
    </row>
    <row r="358" spans="1:24" ht="15.5">
      <c r="A358" s="109" t="s">
        <v>521</v>
      </c>
      <c r="B358" s="96" t="s">
        <v>191</v>
      </c>
      <c r="C358" s="133"/>
      <c r="D358" s="132"/>
      <c r="E358" s="133"/>
      <c r="F358" s="133"/>
      <c r="G358" s="132"/>
      <c r="H358" s="16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>
        <v>25323</v>
      </c>
      <c r="V358" s="99" t="s">
        <v>192</v>
      </c>
      <c r="W358" s="176" t="s">
        <v>523</v>
      </c>
    </row>
    <row r="359" spans="1:24" ht="15.5">
      <c r="A359" s="109" t="s">
        <v>521</v>
      </c>
      <c r="B359" s="109" t="s">
        <v>193</v>
      </c>
      <c r="C359" s="110">
        <v>43146</v>
      </c>
      <c r="D359" s="104" t="s">
        <v>524</v>
      </c>
      <c r="E359" s="99">
        <v>17161</v>
      </c>
      <c r="F359" s="110"/>
      <c r="G359" s="99"/>
      <c r="H359" s="16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>
        <v>25323</v>
      </c>
      <c r="V359" s="99">
        <f>U359-E359</f>
        <v>8162</v>
      </c>
      <c r="W359" s="176" t="s">
        <v>523</v>
      </c>
    </row>
    <row r="360" spans="1:24" ht="15.5">
      <c r="A360" s="109" t="s">
        <v>521</v>
      </c>
      <c r="B360" s="109" t="s">
        <v>196</v>
      </c>
      <c r="C360" s="103"/>
      <c r="D360" s="103"/>
      <c r="E360" s="103"/>
      <c r="F360" s="103"/>
      <c r="G360" s="103"/>
      <c r="H360" s="16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>
        <v>25323</v>
      </c>
      <c r="V360" s="99" t="s">
        <v>192</v>
      </c>
      <c r="W360" s="176" t="s">
        <v>523</v>
      </c>
    </row>
    <row r="361" spans="1:24" ht="15.5">
      <c r="A361" s="109" t="s">
        <v>521</v>
      </c>
      <c r="B361" s="109" t="s">
        <v>197</v>
      </c>
      <c r="C361" s="103"/>
      <c r="D361" s="103"/>
      <c r="E361" s="103"/>
      <c r="F361" s="103"/>
      <c r="G361" s="103"/>
      <c r="H361" s="16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>
        <v>25323</v>
      </c>
      <c r="V361" s="99" t="s">
        <v>192</v>
      </c>
      <c r="W361" s="176" t="s">
        <v>523</v>
      </c>
    </row>
    <row r="362" spans="1:24" ht="15.5">
      <c r="A362" s="109" t="s">
        <v>521</v>
      </c>
      <c r="B362" s="96" t="s">
        <v>198</v>
      </c>
      <c r="C362" s="103"/>
      <c r="D362" s="103"/>
      <c r="E362" s="103"/>
      <c r="F362" s="103"/>
      <c r="G362" s="103"/>
      <c r="H362" s="16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>
        <v>25323</v>
      </c>
      <c r="V362" s="99" t="s">
        <v>192</v>
      </c>
      <c r="W362" s="176" t="s">
        <v>523</v>
      </c>
    </row>
    <row r="363" spans="1:24" ht="15.5">
      <c r="A363" s="109" t="s">
        <v>521</v>
      </c>
      <c r="B363" s="109" t="s">
        <v>200</v>
      </c>
      <c r="C363" s="103"/>
      <c r="D363" s="103"/>
      <c r="E363" s="103"/>
      <c r="F363" s="103"/>
      <c r="G363" s="103"/>
      <c r="H363" s="16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>
        <v>25323</v>
      </c>
      <c r="V363" s="99" t="s">
        <v>192</v>
      </c>
      <c r="W363" s="176" t="s">
        <v>523</v>
      </c>
    </row>
    <row r="364" spans="1:24" ht="15.5">
      <c r="A364" s="109" t="s">
        <v>521</v>
      </c>
      <c r="B364" s="109" t="s">
        <v>203</v>
      </c>
      <c r="C364" s="103"/>
      <c r="D364" s="103"/>
      <c r="E364" s="103"/>
      <c r="F364" s="103"/>
      <c r="G364" s="103"/>
      <c r="H364" s="16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>
        <v>25323</v>
      </c>
      <c r="V364" s="99" t="s">
        <v>192</v>
      </c>
      <c r="W364" s="176" t="s">
        <v>523</v>
      </c>
    </row>
    <row r="365" spans="1:24" ht="15.5">
      <c r="A365" s="109" t="s">
        <v>521</v>
      </c>
      <c r="B365" s="96" t="s">
        <v>204</v>
      </c>
      <c r="C365" s="103"/>
      <c r="D365" s="103"/>
      <c r="E365" s="103"/>
      <c r="F365" s="103"/>
      <c r="G365" s="103"/>
      <c r="H365" s="16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>
        <v>25323</v>
      </c>
      <c r="V365" s="99" t="s">
        <v>192</v>
      </c>
      <c r="W365" s="176" t="s">
        <v>523</v>
      </c>
    </row>
    <row r="366" spans="1:24" ht="15.5">
      <c r="A366" s="109" t="s">
        <v>521</v>
      </c>
      <c r="B366" s="96" t="s">
        <v>207</v>
      </c>
      <c r="C366" s="103"/>
      <c r="D366" s="103"/>
      <c r="E366" s="103"/>
      <c r="F366" s="103"/>
      <c r="G366" s="103"/>
      <c r="H366" s="16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>
        <v>25323</v>
      </c>
      <c r="V366" s="99" t="s">
        <v>192</v>
      </c>
      <c r="W366" s="176" t="s">
        <v>523</v>
      </c>
    </row>
    <row r="367" spans="1:24" ht="15.5">
      <c r="A367" s="109" t="s">
        <v>521</v>
      </c>
      <c r="B367" s="109" t="s">
        <v>208</v>
      </c>
      <c r="C367" s="110">
        <v>43425</v>
      </c>
      <c r="D367" s="104" t="s">
        <v>525</v>
      </c>
      <c r="E367" s="99">
        <v>18379</v>
      </c>
      <c r="F367" s="110"/>
      <c r="G367" s="99"/>
      <c r="H367" s="16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>
        <v>25323</v>
      </c>
      <c r="V367" s="99">
        <f>U367-E367</f>
        <v>6944</v>
      </c>
      <c r="W367" s="176" t="s">
        <v>523</v>
      </c>
    </row>
    <row r="368" spans="1:24" ht="15.5">
      <c r="A368" s="109" t="s">
        <v>521</v>
      </c>
      <c r="B368" s="166" t="s">
        <v>210</v>
      </c>
      <c r="C368" s="103"/>
      <c r="D368" s="103"/>
      <c r="E368" s="103"/>
      <c r="F368" s="103"/>
      <c r="G368" s="103"/>
      <c r="H368" s="16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>
        <v>25323</v>
      </c>
      <c r="V368" s="99" t="s">
        <v>192</v>
      </c>
      <c r="W368" s="176" t="s">
        <v>523</v>
      </c>
    </row>
    <row r="369" spans="1:24" ht="15.5">
      <c r="A369" s="109" t="s">
        <v>521</v>
      </c>
      <c r="B369" s="109" t="s">
        <v>302</v>
      </c>
      <c r="C369" s="103"/>
      <c r="D369" s="103"/>
      <c r="E369" s="103"/>
      <c r="F369" s="103"/>
      <c r="G369" s="103"/>
      <c r="H369" s="16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>
        <v>25323</v>
      </c>
      <c r="V369" s="99" t="s">
        <v>192</v>
      </c>
      <c r="W369" s="176" t="s">
        <v>523</v>
      </c>
    </row>
    <row r="370" spans="1:24" ht="15.5">
      <c r="A370" s="109" t="s">
        <v>521</v>
      </c>
      <c r="B370" s="109" t="s">
        <v>304</v>
      </c>
      <c r="C370" s="103"/>
      <c r="D370" s="103"/>
      <c r="E370" s="103"/>
      <c r="F370" s="103"/>
      <c r="G370" s="103"/>
      <c r="H370" s="16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>
        <v>25323</v>
      </c>
      <c r="V370" s="99" t="s">
        <v>192</v>
      </c>
      <c r="W370" s="176" t="s">
        <v>523</v>
      </c>
    </row>
    <row r="371" spans="1:24" ht="15.5">
      <c r="A371" s="109" t="s">
        <v>521</v>
      </c>
      <c r="B371" s="109" t="s">
        <v>468</v>
      </c>
      <c r="C371" s="103"/>
      <c r="D371" s="103"/>
      <c r="E371" s="103"/>
      <c r="F371" s="103"/>
      <c r="G371" s="103"/>
      <c r="H371" s="16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>
        <v>25323</v>
      </c>
      <c r="V371" s="99" t="s">
        <v>192</v>
      </c>
      <c r="W371" s="176" t="s">
        <v>523</v>
      </c>
    </row>
    <row r="372" spans="1:24" ht="15.5">
      <c r="A372" s="109" t="s">
        <v>521</v>
      </c>
      <c r="B372" s="109" t="s">
        <v>469</v>
      </c>
      <c r="C372" s="103"/>
      <c r="D372" s="103"/>
      <c r="E372" s="103"/>
      <c r="F372" s="103"/>
      <c r="G372" s="103"/>
      <c r="H372" s="16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>
        <v>25323</v>
      </c>
      <c r="V372" s="99" t="s">
        <v>192</v>
      </c>
      <c r="W372" s="176" t="s">
        <v>523</v>
      </c>
    </row>
    <row r="373" spans="1:24" ht="15.5">
      <c r="A373" s="109" t="s">
        <v>521</v>
      </c>
      <c r="B373" s="109" t="s">
        <v>470</v>
      </c>
      <c r="C373" s="103"/>
      <c r="D373" s="103"/>
      <c r="E373" s="103"/>
      <c r="F373" s="103"/>
      <c r="G373" s="103"/>
      <c r="H373" s="16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>
        <v>25323</v>
      </c>
      <c r="V373" s="99" t="s">
        <v>192</v>
      </c>
      <c r="W373" s="176" t="s">
        <v>523</v>
      </c>
    </row>
    <row r="374" spans="1:24">
      <c r="A374" s="109" t="s">
        <v>521</v>
      </c>
      <c r="B374" s="96" t="s">
        <v>231</v>
      </c>
      <c r="C374" s="110">
        <v>43159</v>
      </c>
      <c r="D374" s="104" t="s">
        <v>526</v>
      </c>
      <c r="E374" s="99">
        <v>17161</v>
      </c>
      <c r="F374" s="110">
        <v>44386</v>
      </c>
      <c r="G374" s="99" t="s">
        <v>527</v>
      </c>
      <c r="H374" s="103">
        <v>23489</v>
      </c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>
        <v>25323</v>
      </c>
      <c r="V374" s="99">
        <f>U374-H374</f>
        <v>1834</v>
      </c>
      <c r="W374" s="176" t="s">
        <v>523</v>
      </c>
    </row>
    <row r="375" spans="1:24" ht="15.5">
      <c r="A375" s="109" t="s">
        <v>521</v>
      </c>
      <c r="B375" s="96" t="s">
        <v>233</v>
      </c>
      <c r="C375" s="103"/>
      <c r="D375" s="103"/>
      <c r="E375" s="103"/>
      <c r="F375" s="103"/>
      <c r="G375" s="103"/>
      <c r="H375" s="16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>
        <v>25323</v>
      </c>
      <c r="V375" s="99" t="s">
        <v>192</v>
      </c>
      <c r="W375" s="176" t="s">
        <v>523</v>
      </c>
    </row>
    <row r="376" spans="1:24" ht="15.5">
      <c r="A376" s="109" t="s">
        <v>521</v>
      </c>
      <c r="B376" s="109" t="s">
        <v>239</v>
      </c>
      <c r="C376" s="133"/>
      <c r="D376" s="133"/>
      <c r="E376" s="133"/>
      <c r="F376" s="133"/>
      <c r="G376" s="133"/>
      <c r="H376" s="16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>
        <v>25323</v>
      </c>
      <c r="V376" s="99" t="s">
        <v>192</v>
      </c>
      <c r="W376" s="176" t="s">
        <v>523</v>
      </c>
    </row>
    <row r="377" spans="1:24" ht="15.5">
      <c r="A377" s="109" t="s">
        <v>521</v>
      </c>
      <c r="B377" s="109" t="s">
        <v>471</v>
      </c>
      <c r="C377" s="103"/>
      <c r="D377" s="103"/>
      <c r="E377" s="103"/>
      <c r="F377" s="103"/>
      <c r="G377" s="103"/>
      <c r="H377" s="16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>
        <v>25323</v>
      </c>
      <c r="V377" s="99" t="s">
        <v>192</v>
      </c>
      <c r="W377" s="176" t="s">
        <v>523</v>
      </c>
    </row>
    <row r="378" spans="1:24" ht="15.5">
      <c r="A378" s="109" t="s">
        <v>521</v>
      </c>
      <c r="B378" s="109" t="s">
        <v>472</v>
      </c>
      <c r="C378" s="103"/>
      <c r="D378" s="103"/>
      <c r="E378" s="103"/>
      <c r="F378" s="103"/>
      <c r="G378" s="103"/>
      <c r="H378" s="16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>
        <v>25323</v>
      </c>
      <c r="V378" s="99" t="s">
        <v>192</v>
      </c>
      <c r="W378" s="176" t="s">
        <v>523</v>
      </c>
    </row>
    <row r="379" spans="1:24">
      <c r="A379" s="109" t="s">
        <v>521</v>
      </c>
      <c r="B379" s="96" t="s">
        <v>243</v>
      </c>
      <c r="C379" s="114">
        <v>43894</v>
      </c>
      <c r="D379" s="103" t="s">
        <v>528</v>
      </c>
      <c r="E379" s="103">
        <v>21641</v>
      </c>
      <c r="F379" s="110">
        <v>44386</v>
      </c>
      <c r="G379" s="99" t="s">
        <v>529</v>
      </c>
      <c r="H379" s="103">
        <v>23489</v>
      </c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>
        <v>25323</v>
      </c>
      <c r="V379" s="99">
        <f>U379-H379</f>
        <v>1834</v>
      </c>
      <c r="W379" s="176" t="s">
        <v>523</v>
      </c>
    </row>
    <row r="380" spans="1:24" ht="15.5">
      <c r="A380" s="109" t="s">
        <v>530</v>
      </c>
      <c r="B380" s="96" t="s">
        <v>13</v>
      </c>
      <c r="C380" s="118">
        <v>43710</v>
      </c>
      <c r="D380" s="107" t="s">
        <v>531</v>
      </c>
      <c r="E380" s="99">
        <v>20372</v>
      </c>
      <c r="F380" s="103"/>
      <c r="G380" s="103"/>
      <c r="H380" s="16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>
        <v>21491</v>
      </c>
      <c r="V380" s="99">
        <f>U380-E380</f>
        <v>1119</v>
      </c>
      <c r="W380" s="117" t="s">
        <v>532</v>
      </c>
    </row>
    <row r="381" spans="1:24" ht="15.5">
      <c r="A381" s="109" t="s">
        <v>530</v>
      </c>
      <c r="B381" s="96" t="s">
        <v>188</v>
      </c>
      <c r="C381" s="103"/>
      <c r="D381" s="107"/>
      <c r="E381" s="140"/>
      <c r="F381" s="103"/>
      <c r="G381" s="103"/>
      <c r="H381" s="16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>
        <v>21491</v>
      </c>
      <c r="V381" s="99" t="s">
        <v>192</v>
      </c>
      <c r="W381" s="117" t="s">
        <v>532</v>
      </c>
    </row>
    <row r="382" spans="1:24" ht="15.5">
      <c r="A382" s="109" t="s">
        <v>530</v>
      </c>
      <c r="B382" s="96" t="s">
        <v>191</v>
      </c>
      <c r="C382" s="103"/>
      <c r="D382" s="107"/>
      <c r="E382" s="103"/>
      <c r="F382" s="103"/>
      <c r="G382" s="103"/>
      <c r="H382" s="16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>
        <v>21491</v>
      </c>
      <c r="V382" s="99" t="s">
        <v>192</v>
      </c>
      <c r="W382" s="117" t="s">
        <v>532</v>
      </c>
    </row>
    <row r="383" spans="1:24">
      <c r="A383" s="109" t="s">
        <v>530</v>
      </c>
      <c r="B383" s="109" t="s">
        <v>193</v>
      </c>
      <c r="C383" s="97">
        <v>43710</v>
      </c>
      <c r="D383" s="98" t="s">
        <v>533</v>
      </c>
      <c r="E383" s="104">
        <v>20372</v>
      </c>
      <c r="F383" s="97">
        <v>43760</v>
      </c>
      <c r="G383" s="123" t="s">
        <v>534</v>
      </c>
      <c r="H383" s="104">
        <v>20380</v>
      </c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99">
        <v>21491</v>
      </c>
      <c r="V383" s="99">
        <f>U383-H383</f>
        <v>1111</v>
      </c>
      <c r="W383" s="117" t="s">
        <v>532</v>
      </c>
      <c r="X383" s="160"/>
    </row>
    <row r="384" spans="1:24" ht="15.5">
      <c r="A384" s="109" t="s">
        <v>530</v>
      </c>
      <c r="B384" s="109" t="s">
        <v>196</v>
      </c>
      <c r="C384" s="103"/>
      <c r="D384" s="103"/>
      <c r="E384" s="140"/>
      <c r="F384" s="103"/>
      <c r="G384" s="103"/>
      <c r="H384" s="16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>
        <v>21491</v>
      </c>
      <c r="V384" s="99" t="s">
        <v>192</v>
      </c>
      <c r="W384" s="117" t="s">
        <v>532</v>
      </c>
    </row>
    <row r="385" spans="1:24" ht="15.5">
      <c r="A385" s="109" t="s">
        <v>530</v>
      </c>
      <c r="B385" s="109" t="s">
        <v>535</v>
      </c>
      <c r="C385" s="103"/>
      <c r="D385" s="103"/>
      <c r="E385" s="103"/>
      <c r="F385" s="103"/>
      <c r="G385" s="103"/>
      <c r="H385" s="16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>
        <v>21491</v>
      </c>
      <c r="V385" s="99" t="s">
        <v>192</v>
      </c>
      <c r="W385" s="117" t="s">
        <v>532</v>
      </c>
    </row>
    <row r="386" spans="1:24" ht="15.5">
      <c r="A386" s="109" t="s">
        <v>530</v>
      </c>
      <c r="B386" s="96" t="s">
        <v>198</v>
      </c>
      <c r="C386" s="103"/>
      <c r="D386" s="103"/>
      <c r="E386" s="103"/>
      <c r="F386" s="103"/>
      <c r="G386" s="103"/>
      <c r="H386" s="16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>
        <v>21491</v>
      </c>
      <c r="V386" s="99" t="s">
        <v>192</v>
      </c>
      <c r="W386" s="117" t="s">
        <v>532</v>
      </c>
    </row>
    <row r="387" spans="1:24" ht="15.5">
      <c r="A387" s="109" t="s">
        <v>530</v>
      </c>
      <c r="B387" s="109" t="s">
        <v>200</v>
      </c>
      <c r="C387" s="103"/>
      <c r="D387" s="103"/>
      <c r="E387" s="103"/>
      <c r="F387" s="103"/>
      <c r="G387" s="103"/>
      <c r="H387" s="16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>
        <v>21491</v>
      </c>
      <c r="V387" s="99" t="s">
        <v>192</v>
      </c>
      <c r="W387" s="117" t="s">
        <v>532</v>
      </c>
    </row>
    <row r="388" spans="1:24" ht="15.5">
      <c r="A388" s="109" t="s">
        <v>530</v>
      </c>
      <c r="B388" s="109" t="s">
        <v>203</v>
      </c>
      <c r="C388" s="103"/>
      <c r="D388" s="103"/>
      <c r="E388" s="103"/>
      <c r="F388" s="103"/>
      <c r="G388" s="103"/>
      <c r="H388" s="16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>
        <v>21491</v>
      </c>
      <c r="V388" s="99" t="s">
        <v>192</v>
      </c>
      <c r="W388" s="117" t="s">
        <v>532</v>
      </c>
    </row>
    <row r="389" spans="1:24" ht="15.5">
      <c r="A389" s="109" t="s">
        <v>530</v>
      </c>
      <c r="B389" s="96" t="s">
        <v>204</v>
      </c>
      <c r="C389" s="103"/>
      <c r="D389" s="103"/>
      <c r="E389" s="103"/>
      <c r="F389" s="103"/>
      <c r="G389" s="103"/>
      <c r="H389" s="16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>
        <v>21491</v>
      </c>
      <c r="V389" s="99" t="s">
        <v>192</v>
      </c>
      <c r="W389" s="117" t="s">
        <v>532</v>
      </c>
    </row>
    <row r="390" spans="1:24" ht="15.5">
      <c r="A390" s="109" t="s">
        <v>530</v>
      </c>
      <c r="B390" s="96" t="s">
        <v>207</v>
      </c>
      <c r="C390" s="103"/>
      <c r="D390" s="103"/>
      <c r="E390" s="103"/>
      <c r="F390" s="103"/>
      <c r="G390" s="103"/>
      <c r="H390" s="16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>
        <v>21491</v>
      </c>
      <c r="V390" s="99" t="s">
        <v>192</v>
      </c>
      <c r="W390" s="117" t="s">
        <v>532</v>
      </c>
    </row>
    <row r="391" spans="1:24" ht="15.5">
      <c r="A391" s="109" t="s">
        <v>530</v>
      </c>
      <c r="B391" s="109" t="s">
        <v>208</v>
      </c>
      <c r="C391" s="118">
        <v>43732</v>
      </c>
      <c r="D391" s="177">
        <v>949259</v>
      </c>
      <c r="E391" s="104">
        <v>20372</v>
      </c>
      <c r="F391" s="103"/>
      <c r="G391" s="103"/>
      <c r="H391" s="16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>
        <v>21491</v>
      </c>
      <c r="V391" s="99">
        <f>U391-E391</f>
        <v>1119</v>
      </c>
      <c r="W391" s="117" t="s">
        <v>532</v>
      </c>
    </row>
    <row r="392" spans="1:24" ht="15.5">
      <c r="A392" s="109" t="s">
        <v>530</v>
      </c>
      <c r="B392" s="166" t="s">
        <v>210</v>
      </c>
      <c r="C392" s="103"/>
      <c r="D392" s="103"/>
      <c r="E392" s="103"/>
      <c r="F392" s="103"/>
      <c r="G392" s="103"/>
      <c r="H392" s="16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>
        <v>21491</v>
      </c>
      <c r="V392" s="99" t="s">
        <v>192</v>
      </c>
      <c r="W392" s="117" t="s">
        <v>532</v>
      </c>
    </row>
    <row r="393" spans="1:24" ht="15.5">
      <c r="A393" s="109" t="s">
        <v>530</v>
      </c>
      <c r="B393" s="109" t="s">
        <v>302</v>
      </c>
      <c r="C393" s="103"/>
      <c r="D393" s="103"/>
      <c r="E393" s="103"/>
      <c r="F393" s="103"/>
      <c r="G393" s="103"/>
      <c r="H393" s="16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>
        <v>21491</v>
      </c>
      <c r="V393" s="99" t="s">
        <v>192</v>
      </c>
      <c r="W393" s="117" t="s">
        <v>532</v>
      </c>
    </row>
    <row r="394" spans="1:24" ht="15.5">
      <c r="A394" s="109" t="s">
        <v>530</v>
      </c>
      <c r="B394" s="109" t="s">
        <v>304</v>
      </c>
      <c r="C394" s="110">
        <v>43180</v>
      </c>
      <c r="D394" s="104" t="s">
        <v>536</v>
      </c>
      <c r="E394" s="99">
        <v>16072</v>
      </c>
      <c r="F394" s="110"/>
      <c r="G394" s="99"/>
      <c r="H394" s="16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>
        <v>21491</v>
      </c>
      <c r="V394" s="99">
        <f>U394-E394</f>
        <v>5419</v>
      </c>
      <c r="W394" s="117" t="s">
        <v>532</v>
      </c>
    </row>
    <row r="395" spans="1:24" ht="15.5">
      <c r="A395" s="109" t="s">
        <v>530</v>
      </c>
      <c r="B395" s="109" t="s">
        <v>468</v>
      </c>
      <c r="C395" s="103"/>
      <c r="D395" s="103"/>
      <c r="E395" s="103"/>
      <c r="F395" s="103"/>
      <c r="G395" s="103"/>
      <c r="H395" s="16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>
        <v>21491</v>
      </c>
      <c r="V395" s="99" t="s">
        <v>192</v>
      </c>
      <c r="W395" s="117" t="s">
        <v>532</v>
      </c>
    </row>
    <row r="396" spans="1:24" ht="15.5">
      <c r="A396" s="109" t="s">
        <v>530</v>
      </c>
      <c r="B396" s="109" t="s">
        <v>469</v>
      </c>
      <c r="C396" s="103"/>
      <c r="D396" s="103"/>
      <c r="E396" s="103"/>
      <c r="F396" s="103"/>
      <c r="G396" s="103"/>
      <c r="H396" s="16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>
        <v>21491</v>
      </c>
      <c r="V396" s="99" t="s">
        <v>192</v>
      </c>
      <c r="W396" s="117" t="s">
        <v>532</v>
      </c>
    </row>
    <row r="397" spans="1:24" ht="15.5">
      <c r="A397" s="109" t="s">
        <v>530</v>
      </c>
      <c r="B397" s="109" t="s">
        <v>470</v>
      </c>
      <c r="C397" s="103"/>
      <c r="D397" s="103"/>
      <c r="E397" s="103"/>
      <c r="F397" s="103"/>
      <c r="G397" s="103"/>
      <c r="H397" s="16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>
        <v>21491</v>
      </c>
      <c r="V397" s="99" t="s">
        <v>192</v>
      </c>
      <c r="W397" s="117" t="s">
        <v>532</v>
      </c>
    </row>
    <row r="398" spans="1:24">
      <c r="A398" s="109" t="s">
        <v>530</v>
      </c>
      <c r="B398" s="109" t="s">
        <v>231</v>
      </c>
      <c r="C398" s="114">
        <v>43214</v>
      </c>
      <c r="D398" s="150" t="s">
        <v>537</v>
      </c>
      <c r="E398" s="104">
        <v>16360</v>
      </c>
      <c r="F398" s="114">
        <v>43760</v>
      </c>
      <c r="G398" s="105" t="s">
        <v>538</v>
      </c>
      <c r="H398" s="104">
        <v>20380</v>
      </c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99">
        <v>21491</v>
      </c>
      <c r="V398" s="99">
        <f>U398-H398</f>
        <v>1111</v>
      </c>
      <c r="W398" s="117" t="s">
        <v>532</v>
      </c>
      <c r="X398" s="160"/>
    </row>
    <row r="399" spans="1:24">
      <c r="A399" s="109" t="s">
        <v>530</v>
      </c>
      <c r="B399" s="109" t="s">
        <v>233</v>
      </c>
      <c r="C399" s="97">
        <v>43439</v>
      </c>
      <c r="D399" s="104" t="s">
        <v>539</v>
      </c>
      <c r="E399" s="104">
        <v>18059</v>
      </c>
      <c r="F399" s="97">
        <v>43760</v>
      </c>
      <c r="G399" s="104" t="s">
        <v>540</v>
      </c>
      <c r="H399" s="104">
        <v>20380</v>
      </c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99">
        <v>21491</v>
      </c>
      <c r="V399" s="99">
        <f>U399-H399</f>
        <v>1111</v>
      </c>
      <c r="W399" s="117" t="s">
        <v>532</v>
      </c>
      <c r="X399" s="160"/>
    </row>
    <row r="400" spans="1:24" ht="15.5">
      <c r="A400" s="109" t="s">
        <v>530</v>
      </c>
      <c r="B400" s="109" t="s">
        <v>239</v>
      </c>
      <c r="C400" s="103"/>
      <c r="D400" s="103"/>
      <c r="E400" s="103"/>
      <c r="F400" s="103"/>
      <c r="G400" s="103"/>
      <c r="H400" s="16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>
        <v>21491</v>
      </c>
      <c r="V400" s="99" t="s">
        <v>192</v>
      </c>
      <c r="W400" s="117" t="s">
        <v>532</v>
      </c>
    </row>
    <row r="401" spans="1:23" ht="15.5">
      <c r="A401" s="109" t="s">
        <v>530</v>
      </c>
      <c r="B401" s="109" t="s">
        <v>471</v>
      </c>
      <c r="C401" s="103"/>
      <c r="D401" s="103"/>
      <c r="E401" s="103"/>
      <c r="F401" s="103"/>
      <c r="G401" s="103"/>
      <c r="H401" s="16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>
        <v>21491</v>
      </c>
      <c r="V401" s="99" t="s">
        <v>192</v>
      </c>
      <c r="W401" s="117" t="s">
        <v>532</v>
      </c>
    </row>
    <row r="402" spans="1:23" ht="15.5">
      <c r="A402" s="109" t="s">
        <v>530</v>
      </c>
      <c r="B402" s="109" t="s">
        <v>472</v>
      </c>
      <c r="C402" s="103"/>
      <c r="D402" s="103"/>
      <c r="E402" s="103"/>
      <c r="F402" s="103"/>
      <c r="G402" s="103"/>
      <c r="H402" s="16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>
        <v>21491</v>
      </c>
      <c r="V402" s="99" t="s">
        <v>192</v>
      </c>
      <c r="W402" s="117" t="s">
        <v>532</v>
      </c>
    </row>
    <row r="403" spans="1:23" ht="15.5">
      <c r="A403" s="109" t="s">
        <v>530</v>
      </c>
      <c r="B403" s="96" t="s">
        <v>243</v>
      </c>
      <c r="C403" s="114">
        <v>43651</v>
      </c>
      <c r="D403" s="103">
        <v>3070066</v>
      </c>
      <c r="E403" s="103">
        <v>19800</v>
      </c>
      <c r="F403" s="103"/>
      <c r="G403" s="103"/>
      <c r="H403" s="16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>
        <v>21491</v>
      </c>
      <c r="V403" s="99">
        <f>U403-E403</f>
        <v>1691</v>
      </c>
      <c r="W403" s="117" t="s">
        <v>467</v>
      </c>
    </row>
    <row r="404" spans="1:23" ht="15.5">
      <c r="A404" s="109" t="s">
        <v>541</v>
      </c>
      <c r="B404" s="96" t="s">
        <v>13</v>
      </c>
      <c r="C404" s="110">
        <v>44578</v>
      </c>
      <c r="D404" s="136" t="s">
        <v>542</v>
      </c>
      <c r="E404" s="103">
        <v>19535</v>
      </c>
      <c r="F404" s="103"/>
      <c r="G404" s="103"/>
      <c r="H404" s="16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>
        <v>22899</v>
      </c>
      <c r="V404" s="99">
        <f>U404-E404</f>
        <v>3364</v>
      </c>
    </row>
    <row r="405" spans="1:23" ht="15.5">
      <c r="A405" s="109" t="s">
        <v>541</v>
      </c>
      <c r="B405" s="96" t="s">
        <v>188</v>
      </c>
      <c r="C405" s="103"/>
      <c r="D405" s="103"/>
      <c r="E405" s="103"/>
      <c r="F405" s="103"/>
      <c r="G405" s="103"/>
      <c r="H405" s="16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>
        <v>22899</v>
      </c>
      <c r="V405" s="99" t="s">
        <v>192</v>
      </c>
    </row>
    <row r="406" spans="1:23" ht="15.5">
      <c r="A406" s="109" t="s">
        <v>541</v>
      </c>
      <c r="B406" s="96" t="s">
        <v>191</v>
      </c>
      <c r="C406" s="103"/>
      <c r="D406" s="103"/>
      <c r="E406" s="103"/>
      <c r="F406" s="103"/>
      <c r="G406" s="103"/>
      <c r="H406" s="16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>
        <v>22899</v>
      </c>
      <c r="V406" s="99" t="s">
        <v>192</v>
      </c>
    </row>
    <row r="407" spans="1:23" ht="15.5">
      <c r="A407" s="109" t="s">
        <v>541</v>
      </c>
      <c r="B407" s="109" t="s">
        <v>193</v>
      </c>
      <c r="C407" s="110">
        <v>44578</v>
      </c>
      <c r="D407" s="136" t="s">
        <v>543</v>
      </c>
      <c r="E407" s="103">
        <v>19535</v>
      </c>
      <c r="F407" s="103"/>
      <c r="G407" s="103"/>
      <c r="H407" s="16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>
        <v>22899</v>
      </c>
      <c r="V407" s="99">
        <f>U407-E407</f>
        <v>3364</v>
      </c>
    </row>
    <row r="408" spans="1:23" ht="15.5">
      <c r="A408" s="109" t="s">
        <v>541</v>
      </c>
      <c r="B408" s="109" t="s">
        <v>196</v>
      </c>
      <c r="C408" s="103"/>
      <c r="D408" s="103"/>
      <c r="E408" s="103"/>
      <c r="F408" s="103"/>
      <c r="G408" s="103"/>
      <c r="H408" s="16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>
        <v>22899</v>
      </c>
      <c r="V408" s="99" t="s">
        <v>192</v>
      </c>
    </row>
    <row r="409" spans="1:23" ht="15.5">
      <c r="A409" s="109" t="s">
        <v>541</v>
      </c>
      <c r="B409" s="109" t="s">
        <v>197</v>
      </c>
      <c r="C409" s="103"/>
      <c r="D409" s="103"/>
      <c r="E409" s="103"/>
      <c r="F409" s="103"/>
      <c r="G409" s="103"/>
      <c r="H409" s="16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>
        <v>22899</v>
      </c>
      <c r="V409" s="99" t="s">
        <v>192</v>
      </c>
    </row>
    <row r="410" spans="1:23" ht="15.5">
      <c r="A410" s="109" t="s">
        <v>541</v>
      </c>
      <c r="B410" s="96" t="s">
        <v>198</v>
      </c>
      <c r="C410" s="110">
        <v>44578</v>
      </c>
      <c r="D410" s="104">
        <v>1495323</v>
      </c>
      <c r="E410" s="103">
        <v>19535</v>
      </c>
      <c r="F410" s="103"/>
      <c r="G410" s="103"/>
      <c r="H410" s="16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>
        <v>22899</v>
      </c>
      <c r="V410" s="99">
        <f>U410-E410</f>
        <v>3364</v>
      </c>
    </row>
    <row r="411" spans="1:23" ht="15.5">
      <c r="A411" s="109" t="s">
        <v>541</v>
      </c>
      <c r="B411" s="109" t="s">
        <v>200</v>
      </c>
      <c r="C411" s="133"/>
      <c r="D411" s="133"/>
      <c r="E411" s="133"/>
      <c r="F411" s="133"/>
      <c r="G411" s="133"/>
      <c r="H411" s="16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>
        <v>22899</v>
      </c>
      <c r="V411" s="99" t="s">
        <v>192</v>
      </c>
    </row>
    <row r="412" spans="1:23" ht="15.5">
      <c r="A412" s="109" t="s">
        <v>541</v>
      </c>
      <c r="B412" s="109" t="s">
        <v>203</v>
      </c>
      <c r="C412" s="103"/>
      <c r="D412" s="103"/>
      <c r="E412" s="103"/>
      <c r="F412" s="103"/>
      <c r="G412" s="103"/>
      <c r="H412" s="16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>
        <v>22899</v>
      </c>
      <c r="V412" s="99" t="s">
        <v>192</v>
      </c>
    </row>
    <row r="413" spans="1:23" ht="15.5">
      <c r="A413" s="109" t="s">
        <v>541</v>
      </c>
      <c r="B413" s="96" t="s">
        <v>204</v>
      </c>
      <c r="C413" s="103"/>
      <c r="D413" s="103"/>
      <c r="E413" s="103"/>
      <c r="F413" s="103"/>
      <c r="G413" s="103"/>
      <c r="H413" s="16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>
        <v>22899</v>
      </c>
      <c r="V413" s="99" t="s">
        <v>192</v>
      </c>
    </row>
    <row r="414" spans="1:23" ht="15.5">
      <c r="A414" s="109" t="s">
        <v>541</v>
      </c>
      <c r="B414" s="96" t="s">
        <v>207</v>
      </c>
      <c r="C414" s="110">
        <v>45357</v>
      </c>
      <c r="D414" s="104" t="s">
        <v>544</v>
      </c>
      <c r="E414" s="133">
        <v>22065</v>
      </c>
      <c r="F414" s="133"/>
      <c r="G414" s="133"/>
      <c r="H414" s="16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>
        <v>22899</v>
      </c>
      <c r="V414" s="99">
        <f>U414-E414</f>
        <v>834</v>
      </c>
    </row>
    <row r="415" spans="1:23" ht="15.5">
      <c r="A415" s="109" t="s">
        <v>541</v>
      </c>
      <c r="B415" s="109" t="s">
        <v>208</v>
      </c>
      <c r="C415" s="103"/>
      <c r="D415" s="103"/>
      <c r="E415" s="103"/>
      <c r="F415" s="103"/>
      <c r="G415" s="103"/>
      <c r="H415" s="16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>
        <v>22899</v>
      </c>
      <c r="V415" s="99" t="s">
        <v>192</v>
      </c>
    </row>
    <row r="416" spans="1:23" ht="15.5">
      <c r="A416" s="109" t="s">
        <v>541</v>
      </c>
      <c r="B416" s="166" t="s">
        <v>210</v>
      </c>
      <c r="C416" s="103"/>
      <c r="D416" s="103"/>
      <c r="E416" s="103"/>
      <c r="F416" s="103"/>
      <c r="G416" s="103"/>
      <c r="H416" s="16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>
        <v>22899</v>
      </c>
      <c r="V416" s="99" t="s">
        <v>192</v>
      </c>
    </row>
    <row r="417" spans="1:24">
      <c r="A417" s="109" t="s">
        <v>541</v>
      </c>
      <c r="B417" s="109" t="s">
        <v>211</v>
      </c>
      <c r="C417" s="110">
        <v>45049</v>
      </c>
      <c r="D417" s="104" t="s">
        <v>545</v>
      </c>
      <c r="E417" s="103">
        <v>21230</v>
      </c>
      <c r="F417" s="110">
        <v>45428</v>
      </c>
      <c r="G417" s="98" t="s">
        <v>546</v>
      </c>
      <c r="H417" s="99">
        <v>22389</v>
      </c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>
        <v>22899</v>
      </c>
      <c r="V417" s="99">
        <f>U417-H417</f>
        <v>510</v>
      </c>
    </row>
    <row r="418" spans="1:24">
      <c r="A418" s="109" t="s">
        <v>541</v>
      </c>
      <c r="B418" s="109" t="s">
        <v>215</v>
      </c>
      <c r="C418" s="110">
        <v>45049</v>
      </c>
      <c r="D418" s="104" t="s">
        <v>547</v>
      </c>
      <c r="E418" s="103">
        <v>21230</v>
      </c>
      <c r="F418" s="110">
        <v>45232</v>
      </c>
      <c r="G418" s="98" t="s">
        <v>548</v>
      </c>
      <c r="H418" s="99">
        <v>21560</v>
      </c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>
        <v>22899</v>
      </c>
      <c r="V418" s="99">
        <f>U418-H418</f>
        <v>1339</v>
      </c>
    </row>
    <row r="419" spans="1:24">
      <c r="A419" s="109" t="s">
        <v>541</v>
      </c>
      <c r="B419" s="109" t="s">
        <v>468</v>
      </c>
      <c r="C419" s="103"/>
      <c r="D419" s="103"/>
      <c r="E419" s="103"/>
      <c r="F419" s="103"/>
      <c r="G419" s="103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>
        <v>22899</v>
      </c>
      <c r="V419" s="99" t="s">
        <v>192</v>
      </c>
    </row>
    <row r="420" spans="1:24" ht="15.5">
      <c r="A420" s="109" t="s">
        <v>541</v>
      </c>
      <c r="B420" s="109" t="s">
        <v>469</v>
      </c>
      <c r="C420" s="103"/>
      <c r="D420" s="103"/>
      <c r="E420" s="103"/>
      <c r="F420" s="103"/>
      <c r="G420" s="103"/>
      <c r="H420" s="16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>
        <v>22899</v>
      </c>
      <c r="V420" s="99" t="s">
        <v>192</v>
      </c>
    </row>
    <row r="421" spans="1:24" ht="15.5">
      <c r="A421" s="109" t="s">
        <v>541</v>
      </c>
      <c r="B421" s="109" t="s">
        <v>549</v>
      </c>
      <c r="C421" s="167">
        <v>44823</v>
      </c>
      <c r="D421" s="98" t="s">
        <v>550</v>
      </c>
      <c r="E421" s="103">
        <v>20600</v>
      </c>
      <c r="F421" s="103"/>
      <c r="G421" s="103"/>
      <c r="H421" s="16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>
        <v>22899</v>
      </c>
      <c r="V421" s="99">
        <f>U421-E421</f>
        <v>2299</v>
      </c>
    </row>
    <row r="422" spans="1:24">
      <c r="A422" s="109" t="s">
        <v>541</v>
      </c>
      <c r="B422" s="96" t="s">
        <v>231</v>
      </c>
      <c r="C422" s="110">
        <v>43557</v>
      </c>
      <c r="D422" s="104" t="s">
        <v>551</v>
      </c>
      <c r="E422" s="99">
        <v>16653</v>
      </c>
      <c r="F422" s="110">
        <v>44372</v>
      </c>
      <c r="G422" s="104" t="s">
        <v>551</v>
      </c>
      <c r="H422" s="99">
        <v>19120</v>
      </c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>
        <v>22899</v>
      </c>
      <c r="V422" s="99">
        <f>U422-H422</f>
        <v>3779</v>
      </c>
    </row>
    <row r="423" spans="1:24" ht="15.5">
      <c r="A423" s="109" t="s">
        <v>541</v>
      </c>
      <c r="B423" s="96" t="s">
        <v>233</v>
      </c>
      <c r="C423" s="110">
        <v>45440</v>
      </c>
      <c r="D423" s="98" t="s">
        <v>546</v>
      </c>
      <c r="E423" s="103">
        <v>22389</v>
      </c>
      <c r="F423" s="103"/>
      <c r="G423" s="103"/>
      <c r="H423" s="16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>
        <v>22899</v>
      </c>
      <c r="V423" s="99">
        <f>U423-E423</f>
        <v>510</v>
      </c>
    </row>
    <row r="424" spans="1:24" ht="15.5">
      <c r="A424" s="109" t="s">
        <v>541</v>
      </c>
      <c r="B424" s="109" t="s">
        <v>239</v>
      </c>
      <c r="C424" s="103"/>
      <c r="D424" s="103"/>
      <c r="E424" s="103"/>
      <c r="F424" s="103"/>
      <c r="G424" s="103"/>
      <c r="H424" s="16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>
        <v>22899</v>
      </c>
      <c r="V424" s="99" t="s">
        <v>192</v>
      </c>
    </row>
    <row r="425" spans="1:24" ht="15.5">
      <c r="A425" s="109" t="s">
        <v>541</v>
      </c>
      <c r="B425" s="109" t="s">
        <v>471</v>
      </c>
      <c r="C425" s="103"/>
      <c r="D425" s="103"/>
      <c r="E425" s="103"/>
      <c r="F425" s="103"/>
      <c r="G425" s="103"/>
      <c r="H425" s="16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>
        <v>22899</v>
      </c>
      <c r="V425" s="99" t="s">
        <v>192</v>
      </c>
    </row>
    <row r="426" spans="1:24">
      <c r="A426" s="109" t="s">
        <v>541</v>
      </c>
      <c r="B426" s="109" t="s">
        <v>472</v>
      </c>
      <c r="C426" s="103"/>
      <c r="D426" s="103"/>
      <c r="E426" s="103"/>
      <c r="F426" s="103"/>
      <c r="G426" s="103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>
        <v>22899</v>
      </c>
      <c r="V426" s="99" t="s">
        <v>192</v>
      </c>
    </row>
    <row r="427" spans="1:24">
      <c r="A427" s="109" t="s">
        <v>541</v>
      </c>
      <c r="B427" s="96" t="s">
        <v>243</v>
      </c>
      <c r="C427" s="114">
        <v>43040</v>
      </c>
      <c r="D427" s="103">
        <v>3070069</v>
      </c>
      <c r="E427" s="103">
        <v>15085</v>
      </c>
      <c r="F427" s="118">
        <v>44372</v>
      </c>
      <c r="G427" s="175" t="s">
        <v>552</v>
      </c>
      <c r="H427" s="103">
        <v>19120</v>
      </c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>
        <v>22899</v>
      </c>
      <c r="V427" s="99">
        <f>U427-H427</f>
        <v>3779</v>
      </c>
    </row>
    <row r="428" spans="1:24" ht="15.5">
      <c r="A428" s="109" t="s">
        <v>553</v>
      </c>
      <c r="B428" s="96" t="s">
        <v>13</v>
      </c>
      <c r="C428" s="110">
        <v>44720</v>
      </c>
      <c r="D428" s="104" t="s">
        <v>554</v>
      </c>
      <c r="E428" s="99">
        <v>11114</v>
      </c>
      <c r="F428" s="110"/>
      <c r="G428" s="99"/>
      <c r="H428" s="16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>
        <v>14659</v>
      </c>
      <c r="V428" s="99">
        <f>U428-E428</f>
        <v>3545</v>
      </c>
      <c r="X428" t="s">
        <v>555</v>
      </c>
    </row>
    <row r="429" spans="1:24" ht="15.5">
      <c r="A429" s="109" t="s">
        <v>553</v>
      </c>
      <c r="B429" s="96" t="s">
        <v>188</v>
      </c>
      <c r="C429" s="110">
        <v>44720</v>
      </c>
      <c r="D429" s="104" t="s">
        <v>556</v>
      </c>
      <c r="E429" s="99">
        <v>11114</v>
      </c>
      <c r="F429" s="103"/>
      <c r="G429" s="103"/>
      <c r="H429" s="16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>
        <v>14659</v>
      </c>
      <c r="V429" s="99">
        <f>U429-E429</f>
        <v>3545</v>
      </c>
    </row>
    <row r="430" spans="1:24" ht="15.5">
      <c r="A430" s="109" t="s">
        <v>553</v>
      </c>
      <c r="B430" s="96" t="s">
        <v>191</v>
      </c>
      <c r="C430" s="110">
        <v>44720</v>
      </c>
      <c r="D430" s="104" t="s">
        <v>557</v>
      </c>
      <c r="E430" s="99">
        <v>11114</v>
      </c>
      <c r="F430" s="103"/>
      <c r="G430" s="103"/>
      <c r="H430" s="16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>
        <v>14659</v>
      </c>
      <c r="V430" s="99">
        <f>U430-E430</f>
        <v>3545</v>
      </c>
    </row>
    <row r="431" spans="1:24" ht="15.5">
      <c r="A431" s="109" t="s">
        <v>553</v>
      </c>
      <c r="B431" s="109" t="s">
        <v>193</v>
      </c>
      <c r="C431" s="110">
        <v>44720</v>
      </c>
      <c r="D431" s="99" t="s">
        <v>558</v>
      </c>
      <c r="E431" s="99">
        <v>11114</v>
      </c>
      <c r="F431" s="110"/>
      <c r="G431" s="99"/>
      <c r="H431" s="16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>
        <v>14659</v>
      </c>
      <c r="V431" s="99">
        <f>U431-E431</f>
        <v>3545</v>
      </c>
    </row>
    <row r="432" spans="1:24" ht="15.5">
      <c r="A432" s="109" t="s">
        <v>553</v>
      </c>
      <c r="B432" s="109" t="s">
        <v>196</v>
      </c>
      <c r="C432" s="103"/>
      <c r="D432" s="103"/>
      <c r="E432" s="103"/>
      <c r="F432" s="103"/>
      <c r="G432" s="103"/>
      <c r="H432" s="16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>
        <v>14659</v>
      </c>
      <c r="V432" s="99" t="s">
        <v>192</v>
      </c>
    </row>
    <row r="433" spans="1:22" ht="15.5">
      <c r="A433" s="109" t="s">
        <v>553</v>
      </c>
      <c r="B433" s="109" t="s">
        <v>197</v>
      </c>
      <c r="C433" s="133"/>
      <c r="D433" s="133"/>
      <c r="E433" s="133"/>
      <c r="F433" s="133"/>
      <c r="G433" s="133"/>
      <c r="H433" s="16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>
        <v>14659</v>
      </c>
      <c r="V433" s="99" t="s">
        <v>192</v>
      </c>
    </row>
    <row r="434" spans="1:22" ht="15.5">
      <c r="A434" s="109" t="s">
        <v>553</v>
      </c>
      <c r="B434" s="96" t="s">
        <v>198</v>
      </c>
      <c r="C434" s="110">
        <v>44720</v>
      </c>
      <c r="D434" s="104" t="s">
        <v>559</v>
      </c>
      <c r="E434" s="99">
        <v>11114</v>
      </c>
      <c r="F434" s="106"/>
      <c r="G434" s="99"/>
      <c r="H434" s="16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>
        <v>14659</v>
      </c>
      <c r="V434" s="99">
        <f>U434-E434</f>
        <v>3545</v>
      </c>
    </row>
    <row r="435" spans="1:22" ht="15.5">
      <c r="A435" s="109" t="s">
        <v>553</v>
      </c>
      <c r="B435" s="109" t="s">
        <v>200</v>
      </c>
      <c r="C435" s="103"/>
      <c r="D435" s="103"/>
      <c r="E435" s="103"/>
      <c r="F435" s="103"/>
      <c r="G435" s="103"/>
      <c r="H435" s="16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>
        <v>14659</v>
      </c>
      <c r="V435" s="99" t="s">
        <v>192</v>
      </c>
    </row>
    <row r="436" spans="1:22" ht="15.5">
      <c r="A436" s="109" t="s">
        <v>553</v>
      </c>
      <c r="B436" s="109" t="s">
        <v>203</v>
      </c>
      <c r="C436" s="103"/>
      <c r="D436" s="103"/>
      <c r="E436" s="103"/>
      <c r="F436" s="103"/>
      <c r="G436" s="103"/>
      <c r="H436" s="16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>
        <v>14659</v>
      </c>
      <c r="V436" s="99" t="s">
        <v>192</v>
      </c>
    </row>
    <row r="437" spans="1:22" ht="15.5">
      <c r="A437" s="109" t="s">
        <v>553</v>
      </c>
      <c r="B437" s="96" t="s">
        <v>204</v>
      </c>
      <c r="C437" s="103"/>
      <c r="D437" s="103"/>
      <c r="E437" s="103"/>
      <c r="F437" s="103"/>
      <c r="G437" s="103"/>
      <c r="H437" s="16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>
        <v>14659</v>
      </c>
      <c r="V437" s="99" t="s">
        <v>192</v>
      </c>
    </row>
    <row r="438" spans="1:22" ht="15.5">
      <c r="A438" s="109" t="s">
        <v>553</v>
      </c>
      <c r="B438" s="96" t="s">
        <v>207</v>
      </c>
      <c r="C438" s="103"/>
      <c r="D438" s="103"/>
      <c r="E438" s="103"/>
      <c r="F438" s="103"/>
      <c r="G438" s="103"/>
      <c r="H438" s="16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>
        <v>14659</v>
      </c>
      <c r="V438" s="99" t="s">
        <v>192</v>
      </c>
    </row>
    <row r="439" spans="1:22" ht="15.5">
      <c r="A439" s="109" t="s">
        <v>553</v>
      </c>
      <c r="B439" s="109" t="s">
        <v>208</v>
      </c>
      <c r="C439" s="110">
        <v>44720</v>
      </c>
      <c r="D439" s="104" t="s">
        <v>560</v>
      </c>
      <c r="E439" s="99">
        <v>11114</v>
      </c>
      <c r="F439" s="103"/>
      <c r="G439" s="103"/>
      <c r="H439" s="16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>
        <v>14659</v>
      </c>
      <c r="V439" s="99">
        <f>U439-E439</f>
        <v>3545</v>
      </c>
    </row>
    <row r="440" spans="1:22" ht="15.5">
      <c r="A440" s="109" t="s">
        <v>553</v>
      </c>
      <c r="B440" s="166" t="s">
        <v>210</v>
      </c>
      <c r="C440" s="103"/>
      <c r="D440" s="103"/>
      <c r="E440" s="103"/>
      <c r="F440" s="103"/>
      <c r="G440" s="103"/>
      <c r="H440" s="16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>
        <v>14659</v>
      </c>
      <c r="V440" s="99" t="s">
        <v>192</v>
      </c>
    </row>
    <row r="441" spans="1:22" ht="15.5">
      <c r="A441" s="109" t="s">
        <v>553</v>
      </c>
      <c r="B441" s="109" t="s">
        <v>302</v>
      </c>
      <c r="C441" s="103"/>
      <c r="D441" s="103"/>
      <c r="E441" s="103"/>
      <c r="F441" s="103"/>
      <c r="G441" s="103"/>
      <c r="H441" s="16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>
        <v>14659</v>
      </c>
      <c r="V441" s="99" t="s">
        <v>192</v>
      </c>
    </row>
    <row r="442" spans="1:22" ht="15.5">
      <c r="A442" s="109" t="s">
        <v>553</v>
      </c>
      <c r="B442" s="109" t="s">
        <v>304</v>
      </c>
      <c r="C442" s="103"/>
      <c r="D442" s="103"/>
      <c r="E442" s="103"/>
      <c r="F442" s="103"/>
      <c r="G442" s="103"/>
      <c r="H442" s="16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>
        <v>14659</v>
      </c>
      <c r="V442" s="99" t="s">
        <v>192</v>
      </c>
    </row>
    <row r="443" spans="1:22" ht="15.5">
      <c r="A443" s="109" t="s">
        <v>553</v>
      </c>
      <c r="B443" s="109" t="s">
        <v>468</v>
      </c>
      <c r="C443" s="103"/>
      <c r="D443" s="103"/>
      <c r="E443" s="103"/>
      <c r="F443" s="103"/>
      <c r="G443" s="103"/>
      <c r="H443" s="16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>
        <v>14659</v>
      </c>
      <c r="V443" s="99" t="s">
        <v>192</v>
      </c>
    </row>
    <row r="444" spans="1:22" ht="15.5">
      <c r="A444" s="109" t="s">
        <v>553</v>
      </c>
      <c r="B444" s="109" t="s">
        <v>469</v>
      </c>
      <c r="C444" s="103"/>
      <c r="D444" s="103"/>
      <c r="E444" s="103"/>
      <c r="F444" s="103"/>
      <c r="G444" s="103"/>
      <c r="H444" s="16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>
        <v>14659</v>
      </c>
      <c r="V444" s="99" t="s">
        <v>192</v>
      </c>
    </row>
    <row r="445" spans="1:22" ht="15.5">
      <c r="A445" s="109" t="s">
        <v>553</v>
      </c>
      <c r="B445" s="109" t="s">
        <v>470</v>
      </c>
      <c r="C445" s="103"/>
      <c r="D445" s="103"/>
      <c r="E445" s="103"/>
      <c r="F445" s="103"/>
      <c r="G445" s="103"/>
      <c r="H445" s="16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>
        <v>14659</v>
      </c>
      <c r="V445" s="99" t="s">
        <v>192</v>
      </c>
    </row>
    <row r="446" spans="1:22" ht="15.5">
      <c r="A446" s="109" t="s">
        <v>553</v>
      </c>
      <c r="B446" s="96" t="s">
        <v>231</v>
      </c>
      <c r="C446" s="110">
        <v>44720</v>
      </c>
      <c r="D446" s="104" t="s">
        <v>561</v>
      </c>
      <c r="E446" s="99">
        <v>11114</v>
      </c>
      <c r="F446" s="110"/>
      <c r="G446" s="99"/>
      <c r="H446" s="169" t="s">
        <v>562</v>
      </c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>
        <v>14659</v>
      </c>
      <c r="V446" s="99">
        <f>U446-E446</f>
        <v>3545</v>
      </c>
    </row>
    <row r="447" spans="1:22" ht="15.5">
      <c r="A447" s="109" t="s">
        <v>553</v>
      </c>
      <c r="B447" s="96" t="s">
        <v>233</v>
      </c>
      <c r="C447" s="103"/>
      <c r="D447" s="103"/>
      <c r="E447" s="103"/>
      <c r="F447" s="103"/>
      <c r="G447" s="103"/>
      <c r="H447" s="16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>
        <v>14659</v>
      </c>
      <c r="V447" s="99" t="s">
        <v>192</v>
      </c>
    </row>
    <row r="448" spans="1:22" ht="15.5">
      <c r="A448" s="109" t="s">
        <v>553</v>
      </c>
      <c r="B448" s="109" t="s">
        <v>239</v>
      </c>
      <c r="C448" s="103"/>
      <c r="D448" s="103"/>
      <c r="E448" s="103"/>
      <c r="F448" s="103"/>
      <c r="G448" s="103"/>
      <c r="H448" s="16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>
        <v>14659</v>
      </c>
      <c r="V448" s="99" t="s">
        <v>192</v>
      </c>
    </row>
    <row r="449" spans="1:24" ht="15.5">
      <c r="A449" s="109" t="s">
        <v>553</v>
      </c>
      <c r="B449" s="109" t="s">
        <v>471</v>
      </c>
      <c r="C449" s="110">
        <v>44720</v>
      </c>
      <c r="D449" s="104" t="s">
        <v>563</v>
      </c>
      <c r="E449" s="99">
        <v>11114</v>
      </c>
      <c r="F449" s="110"/>
      <c r="G449" s="99"/>
      <c r="H449" s="16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>
        <v>14659</v>
      </c>
      <c r="V449" s="99">
        <f>U449-E449</f>
        <v>3545</v>
      </c>
    </row>
    <row r="450" spans="1:24" ht="15.5">
      <c r="A450" s="109" t="s">
        <v>553</v>
      </c>
      <c r="B450" s="109" t="s">
        <v>472</v>
      </c>
      <c r="C450" s="103"/>
      <c r="D450" s="103"/>
      <c r="E450" s="103"/>
      <c r="F450" s="103"/>
      <c r="G450" s="103"/>
      <c r="H450" s="16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>
        <v>14659</v>
      </c>
      <c r="V450" s="99" t="s">
        <v>192</v>
      </c>
    </row>
    <row r="451" spans="1:24" ht="15.5">
      <c r="A451" s="109" t="s">
        <v>553</v>
      </c>
      <c r="B451" s="96" t="s">
        <v>243</v>
      </c>
      <c r="C451" s="103"/>
      <c r="D451" s="103"/>
      <c r="E451" s="103"/>
      <c r="F451" s="103"/>
      <c r="G451" s="103"/>
      <c r="H451" s="16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>
        <v>14659</v>
      </c>
      <c r="V451" s="99" t="s">
        <v>192</v>
      </c>
    </row>
    <row r="452" spans="1:24">
      <c r="A452" s="109" t="s">
        <v>564</v>
      </c>
      <c r="B452" s="96" t="s">
        <v>13</v>
      </c>
      <c r="C452" s="110">
        <v>43516</v>
      </c>
      <c r="D452" s="104" t="s">
        <v>565</v>
      </c>
      <c r="E452" s="112">
        <v>19219</v>
      </c>
      <c r="F452" s="110">
        <v>44650</v>
      </c>
      <c r="G452" s="178" t="s">
        <v>566</v>
      </c>
      <c r="H452" s="99">
        <v>27612</v>
      </c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>
        <v>30779</v>
      </c>
      <c r="V452" s="99">
        <f>U452-H452</f>
        <v>3167</v>
      </c>
      <c r="X452">
        <v>25127</v>
      </c>
    </row>
    <row r="453" spans="1:24" ht="15.5">
      <c r="A453" s="109" t="s">
        <v>564</v>
      </c>
      <c r="B453" s="96" t="s">
        <v>188</v>
      </c>
      <c r="C453" s="110">
        <v>45232</v>
      </c>
      <c r="D453" s="104" t="s">
        <v>567</v>
      </c>
      <c r="E453" s="112">
        <v>29207</v>
      </c>
      <c r="F453" s="103"/>
      <c r="G453" s="103"/>
      <c r="H453" s="16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>
        <v>30779</v>
      </c>
      <c r="V453" s="99">
        <f>U453-E453</f>
        <v>1572</v>
      </c>
    </row>
    <row r="454" spans="1:24" ht="15.5">
      <c r="A454" s="109" t="s">
        <v>564</v>
      </c>
      <c r="B454" s="96" t="s">
        <v>191</v>
      </c>
      <c r="C454" s="103"/>
      <c r="D454" s="103"/>
      <c r="E454" s="112"/>
      <c r="F454" s="103"/>
      <c r="G454" s="103"/>
      <c r="H454" s="16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>
        <v>30779</v>
      </c>
      <c r="V454" s="99">
        <v>29207</v>
      </c>
    </row>
    <row r="455" spans="1:24" ht="15.5">
      <c r="A455" s="109" t="s">
        <v>564</v>
      </c>
      <c r="B455" s="109" t="s">
        <v>193</v>
      </c>
      <c r="C455" s="103"/>
      <c r="D455" s="103"/>
      <c r="E455" s="112"/>
      <c r="F455" s="103"/>
      <c r="G455" s="103"/>
      <c r="H455" s="16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>
        <v>30779</v>
      </c>
      <c r="V455" s="99">
        <v>29207</v>
      </c>
    </row>
    <row r="456" spans="1:24" ht="15.5">
      <c r="A456" s="109" t="s">
        <v>564</v>
      </c>
      <c r="B456" s="109" t="s">
        <v>196</v>
      </c>
      <c r="C456" s="103"/>
      <c r="D456" s="103"/>
      <c r="E456" s="112"/>
      <c r="F456" s="103"/>
      <c r="G456" s="103"/>
      <c r="H456" s="16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>
        <v>30779</v>
      </c>
      <c r="V456" s="99" t="s">
        <v>192</v>
      </c>
    </row>
    <row r="457" spans="1:24" ht="15.5">
      <c r="A457" s="109" t="s">
        <v>564</v>
      </c>
      <c r="B457" s="109" t="s">
        <v>197</v>
      </c>
      <c r="C457" s="103"/>
      <c r="D457" s="103"/>
      <c r="E457" s="112"/>
      <c r="F457" s="103"/>
      <c r="G457" s="103"/>
      <c r="H457" s="16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>
        <v>30779</v>
      </c>
      <c r="V457" s="99" t="s">
        <v>192</v>
      </c>
    </row>
    <row r="458" spans="1:24" ht="15.5">
      <c r="A458" s="109" t="s">
        <v>564</v>
      </c>
      <c r="B458" s="96" t="s">
        <v>198</v>
      </c>
      <c r="C458" s="103"/>
      <c r="D458" s="103"/>
      <c r="E458" s="112"/>
      <c r="F458" s="103"/>
      <c r="G458" s="103"/>
      <c r="H458" s="16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>
        <v>30779</v>
      </c>
      <c r="V458" s="99" t="s">
        <v>192</v>
      </c>
    </row>
    <row r="459" spans="1:24" ht="15.5">
      <c r="A459" s="109" t="s">
        <v>564</v>
      </c>
      <c r="B459" s="109" t="s">
        <v>200</v>
      </c>
      <c r="C459" s="103"/>
      <c r="D459" s="103"/>
      <c r="E459" s="112"/>
      <c r="F459" s="103"/>
      <c r="G459" s="103"/>
      <c r="H459" s="16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>
        <v>30779</v>
      </c>
      <c r="V459" s="99" t="s">
        <v>192</v>
      </c>
    </row>
    <row r="460" spans="1:24" ht="15.5">
      <c r="A460" s="109" t="s">
        <v>564</v>
      </c>
      <c r="B460" s="109" t="s">
        <v>203</v>
      </c>
      <c r="C460" s="110">
        <v>44532</v>
      </c>
      <c r="D460" s="104" t="s">
        <v>568</v>
      </c>
      <c r="E460" s="179">
        <v>26500</v>
      </c>
      <c r="F460" s="133"/>
      <c r="G460" s="133"/>
      <c r="H460" s="16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>
        <v>30779</v>
      </c>
      <c r="V460" s="99">
        <f>U460-E460</f>
        <v>4279</v>
      </c>
    </row>
    <row r="461" spans="1:24" ht="15.5">
      <c r="A461" s="109" t="s">
        <v>564</v>
      </c>
      <c r="B461" s="96" t="s">
        <v>204</v>
      </c>
      <c r="C461" s="110">
        <v>45356</v>
      </c>
      <c r="D461" s="104" t="s">
        <v>569</v>
      </c>
      <c r="E461" s="112">
        <v>29843</v>
      </c>
      <c r="F461" s="103"/>
      <c r="G461" s="103"/>
      <c r="H461" s="16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>
        <v>30779</v>
      </c>
      <c r="V461" s="99">
        <f>U461-E461</f>
        <v>936</v>
      </c>
    </row>
    <row r="462" spans="1:24" ht="15.5">
      <c r="A462" s="109" t="s">
        <v>564</v>
      </c>
      <c r="B462" s="96" t="s">
        <v>207</v>
      </c>
      <c r="C462" s="110">
        <v>45356</v>
      </c>
      <c r="D462" s="104" t="s">
        <v>570</v>
      </c>
      <c r="E462" s="112">
        <v>29843</v>
      </c>
      <c r="F462" s="103"/>
      <c r="G462" s="103"/>
      <c r="H462" s="16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>
        <v>30779</v>
      </c>
      <c r="V462" s="99">
        <f>U462-E462</f>
        <v>936</v>
      </c>
    </row>
    <row r="463" spans="1:24" ht="15.5">
      <c r="A463" s="109" t="s">
        <v>564</v>
      </c>
      <c r="B463" s="109" t="s">
        <v>208</v>
      </c>
      <c r="C463" s="110">
        <v>44650</v>
      </c>
      <c r="D463" s="178" t="s">
        <v>571</v>
      </c>
      <c r="E463" s="112">
        <v>27612</v>
      </c>
      <c r="F463" s="103"/>
      <c r="G463" s="103"/>
      <c r="H463" s="16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>
        <v>30779</v>
      </c>
      <c r="V463" s="99">
        <f>U463-E463</f>
        <v>3167</v>
      </c>
    </row>
    <row r="464" spans="1:24" ht="15.5">
      <c r="A464" s="109" t="s">
        <v>564</v>
      </c>
      <c r="B464" s="166" t="s">
        <v>210</v>
      </c>
      <c r="C464" s="103"/>
      <c r="D464" s="103"/>
      <c r="E464" s="112"/>
      <c r="F464" s="103"/>
      <c r="G464" s="103"/>
      <c r="H464" s="16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>
        <v>30779</v>
      </c>
      <c r="V464" s="99" t="s">
        <v>192</v>
      </c>
    </row>
    <row r="465" spans="1:22" ht="15.5">
      <c r="A465" s="109" t="s">
        <v>564</v>
      </c>
      <c r="B465" s="109" t="s">
        <v>249</v>
      </c>
      <c r="C465" s="103"/>
      <c r="D465" s="103"/>
      <c r="E465" s="112"/>
      <c r="F465" s="103"/>
      <c r="G465" s="103"/>
      <c r="H465" s="16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>
        <v>30779</v>
      </c>
      <c r="V465" s="99" t="s">
        <v>192</v>
      </c>
    </row>
    <row r="466" spans="1:22" ht="15.5">
      <c r="A466" s="109" t="s">
        <v>564</v>
      </c>
      <c r="B466" s="109" t="s">
        <v>215</v>
      </c>
      <c r="C466" s="108">
        <v>43593</v>
      </c>
      <c r="D466" s="104" t="s">
        <v>572</v>
      </c>
      <c r="E466" s="112">
        <v>19742</v>
      </c>
      <c r="F466" s="108"/>
      <c r="G466" s="99"/>
      <c r="H466" s="16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>
        <v>30779</v>
      </c>
      <c r="V466" s="99">
        <f>U466-E466</f>
        <v>11037</v>
      </c>
    </row>
    <row r="467" spans="1:22" ht="15.5">
      <c r="A467" s="109" t="s">
        <v>564</v>
      </c>
      <c r="B467" s="109" t="s">
        <v>573</v>
      </c>
      <c r="C467" s="103"/>
      <c r="D467" s="133"/>
      <c r="E467" s="112"/>
      <c r="F467" s="103"/>
      <c r="G467" s="133"/>
      <c r="H467" s="16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>
        <v>30779</v>
      </c>
      <c r="V467" s="99" t="s">
        <v>192</v>
      </c>
    </row>
    <row r="468" spans="1:22" ht="15.5">
      <c r="A468" s="109" t="s">
        <v>564</v>
      </c>
      <c r="B468" s="109" t="s">
        <v>574</v>
      </c>
      <c r="C468" s="103"/>
      <c r="D468" s="103"/>
      <c r="E468" s="112"/>
      <c r="F468" s="103"/>
      <c r="G468" s="103"/>
      <c r="H468" s="16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>
        <v>30779</v>
      </c>
      <c r="V468" s="99" t="s">
        <v>192</v>
      </c>
    </row>
    <row r="469" spans="1:22" ht="15.5">
      <c r="A469" s="109" t="s">
        <v>564</v>
      </c>
      <c r="B469" s="109" t="s">
        <v>575</v>
      </c>
      <c r="C469" s="103"/>
      <c r="D469" s="103"/>
      <c r="E469" s="112"/>
      <c r="F469" s="103"/>
      <c r="G469" s="103"/>
      <c r="H469" s="16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>
        <v>30779</v>
      </c>
      <c r="V469" s="99" t="s">
        <v>192</v>
      </c>
    </row>
    <row r="470" spans="1:22" ht="15.5">
      <c r="A470" s="109" t="s">
        <v>564</v>
      </c>
      <c r="B470" s="96" t="s">
        <v>231</v>
      </c>
      <c r="C470" s="103"/>
      <c r="D470" s="103"/>
      <c r="E470" s="112"/>
      <c r="F470" s="103"/>
      <c r="G470" s="103"/>
      <c r="H470" s="16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>
        <v>30779</v>
      </c>
      <c r="V470" s="99" t="s">
        <v>192</v>
      </c>
    </row>
    <row r="471" spans="1:22" ht="15.5">
      <c r="A471" s="109" t="s">
        <v>564</v>
      </c>
      <c r="B471" s="96" t="s">
        <v>233</v>
      </c>
      <c r="C471" s="103"/>
      <c r="D471" s="103"/>
      <c r="E471" s="112"/>
      <c r="F471" s="103"/>
      <c r="G471" s="103"/>
      <c r="H471" s="16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>
        <v>30779</v>
      </c>
      <c r="V471" s="99" t="s">
        <v>192</v>
      </c>
    </row>
    <row r="472" spans="1:22" ht="15.5">
      <c r="A472" s="109" t="s">
        <v>564</v>
      </c>
      <c r="B472" s="109" t="s">
        <v>239</v>
      </c>
      <c r="C472" s="103"/>
      <c r="D472" s="103"/>
      <c r="E472" s="112"/>
      <c r="F472" s="103"/>
      <c r="G472" s="103"/>
      <c r="H472" s="16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>
        <v>30779</v>
      </c>
      <c r="V472" s="99" t="s">
        <v>192</v>
      </c>
    </row>
    <row r="473" spans="1:22" ht="15.5">
      <c r="A473" s="109" t="s">
        <v>564</v>
      </c>
      <c r="B473" s="109" t="s">
        <v>471</v>
      </c>
      <c r="C473" s="110">
        <v>44610</v>
      </c>
      <c r="D473" s="99">
        <v>1557040</v>
      </c>
      <c r="E473" s="112">
        <v>26711</v>
      </c>
      <c r="F473" s="103"/>
      <c r="G473" s="103"/>
      <c r="H473" s="16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>
        <v>30779</v>
      </c>
      <c r="V473" s="99">
        <f>U473-E473</f>
        <v>4068</v>
      </c>
    </row>
    <row r="474" spans="1:22" ht="15.5">
      <c r="A474" s="109" t="s">
        <v>564</v>
      </c>
      <c r="B474" s="109" t="s">
        <v>472</v>
      </c>
      <c r="C474" s="110">
        <v>44650</v>
      </c>
      <c r="D474" s="104" t="s">
        <v>576</v>
      </c>
      <c r="E474" s="112">
        <v>27612</v>
      </c>
      <c r="F474" s="103"/>
      <c r="G474" s="103"/>
      <c r="H474" s="16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>
        <v>30779</v>
      </c>
      <c r="V474" s="99">
        <f>U474-E474</f>
        <v>3167</v>
      </c>
    </row>
    <row r="475" spans="1:22" ht="15.5">
      <c r="A475" s="109" t="s">
        <v>564</v>
      </c>
      <c r="B475" s="96" t="s">
        <v>243</v>
      </c>
      <c r="C475" s="118">
        <v>43791</v>
      </c>
      <c r="D475" s="105">
        <v>3070083</v>
      </c>
      <c r="E475" s="112">
        <v>20737</v>
      </c>
      <c r="F475" s="103"/>
      <c r="G475" s="103"/>
      <c r="H475" s="16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>
        <v>30779</v>
      </c>
      <c r="V475" s="99">
        <f>U475-E475</f>
        <v>10042</v>
      </c>
    </row>
    <row r="476" spans="1:22">
      <c r="A476" s="109" t="s">
        <v>564</v>
      </c>
      <c r="B476" s="96" t="s">
        <v>577</v>
      </c>
      <c r="C476" s="110">
        <v>44532</v>
      </c>
      <c r="D476" s="104" t="s">
        <v>578</v>
      </c>
      <c r="E476" s="112">
        <v>26500</v>
      </c>
      <c r="F476" s="107"/>
      <c r="G476" s="107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>
        <v>30779</v>
      </c>
      <c r="V476" s="99">
        <f>U476-E476</f>
        <v>4279</v>
      </c>
    </row>
    <row r="477" spans="1:22">
      <c r="A477" s="109" t="s">
        <v>579</v>
      </c>
      <c r="B477" s="96" t="s">
        <v>13</v>
      </c>
      <c r="C477" s="154">
        <v>43339</v>
      </c>
      <c r="D477" s="104" t="s">
        <v>580</v>
      </c>
      <c r="E477" s="112">
        <v>32342</v>
      </c>
      <c r="F477" s="110">
        <v>45072</v>
      </c>
      <c r="G477" s="104" t="s">
        <v>581</v>
      </c>
      <c r="H477" s="99">
        <v>45447</v>
      </c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>
        <v>47331</v>
      </c>
      <c r="V477" s="99">
        <f>U477-H477</f>
        <v>1884</v>
      </c>
    </row>
    <row r="478" spans="1:22" ht="15.5">
      <c r="A478" s="109" t="s">
        <v>579</v>
      </c>
      <c r="B478" s="96" t="s">
        <v>188</v>
      </c>
      <c r="C478" s="110">
        <v>43381</v>
      </c>
      <c r="D478" s="104" t="s">
        <v>582</v>
      </c>
      <c r="E478" s="112">
        <v>32342</v>
      </c>
      <c r="F478" s="110"/>
      <c r="G478" s="99"/>
      <c r="H478" s="16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>
        <v>47331</v>
      </c>
      <c r="V478" s="99">
        <f>U478-E478</f>
        <v>14989</v>
      </c>
    </row>
    <row r="479" spans="1:22" ht="15.5">
      <c r="A479" s="109" t="s">
        <v>579</v>
      </c>
      <c r="B479" s="96" t="s">
        <v>191</v>
      </c>
      <c r="C479" s="118">
        <v>42933</v>
      </c>
      <c r="D479" s="104" t="s">
        <v>583</v>
      </c>
      <c r="E479" s="112">
        <v>30550</v>
      </c>
      <c r="F479" s="103"/>
      <c r="G479" s="103"/>
      <c r="H479" s="16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>
        <v>47331</v>
      </c>
      <c r="V479" s="99">
        <f>U479-E479</f>
        <v>16781</v>
      </c>
    </row>
    <row r="480" spans="1:22">
      <c r="A480" s="109" t="s">
        <v>579</v>
      </c>
      <c r="B480" s="109" t="s">
        <v>584</v>
      </c>
      <c r="C480" s="154">
        <v>43339</v>
      </c>
      <c r="D480" s="104" t="s">
        <v>585</v>
      </c>
      <c r="E480" s="112">
        <v>32342</v>
      </c>
      <c r="F480" s="110">
        <v>44515</v>
      </c>
      <c r="G480" s="104" t="s">
        <v>586</v>
      </c>
      <c r="H480" s="99">
        <v>41417</v>
      </c>
      <c r="I480" s="110">
        <v>45072</v>
      </c>
      <c r="J480" s="104" t="s">
        <v>587</v>
      </c>
      <c r="K480" s="99">
        <v>45447</v>
      </c>
      <c r="L480" s="99"/>
      <c r="M480" s="99"/>
      <c r="N480" s="99"/>
      <c r="O480" s="99"/>
      <c r="P480" s="99"/>
      <c r="Q480" s="99"/>
      <c r="R480" s="99"/>
      <c r="S480" s="99"/>
      <c r="T480" s="99"/>
      <c r="U480" s="99">
        <v>47331</v>
      </c>
      <c r="V480" s="99">
        <f>U480-K480</f>
        <v>1884</v>
      </c>
    </row>
    <row r="481" spans="1:22" ht="15.5">
      <c r="A481" s="109" t="s">
        <v>579</v>
      </c>
      <c r="B481" s="109" t="s">
        <v>588</v>
      </c>
      <c r="C481" s="110">
        <v>45072</v>
      </c>
      <c r="D481" s="104" t="s">
        <v>589</v>
      </c>
      <c r="E481" s="112">
        <v>45447</v>
      </c>
      <c r="F481" s="103"/>
      <c r="G481" s="103"/>
      <c r="H481" s="16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>
        <v>47331</v>
      </c>
      <c r="V481" s="99">
        <f>U481-E481</f>
        <v>1884</v>
      </c>
    </row>
    <row r="482" spans="1:22" ht="15.5">
      <c r="A482" s="109" t="s">
        <v>579</v>
      </c>
      <c r="B482" s="109" t="s">
        <v>590</v>
      </c>
      <c r="C482" s="103"/>
      <c r="D482" s="103"/>
      <c r="E482" s="112"/>
      <c r="F482" s="103"/>
      <c r="G482" s="103"/>
      <c r="H482" s="16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>
        <v>47331</v>
      </c>
      <c r="V482" s="99" t="s">
        <v>192</v>
      </c>
    </row>
    <row r="483" spans="1:22" ht="15.5">
      <c r="A483" s="109" t="s">
        <v>579</v>
      </c>
      <c r="B483" s="109" t="s">
        <v>591</v>
      </c>
      <c r="C483" s="110">
        <v>43326</v>
      </c>
      <c r="D483" s="104" t="s">
        <v>592</v>
      </c>
      <c r="E483" s="112">
        <v>32542</v>
      </c>
      <c r="F483" s="110"/>
      <c r="G483" s="99"/>
      <c r="H483" s="16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>
        <v>47331</v>
      </c>
      <c r="V483" s="99">
        <f>U483-E483</f>
        <v>14789</v>
      </c>
    </row>
    <row r="484" spans="1:22" ht="15.5">
      <c r="A484" s="109" t="s">
        <v>579</v>
      </c>
      <c r="B484" s="109" t="s">
        <v>593</v>
      </c>
      <c r="C484" s="118">
        <v>41278</v>
      </c>
      <c r="D484" s="103"/>
      <c r="E484" s="112">
        <v>13932</v>
      </c>
      <c r="F484" s="103"/>
      <c r="G484" s="103"/>
      <c r="H484" s="16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>
        <v>47331</v>
      </c>
      <c r="V484" s="99">
        <f>U484-E484</f>
        <v>33399</v>
      </c>
    </row>
    <row r="485" spans="1:22">
      <c r="A485" s="109" t="s">
        <v>579</v>
      </c>
      <c r="B485" s="96" t="s">
        <v>198</v>
      </c>
      <c r="C485" s="111" t="s">
        <v>594</v>
      </c>
      <c r="D485" s="104" t="s">
        <v>595</v>
      </c>
      <c r="E485" s="112">
        <v>32292</v>
      </c>
      <c r="F485" s="97">
        <v>43619</v>
      </c>
      <c r="G485" s="98" t="s">
        <v>596</v>
      </c>
      <c r="H485" s="168">
        <v>32839</v>
      </c>
      <c r="I485" s="110">
        <v>44732</v>
      </c>
      <c r="J485" s="180" t="s">
        <v>597</v>
      </c>
      <c r="K485" s="99">
        <v>43341</v>
      </c>
      <c r="L485" s="110">
        <v>45072</v>
      </c>
      <c r="M485" s="104" t="s">
        <v>598</v>
      </c>
      <c r="N485" s="99">
        <v>45447</v>
      </c>
      <c r="O485" s="99"/>
      <c r="P485" s="99"/>
      <c r="Q485" s="99"/>
      <c r="R485" s="99"/>
      <c r="S485" s="99"/>
      <c r="T485" s="99"/>
      <c r="U485" s="99">
        <v>47331</v>
      </c>
      <c r="V485" s="99">
        <f>U485-N485</f>
        <v>1884</v>
      </c>
    </row>
    <row r="486" spans="1:22">
      <c r="A486" s="109" t="s">
        <v>579</v>
      </c>
      <c r="B486" s="109" t="s">
        <v>599</v>
      </c>
      <c r="C486" s="110" t="s">
        <v>594</v>
      </c>
      <c r="D486" s="121" t="s">
        <v>600</v>
      </c>
      <c r="E486" s="112">
        <v>32292</v>
      </c>
      <c r="F486" s="167">
        <v>44823</v>
      </c>
      <c r="G486" s="104" t="s">
        <v>601</v>
      </c>
      <c r="H486" s="168">
        <v>44272</v>
      </c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>
        <v>47331</v>
      </c>
      <c r="V486" s="99">
        <f>U486-H486</f>
        <v>3059</v>
      </c>
    </row>
    <row r="487" spans="1:22">
      <c r="A487" s="109" t="s">
        <v>579</v>
      </c>
      <c r="B487" s="109" t="s">
        <v>602</v>
      </c>
      <c r="C487" s="110" t="s">
        <v>594</v>
      </c>
      <c r="D487" s="121" t="s">
        <v>603</v>
      </c>
      <c r="E487" s="112">
        <v>32292</v>
      </c>
      <c r="F487" s="110">
        <v>44090</v>
      </c>
      <c r="G487" s="181" t="s">
        <v>604</v>
      </c>
      <c r="H487" s="168">
        <v>38629</v>
      </c>
      <c r="I487" s="110">
        <v>45576</v>
      </c>
      <c r="J487" s="107" t="s">
        <v>605</v>
      </c>
      <c r="K487" s="99">
        <v>47124</v>
      </c>
      <c r="L487" s="99"/>
      <c r="M487" s="99"/>
      <c r="N487" s="99"/>
      <c r="O487" s="99"/>
      <c r="P487" s="99"/>
      <c r="Q487" s="99"/>
      <c r="R487" s="99"/>
      <c r="S487" s="99"/>
      <c r="T487" s="99"/>
      <c r="U487" s="99">
        <v>47331</v>
      </c>
      <c r="V487" s="99">
        <f>U487-K487</f>
        <v>207</v>
      </c>
    </row>
    <row r="488" spans="1:22">
      <c r="A488" s="109" t="s">
        <v>579</v>
      </c>
      <c r="B488" s="109" t="s">
        <v>606</v>
      </c>
      <c r="C488" s="110" t="s">
        <v>594</v>
      </c>
      <c r="D488" s="121" t="s">
        <v>607</v>
      </c>
      <c r="E488" s="112">
        <v>32292</v>
      </c>
      <c r="F488" s="110">
        <v>44290</v>
      </c>
      <c r="G488" s="99" t="s">
        <v>608</v>
      </c>
      <c r="H488" s="168">
        <v>40070</v>
      </c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>
        <v>47331</v>
      </c>
      <c r="V488" s="99">
        <f>U488-H488</f>
        <v>7261</v>
      </c>
    </row>
    <row r="489" spans="1:22">
      <c r="A489" s="109" t="s">
        <v>579</v>
      </c>
      <c r="B489" s="109" t="s">
        <v>609</v>
      </c>
      <c r="C489" s="110" t="s">
        <v>594</v>
      </c>
      <c r="D489" s="121" t="s">
        <v>610</v>
      </c>
      <c r="E489" s="112">
        <v>32292</v>
      </c>
      <c r="F489" s="167">
        <v>44823</v>
      </c>
      <c r="G489" s="104" t="s">
        <v>611</v>
      </c>
      <c r="H489" s="168">
        <v>44272</v>
      </c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>
        <v>47331</v>
      </c>
      <c r="V489" s="99">
        <f>U489-H489</f>
        <v>3059</v>
      </c>
    </row>
    <row r="490" spans="1:22" ht="15.5">
      <c r="A490" s="109" t="s">
        <v>579</v>
      </c>
      <c r="B490" s="109" t="s">
        <v>612</v>
      </c>
      <c r="C490" s="108">
        <v>43496</v>
      </c>
      <c r="D490" s="104" t="s">
        <v>613</v>
      </c>
      <c r="E490" s="129">
        <v>32386</v>
      </c>
      <c r="F490" s="110">
        <v>45072</v>
      </c>
      <c r="G490" s="104" t="s">
        <v>614</v>
      </c>
      <c r="H490" s="169">
        <v>45447</v>
      </c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>
        <v>47331</v>
      </c>
      <c r="V490" s="99">
        <f>U490-H490</f>
        <v>1884</v>
      </c>
    </row>
    <row r="491" spans="1:22" ht="15.5">
      <c r="A491" s="109" t="s">
        <v>579</v>
      </c>
      <c r="B491" s="166" t="s">
        <v>615</v>
      </c>
      <c r="C491" s="103"/>
      <c r="D491" s="133"/>
      <c r="E491" s="112"/>
      <c r="F491" s="103"/>
      <c r="G491" s="133"/>
      <c r="H491" s="16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>
        <v>47331</v>
      </c>
      <c r="V491" s="99" t="s">
        <v>192</v>
      </c>
    </row>
    <row r="492" spans="1:22" ht="15.5">
      <c r="A492" s="109" t="s">
        <v>579</v>
      </c>
      <c r="B492" s="109" t="s">
        <v>616</v>
      </c>
      <c r="C492" s="103" t="s">
        <v>617</v>
      </c>
      <c r="D492" s="182" t="s">
        <v>618</v>
      </c>
      <c r="E492" s="129">
        <v>32808</v>
      </c>
      <c r="F492" s="103"/>
      <c r="G492" s="103"/>
      <c r="H492" s="16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>
        <v>47331</v>
      </c>
      <c r="V492" s="99">
        <f>U492-E492</f>
        <v>14523</v>
      </c>
    </row>
    <row r="493" spans="1:22" ht="15.5">
      <c r="A493" s="109" t="s">
        <v>579</v>
      </c>
      <c r="B493" s="109" t="s">
        <v>619</v>
      </c>
      <c r="C493" s="103" t="s">
        <v>617</v>
      </c>
      <c r="D493" s="182" t="s">
        <v>620</v>
      </c>
      <c r="E493" s="129">
        <v>32808</v>
      </c>
      <c r="F493" s="103"/>
      <c r="G493" s="103"/>
      <c r="H493" s="16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>
        <v>47331</v>
      </c>
      <c r="V493" s="99">
        <f>U493-E493</f>
        <v>14523</v>
      </c>
    </row>
    <row r="494" spans="1:22" ht="15.5">
      <c r="A494" s="109" t="s">
        <v>579</v>
      </c>
      <c r="B494" s="109" t="s">
        <v>621</v>
      </c>
      <c r="C494" s="103"/>
      <c r="D494" s="182"/>
      <c r="E494" s="112"/>
      <c r="F494" s="103"/>
      <c r="G494" s="103"/>
      <c r="H494" s="16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>
        <v>47331</v>
      </c>
      <c r="V494" s="99" t="s">
        <v>192</v>
      </c>
    </row>
    <row r="495" spans="1:22" ht="15.5">
      <c r="A495" s="109" t="s">
        <v>579</v>
      </c>
      <c r="B495" s="109" t="s">
        <v>622</v>
      </c>
      <c r="C495" s="103"/>
      <c r="D495" s="182"/>
      <c r="E495" s="112"/>
      <c r="F495" s="103"/>
      <c r="G495" s="103"/>
      <c r="H495" s="16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>
        <v>47331</v>
      </c>
      <c r="V495" s="99" t="s">
        <v>192</v>
      </c>
    </row>
    <row r="496" spans="1:22" ht="15.5">
      <c r="A496" s="109" t="s">
        <v>579</v>
      </c>
      <c r="B496" s="109" t="s">
        <v>623</v>
      </c>
      <c r="C496" s="110">
        <v>44732</v>
      </c>
      <c r="D496" s="168" t="s">
        <v>624</v>
      </c>
      <c r="E496" s="112">
        <v>43341</v>
      </c>
      <c r="F496" s="103"/>
      <c r="G496" s="103"/>
      <c r="H496" s="16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>
        <v>47331</v>
      </c>
      <c r="V496" s="99">
        <f>U496-E496</f>
        <v>3990</v>
      </c>
    </row>
    <row r="497" spans="1:22" ht="15.5">
      <c r="A497" s="109" t="s">
        <v>579</v>
      </c>
      <c r="B497" s="109" t="s">
        <v>625</v>
      </c>
      <c r="C497" s="103"/>
      <c r="D497" s="182"/>
      <c r="E497" s="112"/>
      <c r="F497" s="103"/>
      <c r="G497" s="103"/>
      <c r="H497" s="16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>
        <v>47331</v>
      </c>
      <c r="V497" s="99" t="s">
        <v>192</v>
      </c>
    </row>
    <row r="498" spans="1:22">
      <c r="A498" s="109" t="s">
        <v>579</v>
      </c>
      <c r="B498" s="109" t="s">
        <v>210</v>
      </c>
      <c r="C498" s="103" t="s">
        <v>617</v>
      </c>
      <c r="D498" s="98" t="s">
        <v>626</v>
      </c>
      <c r="E498" s="129">
        <v>32808</v>
      </c>
      <c r="F498" s="110">
        <v>44732</v>
      </c>
      <c r="G498" s="168" t="s">
        <v>627</v>
      </c>
      <c r="H498" s="183">
        <v>43341</v>
      </c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>
        <v>47331</v>
      </c>
      <c r="V498" s="99">
        <f>U498-H498</f>
        <v>3990</v>
      </c>
    </row>
    <row r="499" spans="1:22" ht="15.5">
      <c r="A499" s="109" t="s">
        <v>579</v>
      </c>
      <c r="B499" s="109" t="s">
        <v>215</v>
      </c>
      <c r="C499" s="110">
        <v>44445</v>
      </c>
      <c r="D499" s="147" t="s">
        <v>628</v>
      </c>
      <c r="E499" s="112">
        <v>40834</v>
      </c>
      <c r="F499" s="103"/>
      <c r="G499" s="103"/>
      <c r="H499" s="16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>
        <v>47331</v>
      </c>
      <c r="V499" s="99">
        <f>U499-E499</f>
        <v>6497</v>
      </c>
    </row>
    <row r="500" spans="1:22" ht="15.5">
      <c r="A500" s="109" t="s">
        <v>579</v>
      </c>
      <c r="B500" s="109" t="s">
        <v>211</v>
      </c>
      <c r="C500" s="110">
        <v>44615</v>
      </c>
      <c r="D500" s="104" t="s">
        <v>629</v>
      </c>
      <c r="E500" s="112">
        <v>42098</v>
      </c>
      <c r="F500" s="103"/>
      <c r="G500" s="103"/>
      <c r="H500" s="16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>
        <v>47331</v>
      </c>
      <c r="V500" s="99">
        <f>U500-E500</f>
        <v>5233</v>
      </c>
    </row>
    <row r="501" spans="1:22">
      <c r="A501" s="109" t="s">
        <v>579</v>
      </c>
      <c r="B501" s="109" t="s">
        <v>630</v>
      </c>
      <c r="C501" s="111">
        <v>43103</v>
      </c>
      <c r="D501" s="121" t="s">
        <v>631</v>
      </c>
      <c r="E501" s="112">
        <v>32292</v>
      </c>
      <c r="F501" s="98" t="s">
        <v>632</v>
      </c>
      <c r="G501" s="98" t="s">
        <v>633</v>
      </c>
      <c r="H501" s="184">
        <v>33064</v>
      </c>
      <c r="I501" s="110">
        <v>43797</v>
      </c>
      <c r="J501" s="99" t="s">
        <v>634</v>
      </c>
      <c r="K501" s="104">
        <v>36694</v>
      </c>
      <c r="L501" s="167">
        <v>44872</v>
      </c>
      <c r="M501" s="104" t="s">
        <v>635</v>
      </c>
      <c r="N501" s="99">
        <v>44569</v>
      </c>
      <c r="O501" s="99"/>
      <c r="P501" s="99"/>
      <c r="Q501" s="99"/>
      <c r="R501" s="99"/>
      <c r="S501" s="99"/>
      <c r="T501" s="99"/>
      <c r="U501" s="99">
        <v>47331</v>
      </c>
      <c r="V501" s="99">
        <f>U501-N501</f>
        <v>2762</v>
      </c>
    </row>
    <row r="502" spans="1:22">
      <c r="A502" s="109" t="s">
        <v>579</v>
      </c>
      <c r="B502" s="109" t="s">
        <v>636</v>
      </c>
      <c r="C502" s="111">
        <v>43103</v>
      </c>
      <c r="D502" s="121" t="s">
        <v>637</v>
      </c>
      <c r="E502" s="112">
        <v>32292</v>
      </c>
      <c r="F502" s="110">
        <v>44770</v>
      </c>
      <c r="G502" s="104" t="s">
        <v>638</v>
      </c>
      <c r="H502" s="184">
        <v>43826</v>
      </c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>
        <v>47331</v>
      </c>
      <c r="V502" s="99">
        <f>U502-H502</f>
        <v>3505</v>
      </c>
    </row>
    <row r="503" spans="1:22">
      <c r="A503" s="109" t="s">
        <v>579</v>
      </c>
      <c r="B503" s="109" t="s">
        <v>639</v>
      </c>
      <c r="C503" s="142">
        <v>43577</v>
      </c>
      <c r="D503" s="104" t="s">
        <v>640</v>
      </c>
      <c r="E503" s="129">
        <v>32508</v>
      </c>
      <c r="F503" s="154">
        <v>44872</v>
      </c>
      <c r="G503" s="104" t="s">
        <v>641</v>
      </c>
      <c r="H503" s="184">
        <v>44569</v>
      </c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>
        <v>47331</v>
      </c>
      <c r="V503" s="99">
        <f>U503-H503</f>
        <v>2762</v>
      </c>
    </row>
    <row r="504" spans="1:22" ht="15.5">
      <c r="A504" s="109" t="s">
        <v>579</v>
      </c>
      <c r="B504" s="109" t="s">
        <v>642</v>
      </c>
      <c r="C504" s="110">
        <v>44109</v>
      </c>
      <c r="D504" s="136" t="s">
        <v>643</v>
      </c>
      <c r="E504" s="112">
        <v>38753</v>
      </c>
      <c r="F504" s="110">
        <v>45243</v>
      </c>
      <c r="G504" s="98" t="s">
        <v>644</v>
      </c>
      <c r="H504" s="169">
        <v>45627</v>
      </c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>
        <v>47331</v>
      </c>
      <c r="V504" s="99">
        <f>U504-H504</f>
        <v>1704</v>
      </c>
    </row>
    <row r="505" spans="1:22">
      <c r="A505" s="109" t="s">
        <v>579</v>
      </c>
      <c r="B505" s="109" t="s">
        <v>645</v>
      </c>
      <c r="C505" s="118">
        <v>42124</v>
      </c>
      <c r="D505" s="103"/>
      <c r="E505" s="112">
        <v>22300</v>
      </c>
      <c r="F505" s="110">
        <v>44334</v>
      </c>
      <c r="G505" s="107">
        <v>1371361</v>
      </c>
      <c r="H505" s="184">
        <v>40075</v>
      </c>
      <c r="I505" s="110">
        <v>44615</v>
      </c>
      <c r="J505" s="104" t="s">
        <v>646</v>
      </c>
      <c r="K505" s="99">
        <v>42098</v>
      </c>
      <c r="L505" s="167">
        <v>44889</v>
      </c>
      <c r="M505" s="130" t="s">
        <v>647</v>
      </c>
      <c r="N505" s="99">
        <v>44695</v>
      </c>
      <c r="O505" s="99"/>
      <c r="P505" s="99"/>
      <c r="Q505" s="99"/>
      <c r="R505" s="99"/>
      <c r="S505" s="99"/>
      <c r="T505" s="99"/>
      <c r="U505" s="99">
        <v>47331</v>
      </c>
      <c r="V505" s="99">
        <f>U505-N505</f>
        <v>2636</v>
      </c>
    </row>
    <row r="506" spans="1:22">
      <c r="A506" s="109" t="s">
        <v>579</v>
      </c>
      <c r="B506" s="109" t="s">
        <v>648</v>
      </c>
      <c r="C506" s="118">
        <v>42124</v>
      </c>
      <c r="D506" s="103"/>
      <c r="E506" s="112">
        <v>22300</v>
      </c>
      <c r="F506" s="110">
        <v>44334</v>
      </c>
      <c r="G506" s="107">
        <v>1371382</v>
      </c>
      <c r="H506" s="184">
        <v>40075</v>
      </c>
      <c r="I506" s="110">
        <v>44615</v>
      </c>
      <c r="J506" s="104" t="s">
        <v>649</v>
      </c>
      <c r="K506" s="99">
        <v>42098</v>
      </c>
      <c r="L506" s="167">
        <v>44889</v>
      </c>
      <c r="M506" s="130" t="s">
        <v>650</v>
      </c>
      <c r="N506" s="99">
        <v>44695</v>
      </c>
      <c r="O506" s="99"/>
      <c r="P506" s="99"/>
      <c r="Q506" s="99"/>
      <c r="R506" s="99"/>
      <c r="S506" s="99"/>
      <c r="T506" s="99"/>
      <c r="U506" s="99">
        <v>47331</v>
      </c>
      <c r="V506" s="99">
        <f>U506-N506</f>
        <v>2636</v>
      </c>
    </row>
    <row r="507" spans="1:22">
      <c r="A507" s="109" t="s">
        <v>579</v>
      </c>
      <c r="B507" s="109" t="s">
        <v>651</v>
      </c>
      <c r="C507" s="118">
        <v>42124</v>
      </c>
      <c r="D507" s="103"/>
      <c r="E507" s="112">
        <v>22300</v>
      </c>
      <c r="F507" s="110">
        <v>44334</v>
      </c>
      <c r="G507" s="98">
        <v>1371383</v>
      </c>
      <c r="H507" s="184">
        <v>40075</v>
      </c>
      <c r="I507" s="110">
        <v>44615</v>
      </c>
      <c r="J507" s="104" t="s">
        <v>652</v>
      </c>
      <c r="K507" s="99">
        <v>42098</v>
      </c>
      <c r="L507" s="167">
        <v>44889</v>
      </c>
      <c r="M507" s="130" t="s">
        <v>653</v>
      </c>
      <c r="N507" s="99">
        <v>44695</v>
      </c>
      <c r="O507" s="99"/>
      <c r="P507" s="99"/>
      <c r="Q507" s="99"/>
      <c r="R507" s="99"/>
      <c r="S507" s="99"/>
      <c r="T507" s="99"/>
      <c r="U507" s="99">
        <v>47331</v>
      </c>
      <c r="V507" s="99">
        <f>U507-N507</f>
        <v>2636</v>
      </c>
    </row>
    <row r="508" spans="1:22" ht="15.5">
      <c r="A508" s="109" t="s">
        <v>579</v>
      </c>
      <c r="B508" s="109" t="s">
        <v>654</v>
      </c>
      <c r="C508" s="110">
        <v>45072</v>
      </c>
      <c r="D508" s="104" t="s">
        <v>655</v>
      </c>
      <c r="E508" s="112">
        <v>45447</v>
      </c>
      <c r="F508" s="103"/>
      <c r="G508" s="103"/>
      <c r="H508" s="16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>
        <v>47331</v>
      </c>
      <c r="V508" s="99">
        <f>U508-E508</f>
        <v>1884</v>
      </c>
    </row>
    <row r="509" spans="1:22" ht="15.5">
      <c r="A509" s="109" t="s">
        <v>579</v>
      </c>
      <c r="B509" s="109" t="s">
        <v>656</v>
      </c>
      <c r="C509" s="110">
        <v>45072</v>
      </c>
      <c r="D509" s="104" t="s">
        <v>657</v>
      </c>
      <c r="E509" s="112">
        <v>45447</v>
      </c>
      <c r="F509" s="103"/>
      <c r="G509" s="103"/>
      <c r="H509" s="16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>
        <v>47331</v>
      </c>
      <c r="V509" s="99">
        <f>U509-E509</f>
        <v>1884</v>
      </c>
    </row>
    <row r="510" spans="1:22" ht="15.5">
      <c r="A510" s="109" t="s">
        <v>579</v>
      </c>
      <c r="B510" s="109" t="s">
        <v>658</v>
      </c>
      <c r="C510" s="103"/>
      <c r="D510" s="103"/>
      <c r="E510" s="112"/>
      <c r="F510" s="103"/>
      <c r="G510" s="103"/>
      <c r="H510" s="16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>
        <v>47331</v>
      </c>
      <c r="V510" s="99" t="s">
        <v>192</v>
      </c>
    </row>
    <row r="511" spans="1:22" ht="15.5">
      <c r="A511" s="109" t="s">
        <v>579</v>
      </c>
      <c r="B511" s="109" t="s">
        <v>659</v>
      </c>
      <c r="C511" s="103"/>
      <c r="D511" s="103"/>
      <c r="E511" s="112"/>
      <c r="F511" s="103"/>
      <c r="G511" s="103"/>
      <c r="H511" s="16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>
        <v>47331</v>
      </c>
      <c r="V511" s="99" t="s">
        <v>192</v>
      </c>
    </row>
    <row r="512" spans="1:22">
      <c r="A512" s="109" t="s">
        <v>579</v>
      </c>
      <c r="B512" s="109" t="s">
        <v>660</v>
      </c>
      <c r="C512" s="102" t="s">
        <v>617</v>
      </c>
      <c r="D512" s="168" t="s">
        <v>661</v>
      </c>
      <c r="E512" s="129">
        <v>32808</v>
      </c>
      <c r="F512" s="110">
        <v>44515</v>
      </c>
      <c r="G512" s="104" t="s">
        <v>662</v>
      </c>
      <c r="H512" s="184">
        <v>41417</v>
      </c>
      <c r="I512" s="110">
        <v>45072</v>
      </c>
      <c r="J512" s="104" t="s">
        <v>663</v>
      </c>
      <c r="K512" s="99">
        <v>45447</v>
      </c>
      <c r="L512" s="99"/>
      <c r="M512" s="99"/>
      <c r="N512" s="99"/>
      <c r="O512" s="99"/>
      <c r="P512" s="99"/>
      <c r="Q512" s="99"/>
      <c r="R512" s="99"/>
      <c r="S512" s="99"/>
      <c r="T512" s="99"/>
      <c r="U512" s="99">
        <v>47331</v>
      </c>
      <c r="V512" s="99">
        <f>U512-K512</f>
        <v>1884</v>
      </c>
    </row>
    <row r="513" spans="1:22">
      <c r="A513" s="109" t="s">
        <v>579</v>
      </c>
      <c r="B513" s="109" t="s">
        <v>664</v>
      </c>
      <c r="C513" s="110">
        <v>45072</v>
      </c>
      <c r="D513" s="104" t="s">
        <v>665</v>
      </c>
      <c r="E513" s="112">
        <v>45447</v>
      </c>
      <c r="F513" s="110">
        <v>45581</v>
      </c>
      <c r="G513" s="107" t="s">
        <v>666</v>
      </c>
      <c r="H513" s="184">
        <v>47124</v>
      </c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>
        <v>47331</v>
      </c>
      <c r="V513" s="99">
        <f>U513-H513</f>
        <v>207</v>
      </c>
    </row>
    <row r="514" spans="1:22" ht="15.5">
      <c r="A514" s="109" t="s">
        <v>579</v>
      </c>
      <c r="B514" s="109" t="s">
        <v>667</v>
      </c>
      <c r="C514" s="156">
        <v>44673</v>
      </c>
      <c r="D514" s="178" t="s">
        <v>668</v>
      </c>
      <c r="E514" s="112">
        <v>42500</v>
      </c>
      <c r="F514" s="103"/>
      <c r="G514" s="103"/>
      <c r="H514" s="16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>
        <v>47331</v>
      </c>
      <c r="V514" s="99">
        <f>U514-E514</f>
        <v>4831</v>
      </c>
    </row>
    <row r="515" spans="1:22">
      <c r="A515" s="109" t="s">
        <v>579</v>
      </c>
      <c r="B515" s="109" t="s">
        <v>231</v>
      </c>
      <c r="C515" s="110">
        <v>43364</v>
      </c>
      <c r="D515" s="104" t="s">
        <v>669</v>
      </c>
      <c r="E515" s="112">
        <v>32358</v>
      </c>
      <c r="F515" s="110">
        <v>44515</v>
      </c>
      <c r="G515" s="104">
        <v>1477894</v>
      </c>
      <c r="H515" s="184">
        <v>41417</v>
      </c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>
        <v>47331</v>
      </c>
      <c r="V515" s="99">
        <f>U515-H515</f>
        <v>5914</v>
      </c>
    </row>
    <row r="516" spans="1:22" ht="15.5">
      <c r="A516" s="109" t="s">
        <v>579</v>
      </c>
      <c r="B516" s="109" t="s">
        <v>670</v>
      </c>
      <c r="C516" s="103"/>
      <c r="D516" s="103"/>
      <c r="E516" s="112"/>
      <c r="F516" s="103"/>
      <c r="G516" s="103"/>
      <c r="H516" s="16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>
        <v>47331</v>
      </c>
      <c r="V516" s="99" t="s">
        <v>192</v>
      </c>
    </row>
    <row r="517" spans="1:22">
      <c r="A517" s="109" t="s">
        <v>579</v>
      </c>
      <c r="B517" s="109" t="s">
        <v>671</v>
      </c>
      <c r="C517" s="108">
        <v>43601</v>
      </c>
      <c r="D517" s="104" t="s">
        <v>672</v>
      </c>
      <c r="E517" s="129">
        <v>32631</v>
      </c>
      <c r="F517" s="110">
        <v>44334</v>
      </c>
      <c r="G517" s="98" t="s">
        <v>673</v>
      </c>
      <c r="H517" s="184">
        <v>40075</v>
      </c>
      <c r="I517" s="110">
        <v>45072</v>
      </c>
      <c r="J517" s="104" t="s">
        <v>674</v>
      </c>
      <c r="K517" s="99">
        <v>45447</v>
      </c>
      <c r="L517" s="99"/>
      <c r="M517" s="99"/>
      <c r="N517" s="99"/>
      <c r="O517" s="99"/>
      <c r="P517" s="99"/>
      <c r="Q517" s="99"/>
      <c r="R517" s="99"/>
      <c r="S517" s="99"/>
      <c r="T517" s="99"/>
      <c r="U517" s="99">
        <v>47331</v>
      </c>
      <c r="V517" s="99">
        <f>U517-K517</f>
        <v>1884</v>
      </c>
    </row>
    <row r="518" spans="1:22">
      <c r="A518" s="109" t="s">
        <v>579</v>
      </c>
      <c r="B518" s="109" t="s">
        <v>239</v>
      </c>
      <c r="C518" s="110">
        <v>43364</v>
      </c>
      <c r="D518" s="104" t="s">
        <v>675</v>
      </c>
      <c r="E518" s="112">
        <v>32358</v>
      </c>
      <c r="F518" s="110">
        <v>44109</v>
      </c>
      <c r="G518" s="136" t="s">
        <v>676</v>
      </c>
      <c r="H518" s="99">
        <v>38753</v>
      </c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>
        <v>47331</v>
      </c>
      <c r="V518" s="99">
        <f>U518-H518</f>
        <v>8578</v>
      </c>
    </row>
    <row r="519" spans="1:22" ht="15.5">
      <c r="A519" s="109" t="s">
        <v>579</v>
      </c>
      <c r="B519" s="109" t="s">
        <v>677</v>
      </c>
      <c r="C519" s="103"/>
      <c r="D519" s="103"/>
      <c r="E519" s="112"/>
      <c r="F519" s="103"/>
      <c r="G519" s="103"/>
      <c r="H519" s="16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>
        <v>47331</v>
      </c>
      <c r="V519" s="99" t="s">
        <v>192</v>
      </c>
    </row>
    <row r="520" spans="1:22" ht="15.5">
      <c r="A520" s="109" t="s">
        <v>579</v>
      </c>
      <c r="B520" s="109" t="s">
        <v>678</v>
      </c>
      <c r="C520" s="110">
        <v>45072</v>
      </c>
      <c r="D520" s="104" t="s">
        <v>679</v>
      </c>
      <c r="E520" s="112">
        <v>45447</v>
      </c>
      <c r="F520" s="103"/>
      <c r="G520" s="103"/>
      <c r="H520" s="16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>
        <v>47331</v>
      </c>
      <c r="V520" s="99">
        <f>U520-E520</f>
        <v>1884</v>
      </c>
    </row>
    <row r="521" spans="1:22" ht="15.5">
      <c r="A521" s="109" t="s">
        <v>579</v>
      </c>
      <c r="B521" s="109" t="s">
        <v>680</v>
      </c>
      <c r="C521" s="110">
        <v>45072</v>
      </c>
      <c r="D521" s="104" t="s">
        <v>679</v>
      </c>
      <c r="E521" s="112">
        <v>45447</v>
      </c>
      <c r="F521" s="103"/>
      <c r="G521" s="103"/>
      <c r="H521" s="16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>
        <v>47331</v>
      </c>
      <c r="V521" s="99">
        <f>U521-E521</f>
        <v>1884</v>
      </c>
    </row>
    <row r="522" spans="1:22" ht="15.5">
      <c r="A522" s="109" t="s">
        <v>579</v>
      </c>
      <c r="B522" s="109" t="s">
        <v>681</v>
      </c>
      <c r="C522" s="103"/>
      <c r="D522" s="103"/>
      <c r="E522" s="112"/>
      <c r="F522" s="103"/>
      <c r="G522" s="103"/>
      <c r="H522" s="16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>
        <v>47331</v>
      </c>
      <c r="V522" s="99" t="s">
        <v>192</v>
      </c>
    </row>
    <row r="523" spans="1:22">
      <c r="A523" s="109" t="s">
        <v>682</v>
      </c>
      <c r="B523" s="109" t="s">
        <v>13</v>
      </c>
      <c r="C523" s="111">
        <v>42614</v>
      </c>
      <c r="D523" s="131"/>
      <c r="E523" s="99">
        <v>28442</v>
      </c>
      <c r="F523" s="185">
        <v>44211</v>
      </c>
      <c r="G523" s="133" t="s">
        <v>683</v>
      </c>
      <c r="H523" s="99">
        <v>43412</v>
      </c>
      <c r="I523" s="108">
        <v>44679</v>
      </c>
      <c r="J523" s="98" t="s">
        <v>684</v>
      </c>
      <c r="K523" s="99">
        <v>46276</v>
      </c>
      <c r="L523" s="99"/>
      <c r="M523" s="99"/>
      <c r="N523" s="99"/>
      <c r="O523" s="99"/>
      <c r="P523" s="99"/>
      <c r="Q523" s="99"/>
      <c r="R523" s="99"/>
      <c r="S523" s="99"/>
      <c r="T523" s="99"/>
      <c r="U523" s="99">
        <v>51722</v>
      </c>
      <c r="V523" s="99">
        <f>U523-K523</f>
        <v>5446</v>
      </c>
    </row>
    <row r="524" spans="1:22">
      <c r="A524" s="109" t="s">
        <v>682</v>
      </c>
      <c r="B524" s="109" t="s">
        <v>188</v>
      </c>
      <c r="C524" s="111" t="s">
        <v>685</v>
      </c>
      <c r="D524" s="98" t="s">
        <v>686</v>
      </c>
      <c r="E524" s="99">
        <v>35356</v>
      </c>
      <c r="F524" s="106">
        <v>43939</v>
      </c>
      <c r="G524" s="99" t="s">
        <v>687</v>
      </c>
      <c r="H524" s="99">
        <v>41156</v>
      </c>
      <c r="I524" s="110">
        <v>44162</v>
      </c>
      <c r="J524" s="99" t="s">
        <v>688</v>
      </c>
      <c r="K524" s="99">
        <v>43412</v>
      </c>
      <c r="L524" s="99"/>
      <c r="M524" s="99"/>
      <c r="N524" s="99"/>
      <c r="O524" s="99"/>
      <c r="P524" s="99"/>
      <c r="Q524" s="99"/>
      <c r="R524" s="99"/>
      <c r="S524" s="99"/>
      <c r="T524" s="99"/>
      <c r="U524" s="99">
        <v>51722</v>
      </c>
      <c r="V524" s="99">
        <f>U524-K524</f>
        <v>8310</v>
      </c>
    </row>
    <row r="525" spans="1:22">
      <c r="A525" s="109" t="s">
        <v>682</v>
      </c>
      <c r="B525" s="109" t="s">
        <v>191</v>
      </c>
      <c r="C525" s="111">
        <v>42522</v>
      </c>
      <c r="D525" s="107"/>
      <c r="E525" s="99">
        <v>26650</v>
      </c>
      <c r="F525" s="118">
        <v>43264</v>
      </c>
      <c r="G525" s="103" t="s">
        <v>689</v>
      </c>
      <c r="H525" s="99">
        <v>35356</v>
      </c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>
        <v>51722</v>
      </c>
      <c r="V525" s="99">
        <f>U525-H525</f>
        <v>16366</v>
      </c>
    </row>
    <row r="526" spans="1:22">
      <c r="A526" s="109" t="s">
        <v>682</v>
      </c>
      <c r="B526" s="109" t="s">
        <v>584</v>
      </c>
      <c r="C526" s="111">
        <v>43945</v>
      </c>
      <c r="D526" s="99" t="s">
        <v>690</v>
      </c>
      <c r="E526" s="99">
        <v>41156</v>
      </c>
      <c r="F526" s="110">
        <v>44211</v>
      </c>
      <c r="G526" s="133" t="s">
        <v>683</v>
      </c>
      <c r="H526" s="99">
        <v>43412</v>
      </c>
      <c r="I526" s="110">
        <v>44679</v>
      </c>
      <c r="J526" s="98" t="s">
        <v>691</v>
      </c>
      <c r="K526" s="99">
        <v>46276</v>
      </c>
      <c r="L526" s="110">
        <v>45288</v>
      </c>
      <c r="M526" s="107" t="s">
        <v>692</v>
      </c>
      <c r="N526">
        <v>49050</v>
      </c>
      <c r="R526" s="99"/>
      <c r="S526" s="133"/>
      <c r="T526" s="99"/>
      <c r="U526" s="99">
        <v>51722</v>
      </c>
      <c r="V526" s="99">
        <f>U526-N526</f>
        <v>2672</v>
      </c>
    </row>
    <row r="527" spans="1:22" ht="15.5">
      <c r="A527" s="109" t="s">
        <v>682</v>
      </c>
      <c r="B527" s="109" t="s">
        <v>588</v>
      </c>
      <c r="C527" s="111">
        <v>44679</v>
      </c>
      <c r="D527" s="98" t="s">
        <v>693</v>
      </c>
      <c r="E527" s="103">
        <v>46276</v>
      </c>
      <c r="F527" s="103"/>
      <c r="G527" s="103"/>
      <c r="H527" s="16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>
        <v>51722</v>
      </c>
      <c r="V527" s="99">
        <f>U527-E527</f>
        <v>5446</v>
      </c>
    </row>
    <row r="528" spans="1:22">
      <c r="A528" s="109" t="s">
        <v>682</v>
      </c>
      <c r="B528" s="109" t="s">
        <v>590</v>
      </c>
      <c r="C528" s="111">
        <v>43623</v>
      </c>
      <c r="D528" s="98">
        <v>893022</v>
      </c>
      <c r="E528" s="112">
        <v>38854</v>
      </c>
      <c r="F528" s="118">
        <v>44035</v>
      </c>
      <c r="G528" s="103" t="s">
        <v>694</v>
      </c>
      <c r="H528" s="99">
        <v>41980</v>
      </c>
      <c r="I528" s="110">
        <v>44274</v>
      </c>
      <c r="J528" s="123" t="s">
        <v>695</v>
      </c>
      <c r="K528" s="99">
        <v>43892</v>
      </c>
      <c r="L528" s="99"/>
      <c r="M528" s="99"/>
      <c r="N528" s="99"/>
      <c r="O528" s="99"/>
      <c r="P528" s="99"/>
      <c r="Q528" s="99"/>
      <c r="R528" s="99"/>
      <c r="S528" s="99"/>
      <c r="T528" s="99"/>
      <c r="U528" s="99">
        <v>51722</v>
      </c>
      <c r="V528" s="99">
        <f>U528-K528</f>
        <v>7830</v>
      </c>
    </row>
    <row r="529" spans="1:22" ht="15.5">
      <c r="A529" s="109" t="s">
        <v>682</v>
      </c>
      <c r="B529" s="109" t="s">
        <v>591</v>
      </c>
      <c r="C529" s="111">
        <v>42371</v>
      </c>
      <c r="D529" s="186"/>
      <c r="E529" s="187">
        <v>26100</v>
      </c>
      <c r="F529" s="187"/>
      <c r="G529" s="187"/>
      <c r="H529" s="16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>
        <v>51722</v>
      </c>
      <c r="V529" s="99">
        <f>U529-E529</f>
        <v>25622</v>
      </c>
    </row>
    <row r="530" spans="1:22" ht="15.5">
      <c r="A530" s="109" t="s">
        <v>682</v>
      </c>
      <c r="B530" s="109" t="s">
        <v>593</v>
      </c>
      <c r="C530" s="111">
        <v>41365</v>
      </c>
      <c r="D530" s="188"/>
      <c r="E530" s="103">
        <v>14880</v>
      </c>
      <c r="F530" s="103"/>
      <c r="G530" s="103"/>
      <c r="H530" s="16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>
        <v>51722</v>
      </c>
      <c r="V530" s="99">
        <f>U530-E530</f>
        <v>36842</v>
      </c>
    </row>
    <row r="531" spans="1:22">
      <c r="A531" s="109" t="s">
        <v>682</v>
      </c>
      <c r="B531" s="109" t="s">
        <v>198</v>
      </c>
      <c r="C531" s="111">
        <v>43634</v>
      </c>
      <c r="D531" s="98" t="s">
        <v>696</v>
      </c>
      <c r="E531" s="112">
        <v>38854</v>
      </c>
      <c r="F531" s="118">
        <v>44000</v>
      </c>
      <c r="G531" s="104" t="s">
        <v>697</v>
      </c>
      <c r="H531" s="99">
        <v>41407</v>
      </c>
      <c r="I531" s="110">
        <v>44679</v>
      </c>
      <c r="J531" s="98" t="s">
        <v>698</v>
      </c>
      <c r="K531" s="99">
        <v>46276</v>
      </c>
      <c r="L531" s="99"/>
      <c r="M531" s="99"/>
      <c r="N531" s="99"/>
      <c r="O531" s="99"/>
      <c r="P531" s="99"/>
      <c r="Q531" s="99"/>
      <c r="R531" s="99"/>
      <c r="S531" s="99"/>
      <c r="T531" s="99"/>
      <c r="U531" s="99">
        <v>51722</v>
      </c>
      <c r="V531" s="99">
        <f>U531-K531</f>
        <v>5446</v>
      </c>
    </row>
    <row r="532" spans="1:22">
      <c r="A532" s="109" t="s">
        <v>682</v>
      </c>
      <c r="B532" s="109" t="s">
        <v>599</v>
      </c>
      <c r="C532" s="111">
        <v>43153</v>
      </c>
      <c r="D532" s="107"/>
      <c r="E532" s="103">
        <v>30550</v>
      </c>
      <c r="F532" s="110">
        <v>44263</v>
      </c>
      <c r="G532" s="175" t="s">
        <v>699</v>
      </c>
      <c r="H532" s="99">
        <v>43879</v>
      </c>
      <c r="I532" s="110">
        <v>44589</v>
      </c>
      <c r="J532" s="175" t="s">
        <v>700</v>
      </c>
      <c r="K532" s="99">
        <v>46104</v>
      </c>
      <c r="L532" s="99"/>
      <c r="M532" s="99"/>
      <c r="N532" s="99"/>
      <c r="O532" s="99"/>
      <c r="P532" s="99"/>
      <c r="Q532" s="99"/>
      <c r="R532" s="99"/>
      <c r="S532" s="99"/>
      <c r="T532" s="99"/>
      <c r="U532" s="99">
        <v>51722</v>
      </c>
      <c r="V532" s="99">
        <f>U532-K532</f>
        <v>5618</v>
      </c>
    </row>
    <row r="533" spans="1:22" ht="15.5">
      <c r="A533" s="109" t="s">
        <v>682</v>
      </c>
      <c r="B533" s="109" t="s">
        <v>602</v>
      </c>
      <c r="C533" s="111">
        <v>43153</v>
      </c>
      <c r="D533" s="107"/>
      <c r="E533" s="103">
        <v>30550</v>
      </c>
      <c r="F533" s="110">
        <v>45307</v>
      </c>
      <c r="G533" s="98" t="s">
        <v>701</v>
      </c>
      <c r="H533" s="169">
        <v>49083</v>
      </c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>
        <v>51722</v>
      </c>
      <c r="V533" s="99">
        <f>U533-H533</f>
        <v>2639</v>
      </c>
    </row>
    <row r="534" spans="1:22">
      <c r="A534" s="109" t="s">
        <v>682</v>
      </c>
      <c r="B534" s="109" t="s">
        <v>606</v>
      </c>
      <c r="C534" s="111">
        <v>43095</v>
      </c>
      <c r="D534" s="107"/>
      <c r="E534" s="103">
        <v>30550</v>
      </c>
      <c r="F534" s="110">
        <v>44589</v>
      </c>
      <c r="G534" s="99" t="s">
        <v>702</v>
      </c>
      <c r="H534" s="99">
        <v>46104</v>
      </c>
      <c r="I534" s="110">
        <v>45288</v>
      </c>
      <c r="J534" s="98" t="s">
        <v>703</v>
      </c>
      <c r="K534" s="99">
        <v>49050</v>
      </c>
      <c r="L534" s="99"/>
      <c r="M534" s="99"/>
      <c r="N534" s="99"/>
      <c r="O534" s="99"/>
      <c r="P534" s="99"/>
      <c r="Q534" s="99"/>
      <c r="R534" s="99"/>
      <c r="S534" s="99"/>
      <c r="T534" s="99"/>
      <c r="U534" s="99">
        <v>51722</v>
      </c>
      <c r="V534" s="99">
        <f>U534-K534+1425</f>
        <v>4097</v>
      </c>
    </row>
    <row r="535" spans="1:22">
      <c r="A535" s="109" t="s">
        <v>682</v>
      </c>
      <c r="B535" s="109" t="s">
        <v>609</v>
      </c>
      <c r="C535" s="111">
        <v>43095</v>
      </c>
      <c r="D535" s="107"/>
      <c r="E535" s="103">
        <v>30550</v>
      </c>
      <c r="F535" s="110">
        <v>44263</v>
      </c>
      <c r="G535" s="175" t="s">
        <v>700</v>
      </c>
      <c r="H535" s="99">
        <v>43879</v>
      </c>
      <c r="I535" s="110">
        <v>44369</v>
      </c>
      <c r="J535" s="161" t="s">
        <v>704</v>
      </c>
      <c r="K535" s="99">
        <v>44765</v>
      </c>
      <c r="L535" s="110">
        <v>45288</v>
      </c>
      <c r="M535" s="98" t="s">
        <v>705</v>
      </c>
      <c r="N535" s="99">
        <v>49050</v>
      </c>
      <c r="O535" s="99"/>
      <c r="P535" s="99"/>
      <c r="Q535" s="99"/>
      <c r="R535" s="99"/>
      <c r="S535" s="99"/>
      <c r="T535" s="99"/>
      <c r="U535" s="99">
        <v>51722</v>
      </c>
      <c r="V535" s="99">
        <f>U535-N535+1425</f>
        <v>4097</v>
      </c>
    </row>
    <row r="536" spans="1:22" ht="15.5">
      <c r="A536" s="109" t="s">
        <v>682</v>
      </c>
      <c r="B536" s="109" t="s">
        <v>612</v>
      </c>
      <c r="C536" s="111" t="s">
        <v>706</v>
      </c>
      <c r="D536" s="98" t="s">
        <v>707</v>
      </c>
      <c r="E536" s="99">
        <v>37751</v>
      </c>
      <c r="F536" s="110">
        <v>45307</v>
      </c>
      <c r="G536" s="98" t="s">
        <v>708</v>
      </c>
      <c r="H536" s="169">
        <v>49083</v>
      </c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>
        <v>51722</v>
      </c>
      <c r="V536" s="99">
        <f>U536-H536</f>
        <v>2639</v>
      </c>
    </row>
    <row r="537" spans="1:22" ht="15.5">
      <c r="A537" s="109" t="s">
        <v>682</v>
      </c>
      <c r="B537" s="166" t="s">
        <v>615</v>
      </c>
      <c r="C537" s="107"/>
      <c r="D537" s="107"/>
      <c r="E537" s="112"/>
      <c r="F537" s="103"/>
      <c r="G537" s="103"/>
      <c r="H537" s="16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>
        <v>51722</v>
      </c>
      <c r="V537" s="99" t="s">
        <v>192</v>
      </c>
    </row>
    <row r="538" spans="1:22">
      <c r="A538" s="109" t="s">
        <v>682</v>
      </c>
      <c r="B538" s="109" t="s">
        <v>709</v>
      </c>
      <c r="C538" s="107" t="s">
        <v>710</v>
      </c>
      <c r="D538" s="98" t="s">
        <v>711</v>
      </c>
      <c r="E538" s="112">
        <v>38854</v>
      </c>
      <c r="F538" s="106">
        <v>43942</v>
      </c>
      <c r="G538" s="104" t="s">
        <v>712</v>
      </c>
      <c r="H538" s="99">
        <v>41156</v>
      </c>
      <c r="I538" s="110">
        <v>44679</v>
      </c>
      <c r="J538" s="98" t="s">
        <v>713</v>
      </c>
      <c r="K538" s="99">
        <v>46276</v>
      </c>
      <c r="L538" s="110">
        <v>45093</v>
      </c>
      <c r="M538" s="99" t="s">
        <v>714</v>
      </c>
      <c r="N538" s="99">
        <v>47000</v>
      </c>
      <c r="O538" s="99"/>
      <c r="P538" s="99"/>
      <c r="Q538" s="99"/>
      <c r="R538" s="99"/>
      <c r="S538" s="99"/>
      <c r="T538" s="99"/>
      <c r="U538" s="99">
        <v>51722</v>
      </c>
      <c r="V538" s="99">
        <f>U538-N538</f>
        <v>4722</v>
      </c>
    </row>
    <row r="539" spans="1:22">
      <c r="A539" s="109" t="s">
        <v>682</v>
      </c>
      <c r="B539" s="109" t="s">
        <v>715</v>
      </c>
      <c r="C539" s="106">
        <v>43942</v>
      </c>
      <c r="D539" s="189" t="s">
        <v>716</v>
      </c>
      <c r="E539" s="99">
        <v>41156</v>
      </c>
      <c r="F539" s="110">
        <v>44679</v>
      </c>
      <c r="G539" s="98" t="s">
        <v>717</v>
      </c>
      <c r="H539" s="99">
        <v>46276</v>
      </c>
      <c r="I539" s="110">
        <v>45093</v>
      </c>
      <c r="J539" s="99" t="s">
        <v>718</v>
      </c>
      <c r="K539" s="99">
        <v>47000</v>
      </c>
      <c r="L539" s="99"/>
      <c r="M539" s="99"/>
      <c r="N539" s="99"/>
      <c r="O539" s="99"/>
      <c r="P539" s="99"/>
      <c r="Q539" s="99"/>
      <c r="R539" s="99"/>
      <c r="S539" s="99"/>
      <c r="T539" s="99"/>
      <c r="U539" s="99">
        <v>51722</v>
      </c>
      <c r="V539" s="99">
        <f>U539-K539</f>
        <v>4722</v>
      </c>
    </row>
    <row r="540" spans="1:22" ht="15.5">
      <c r="A540" s="109" t="s">
        <v>682</v>
      </c>
      <c r="B540" s="109" t="s">
        <v>621</v>
      </c>
      <c r="C540" s="107"/>
      <c r="D540" s="98"/>
      <c r="E540" s="112"/>
      <c r="F540" s="103"/>
      <c r="G540" s="103"/>
      <c r="H540" s="16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>
        <v>51722</v>
      </c>
      <c r="V540" s="99" t="s">
        <v>192</v>
      </c>
    </row>
    <row r="541" spans="1:22" ht="15.5">
      <c r="A541" s="109" t="s">
        <v>682</v>
      </c>
      <c r="B541" s="109" t="s">
        <v>622</v>
      </c>
      <c r="C541" s="107"/>
      <c r="D541" s="98"/>
      <c r="E541" s="112"/>
      <c r="F541" s="103"/>
      <c r="G541" s="103"/>
      <c r="H541" s="16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>
        <v>51722</v>
      </c>
      <c r="V541" s="99" t="s">
        <v>192</v>
      </c>
    </row>
    <row r="542" spans="1:22">
      <c r="A542" s="109" t="s">
        <v>682</v>
      </c>
      <c r="B542" s="109" t="s">
        <v>623</v>
      </c>
      <c r="C542" s="110">
        <v>43956</v>
      </c>
      <c r="D542" s="99" t="s">
        <v>719</v>
      </c>
      <c r="E542" s="112">
        <v>41200</v>
      </c>
      <c r="F542" s="110">
        <v>44679</v>
      </c>
      <c r="G542" s="98" t="s">
        <v>720</v>
      </c>
      <c r="H542" s="99">
        <v>46276</v>
      </c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>
        <v>51722</v>
      </c>
      <c r="V542" s="99">
        <f>U542-H542</f>
        <v>5446</v>
      </c>
    </row>
    <row r="543" spans="1:22">
      <c r="A543" s="109" t="s">
        <v>682</v>
      </c>
      <c r="B543" s="109" t="s">
        <v>625</v>
      </c>
      <c r="C543" s="111">
        <v>44162</v>
      </c>
      <c r="D543" s="98" t="s">
        <v>721</v>
      </c>
      <c r="E543" s="112">
        <v>43412</v>
      </c>
      <c r="F543" s="110">
        <v>44679</v>
      </c>
      <c r="G543" s="98" t="s">
        <v>722</v>
      </c>
      <c r="H543" s="99">
        <v>46276</v>
      </c>
      <c r="I543" s="110">
        <v>45093</v>
      </c>
      <c r="J543" s="99" t="s">
        <v>723</v>
      </c>
      <c r="K543" s="99">
        <v>47000</v>
      </c>
      <c r="L543" s="99"/>
      <c r="M543" s="99"/>
      <c r="N543" s="99"/>
      <c r="O543" s="99"/>
      <c r="P543" s="99"/>
      <c r="Q543" s="99"/>
      <c r="R543" s="99"/>
      <c r="S543" s="99"/>
      <c r="T543" s="99"/>
      <c r="U543" s="99">
        <v>51722</v>
      </c>
      <c r="V543" s="99">
        <f>U543-K543</f>
        <v>4722</v>
      </c>
    </row>
    <row r="544" spans="1:22">
      <c r="A544" s="109" t="s">
        <v>682</v>
      </c>
      <c r="B544" s="109" t="s">
        <v>210</v>
      </c>
      <c r="C544" s="107" t="s">
        <v>710</v>
      </c>
      <c r="D544" s="98" t="s">
        <v>724</v>
      </c>
      <c r="E544" s="112">
        <v>38854</v>
      </c>
      <c r="F544" s="110">
        <v>44000</v>
      </c>
      <c r="G544" s="104" t="s">
        <v>725</v>
      </c>
      <c r="H544" s="99">
        <v>41407</v>
      </c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>
        <v>51722</v>
      </c>
      <c r="V544" s="99">
        <f>U544-H544</f>
        <v>10315</v>
      </c>
    </row>
    <row r="545" spans="1:22">
      <c r="A545" s="109" t="s">
        <v>682</v>
      </c>
      <c r="B545" s="109" t="s">
        <v>304</v>
      </c>
      <c r="C545" s="190">
        <v>42924</v>
      </c>
      <c r="D545" s="191" t="s">
        <v>726</v>
      </c>
      <c r="E545" s="181">
        <v>30386</v>
      </c>
      <c r="F545" s="192">
        <v>44431</v>
      </c>
      <c r="G545" s="99" t="s">
        <v>727</v>
      </c>
      <c r="H545" s="99">
        <v>45255</v>
      </c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>
        <v>51722</v>
      </c>
      <c r="V545" s="99">
        <f>U545-H545</f>
        <v>6467</v>
      </c>
    </row>
    <row r="546" spans="1:22" ht="15.5">
      <c r="A546" s="109" t="s">
        <v>682</v>
      </c>
      <c r="B546" s="109" t="s">
        <v>302</v>
      </c>
      <c r="C546" s="107"/>
      <c r="D546" s="107"/>
      <c r="E546" s="103"/>
      <c r="F546" s="103"/>
      <c r="G546" s="103"/>
      <c r="H546" s="16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>
        <v>51722</v>
      </c>
      <c r="V546" s="99" t="s">
        <v>192</v>
      </c>
    </row>
    <row r="547" spans="1:22" ht="15.5">
      <c r="A547" s="109" t="s">
        <v>682</v>
      </c>
      <c r="B547" s="109" t="s">
        <v>728</v>
      </c>
      <c r="C547" s="107" t="s">
        <v>632</v>
      </c>
      <c r="D547" s="98" t="s">
        <v>633</v>
      </c>
      <c r="E547" s="193">
        <v>38854</v>
      </c>
      <c r="F547" s="103"/>
      <c r="G547" s="103"/>
      <c r="H547" s="16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>
        <v>51722</v>
      </c>
      <c r="V547" s="99">
        <f>U547-E547</f>
        <v>12868</v>
      </c>
    </row>
    <row r="548" spans="1:22" ht="15.5">
      <c r="A548" s="109" t="s">
        <v>682</v>
      </c>
      <c r="B548" s="109" t="s">
        <v>729</v>
      </c>
      <c r="C548" s="113"/>
      <c r="D548" s="107"/>
      <c r="E548" s="103"/>
      <c r="F548" s="103"/>
      <c r="G548" s="103"/>
      <c r="H548" s="16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>
        <v>51722</v>
      </c>
      <c r="V548" s="99" t="s">
        <v>192</v>
      </c>
    </row>
    <row r="549" spans="1:22">
      <c r="A549" s="109" t="s">
        <v>682</v>
      </c>
      <c r="B549" s="109" t="s">
        <v>730</v>
      </c>
      <c r="C549" s="106">
        <v>43858</v>
      </c>
      <c r="D549" s="107" t="s">
        <v>731</v>
      </c>
      <c r="E549" s="99">
        <v>40050</v>
      </c>
      <c r="F549" s="110"/>
      <c r="G549" s="103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>
        <v>51722</v>
      </c>
      <c r="V549" s="99">
        <f>U549-E549</f>
        <v>11672</v>
      </c>
    </row>
    <row r="550" spans="1:22" ht="15.5">
      <c r="A550" s="109" t="s">
        <v>682</v>
      </c>
      <c r="B550" s="109" t="s">
        <v>732</v>
      </c>
      <c r="C550" s="110">
        <v>44383</v>
      </c>
      <c r="D550" s="104" t="s">
        <v>733</v>
      </c>
      <c r="E550" s="103">
        <v>44842</v>
      </c>
      <c r="F550" s="103"/>
      <c r="G550" s="103"/>
      <c r="H550" s="16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>
        <v>51722</v>
      </c>
      <c r="V550" s="99">
        <f>U550-E550</f>
        <v>6880</v>
      </c>
    </row>
    <row r="551" spans="1:22">
      <c r="A551" s="109" t="s">
        <v>682</v>
      </c>
      <c r="B551" s="109" t="s">
        <v>645</v>
      </c>
      <c r="C551" s="111" t="s">
        <v>734</v>
      </c>
      <c r="D551" s="191" t="s">
        <v>735</v>
      </c>
      <c r="E551" s="99">
        <v>37700</v>
      </c>
      <c r="F551" s="111" t="s">
        <v>736</v>
      </c>
      <c r="G551" s="98" t="s">
        <v>737</v>
      </c>
      <c r="H551" s="194">
        <v>38854</v>
      </c>
      <c r="I551" s="110">
        <v>44274</v>
      </c>
      <c r="J551" s="104" t="s">
        <v>738</v>
      </c>
      <c r="K551" s="99">
        <v>43892</v>
      </c>
      <c r="L551" s="99"/>
      <c r="M551" s="99"/>
      <c r="N551" s="99"/>
      <c r="O551" s="99"/>
      <c r="P551" s="99"/>
      <c r="Q551" s="99"/>
      <c r="R551" s="99"/>
      <c r="S551" s="99"/>
      <c r="T551" s="99"/>
      <c r="U551" s="99">
        <v>51722</v>
      </c>
      <c r="V551" s="99">
        <f>U551-K551</f>
        <v>7830</v>
      </c>
    </row>
    <row r="552" spans="1:22">
      <c r="A552" s="109" t="s">
        <v>682</v>
      </c>
      <c r="B552" s="109" t="s">
        <v>648</v>
      </c>
      <c r="C552" s="111">
        <v>43190</v>
      </c>
      <c r="D552" s="150" t="s">
        <v>739</v>
      </c>
      <c r="E552" s="99">
        <v>34343</v>
      </c>
      <c r="F552" s="110">
        <v>44274</v>
      </c>
      <c r="G552" s="104" t="s">
        <v>738</v>
      </c>
      <c r="H552" s="194">
        <v>43892</v>
      </c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>
        <v>51722</v>
      </c>
      <c r="V552" s="99">
        <f>U552-H552</f>
        <v>7830</v>
      </c>
    </row>
    <row r="553" spans="1:22">
      <c r="A553" s="109" t="s">
        <v>682</v>
      </c>
      <c r="B553" s="109" t="s">
        <v>651</v>
      </c>
      <c r="C553" s="107" t="s">
        <v>740</v>
      </c>
      <c r="D553" s="98" t="s">
        <v>741</v>
      </c>
      <c r="E553" s="112">
        <v>38854</v>
      </c>
      <c r="F553" s="110">
        <v>44274</v>
      </c>
      <c r="G553" s="104" t="s">
        <v>742</v>
      </c>
      <c r="H553" s="194">
        <v>43892</v>
      </c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>
        <v>51722</v>
      </c>
      <c r="V553" s="99">
        <f>U553-H553</f>
        <v>7830</v>
      </c>
    </row>
    <row r="554" spans="1:22" ht="15.5">
      <c r="A554" s="109" t="s">
        <v>682</v>
      </c>
      <c r="B554" s="109" t="s">
        <v>654</v>
      </c>
      <c r="C554" s="110">
        <v>44679</v>
      </c>
      <c r="D554" s="98" t="s">
        <v>743</v>
      </c>
      <c r="E554" s="103">
        <v>46276</v>
      </c>
      <c r="F554" s="103"/>
      <c r="G554" s="103"/>
      <c r="H554" s="16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>
        <v>51722</v>
      </c>
      <c r="V554" s="99">
        <f>U554-E554</f>
        <v>5446</v>
      </c>
    </row>
    <row r="555" spans="1:22" ht="15.5">
      <c r="A555" s="109" t="s">
        <v>682</v>
      </c>
      <c r="B555" s="109" t="s">
        <v>656</v>
      </c>
      <c r="C555" s="110">
        <v>44679</v>
      </c>
      <c r="D555" s="98" t="s">
        <v>744</v>
      </c>
      <c r="E555" s="103">
        <v>46276</v>
      </c>
      <c r="F555" s="103"/>
      <c r="G555" s="103"/>
      <c r="H555" s="16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>
        <v>51722</v>
      </c>
      <c r="V555" s="99">
        <f>U555-E555</f>
        <v>5446</v>
      </c>
    </row>
    <row r="556" spans="1:22" ht="15.5">
      <c r="A556" s="109" t="s">
        <v>682</v>
      </c>
      <c r="B556" s="109" t="s">
        <v>658</v>
      </c>
      <c r="C556" s="111"/>
      <c r="D556" s="107"/>
      <c r="E556" s="103"/>
      <c r="F556" s="103"/>
      <c r="G556" s="103"/>
      <c r="H556" s="16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>
        <v>51722</v>
      </c>
      <c r="V556" s="99" t="s">
        <v>192</v>
      </c>
    </row>
    <row r="557" spans="1:22" ht="15.5">
      <c r="A557" s="109" t="s">
        <v>682</v>
      </c>
      <c r="B557" s="109" t="s">
        <v>659</v>
      </c>
      <c r="C557" s="111">
        <v>43623</v>
      </c>
      <c r="D557" s="98" t="s">
        <v>745</v>
      </c>
      <c r="E557" s="193">
        <v>38854</v>
      </c>
      <c r="F557" s="103"/>
      <c r="G557" s="103"/>
      <c r="H557" s="16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>
        <v>51722</v>
      </c>
      <c r="V557" s="99">
        <f>U557-E557</f>
        <v>12868</v>
      </c>
    </row>
    <row r="558" spans="1:22" ht="15.5">
      <c r="A558" s="109" t="s">
        <v>682</v>
      </c>
      <c r="B558" s="109" t="s">
        <v>660</v>
      </c>
      <c r="C558" s="110">
        <v>44679</v>
      </c>
      <c r="D558" s="98" t="s">
        <v>746</v>
      </c>
      <c r="E558" s="103">
        <v>46276</v>
      </c>
      <c r="F558" s="110">
        <v>45307</v>
      </c>
      <c r="G558" s="98" t="s">
        <v>747</v>
      </c>
      <c r="H558" s="169">
        <v>49083</v>
      </c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>
        <v>51722</v>
      </c>
      <c r="V558" s="99">
        <f>U558-H558</f>
        <v>2639</v>
      </c>
    </row>
    <row r="559" spans="1:22" ht="15.5">
      <c r="A559" s="109" t="s">
        <v>682</v>
      </c>
      <c r="B559" s="109" t="s">
        <v>664</v>
      </c>
      <c r="C559" s="110">
        <v>44679</v>
      </c>
      <c r="D559" s="98" t="s">
        <v>748</v>
      </c>
      <c r="E559" s="103">
        <v>46276</v>
      </c>
      <c r="F559" s="110">
        <v>45307</v>
      </c>
      <c r="G559" s="98" t="s">
        <v>747</v>
      </c>
      <c r="H559" s="169">
        <v>49083</v>
      </c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>
        <v>51722</v>
      </c>
      <c r="V559" s="99">
        <f>U559-H559</f>
        <v>2639</v>
      </c>
    </row>
    <row r="560" spans="1:22" ht="15.5">
      <c r="A560" s="109" t="s">
        <v>682</v>
      </c>
      <c r="B560" s="109" t="s">
        <v>667</v>
      </c>
      <c r="C560" s="111">
        <v>43623</v>
      </c>
      <c r="D560" s="98" t="s">
        <v>749</v>
      </c>
      <c r="E560" s="193">
        <v>38854</v>
      </c>
      <c r="F560" s="103"/>
      <c r="G560" s="103"/>
      <c r="H560" s="16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>
        <v>51722</v>
      </c>
      <c r="V560" s="99">
        <f>U560-E560</f>
        <v>12868</v>
      </c>
    </row>
    <row r="561" spans="1:22">
      <c r="A561" s="109" t="s">
        <v>682</v>
      </c>
      <c r="B561" s="96" t="s">
        <v>231</v>
      </c>
      <c r="C561" s="111">
        <v>43339</v>
      </c>
      <c r="D561" s="188"/>
      <c r="E561" s="103">
        <v>32542</v>
      </c>
      <c r="F561" s="106">
        <v>43937</v>
      </c>
      <c r="G561" s="99" t="s">
        <v>750</v>
      </c>
      <c r="H561" s="194">
        <v>41156</v>
      </c>
      <c r="I561" s="110">
        <v>44679</v>
      </c>
      <c r="J561" s="98" t="s">
        <v>751</v>
      </c>
      <c r="K561" s="99">
        <v>46276</v>
      </c>
      <c r="L561" s="99"/>
      <c r="M561" s="99"/>
      <c r="N561" s="99"/>
      <c r="O561" s="99"/>
      <c r="P561" s="99"/>
      <c r="Q561" s="99"/>
      <c r="R561" s="99"/>
      <c r="S561" s="99"/>
      <c r="T561" s="99"/>
      <c r="U561" s="99">
        <v>51722</v>
      </c>
      <c r="V561" s="99">
        <f>U561-K561</f>
        <v>5446</v>
      </c>
    </row>
    <row r="562" spans="1:22">
      <c r="A562" s="109" t="s">
        <v>682</v>
      </c>
      <c r="B562" s="109" t="s">
        <v>670</v>
      </c>
      <c r="C562" s="111">
        <v>43642</v>
      </c>
      <c r="D562" s="191" t="s">
        <v>752</v>
      </c>
      <c r="E562" s="112">
        <v>38854</v>
      </c>
      <c r="F562" s="118">
        <v>44035</v>
      </c>
      <c r="G562" s="103" t="s">
        <v>753</v>
      </c>
      <c r="H562" s="194">
        <v>41980</v>
      </c>
      <c r="I562" s="110">
        <v>44274</v>
      </c>
      <c r="J562" s="104" t="s">
        <v>754</v>
      </c>
      <c r="K562" s="99">
        <v>43892</v>
      </c>
      <c r="L562" s="99"/>
      <c r="M562" s="99"/>
      <c r="N562" s="99"/>
      <c r="O562" s="99"/>
      <c r="P562" s="99"/>
      <c r="Q562" s="99"/>
      <c r="R562" s="99"/>
      <c r="S562" s="99"/>
      <c r="T562" s="99"/>
      <c r="U562" s="99">
        <v>51722</v>
      </c>
      <c r="V562" s="99">
        <f>U562-K562</f>
        <v>7830</v>
      </c>
    </row>
    <row r="563" spans="1:22" ht="15.5">
      <c r="A563" s="109" t="s">
        <v>682</v>
      </c>
      <c r="B563" s="109" t="s">
        <v>671</v>
      </c>
      <c r="C563" s="110">
        <v>44679</v>
      </c>
      <c r="D563" s="98" t="s">
        <v>755</v>
      </c>
      <c r="E563" s="103">
        <v>46276</v>
      </c>
      <c r="F563" s="110">
        <v>45029</v>
      </c>
      <c r="G563" s="104" t="s">
        <v>756</v>
      </c>
      <c r="H563" s="169">
        <v>46646</v>
      </c>
      <c r="I563" s="110">
        <v>45307</v>
      </c>
      <c r="J563" s="98" t="s">
        <v>757</v>
      </c>
      <c r="K563" s="99">
        <v>49083</v>
      </c>
      <c r="L563" s="110">
        <v>45371</v>
      </c>
      <c r="M563" s="107" t="s">
        <v>758</v>
      </c>
      <c r="N563" s="99">
        <v>49723</v>
      </c>
      <c r="O563" s="99"/>
      <c r="P563" s="99"/>
      <c r="Q563" s="99"/>
      <c r="R563" s="99"/>
      <c r="S563" s="99"/>
      <c r="T563" s="99"/>
      <c r="U563" s="99">
        <v>51722</v>
      </c>
      <c r="V563" s="99">
        <f>U563-N563</f>
        <v>1999</v>
      </c>
    </row>
    <row r="564" spans="1:22" ht="15.5">
      <c r="A564" s="109" t="s">
        <v>682</v>
      </c>
      <c r="B564" s="109" t="s">
        <v>239</v>
      </c>
      <c r="C564" s="111">
        <v>42522</v>
      </c>
      <c r="D564" s="188"/>
      <c r="E564" s="103">
        <v>27900</v>
      </c>
      <c r="F564" s="103"/>
      <c r="G564" s="103"/>
      <c r="H564" s="16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>
        <v>51722</v>
      </c>
      <c r="V564" s="99">
        <f>U564-E564</f>
        <v>23822</v>
      </c>
    </row>
    <row r="565" spans="1:22" ht="15.5">
      <c r="A565" s="109" t="s">
        <v>682</v>
      </c>
      <c r="B565" s="109" t="s">
        <v>677</v>
      </c>
      <c r="C565" s="107"/>
      <c r="D565" s="107"/>
      <c r="E565" s="103"/>
      <c r="F565" s="103"/>
      <c r="G565" s="103"/>
      <c r="H565" s="16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>
        <v>51722</v>
      </c>
      <c r="V565" s="99" t="s">
        <v>192</v>
      </c>
    </row>
    <row r="566" spans="1:22" ht="15.5">
      <c r="A566" s="109" t="s">
        <v>682</v>
      </c>
      <c r="B566" s="109" t="s">
        <v>678</v>
      </c>
      <c r="C566" s="107"/>
      <c r="D566" s="107"/>
      <c r="E566" s="103"/>
      <c r="F566" s="103"/>
      <c r="G566" s="103"/>
      <c r="H566" s="16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>
        <v>51722</v>
      </c>
      <c r="V566" s="99" t="s">
        <v>192</v>
      </c>
    </row>
    <row r="567" spans="1:22" ht="15.5">
      <c r="A567" s="109" t="s">
        <v>682</v>
      </c>
      <c r="B567" s="109" t="s">
        <v>680</v>
      </c>
      <c r="C567" s="107"/>
      <c r="D567" s="107"/>
      <c r="E567" s="103"/>
      <c r="F567" s="103"/>
      <c r="G567" s="103"/>
      <c r="H567" s="16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>
        <v>51722</v>
      </c>
      <c r="V567" s="99" t="s">
        <v>192</v>
      </c>
    </row>
    <row r="568" spans="1:22" ht="15.5">
      <c r="A568" s="109" t="s">
        <v>682</v>
      </c>
      <c r="B568" s="109" t="s">
        <v>759</v>
      </c>
      <c r="C568" s="107"/>
      <c r="D568" s="107"/>
      <c r="E568" s="103"/>
      <c r="F568" s="103"/>
      <c r="G568" s="103"/>
      <c r="H568" s="16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>
        <v>51722</v>
      </c>
      <c r="V568" s="99" t="s">
        <v>192</v>
      </c>
    </row>
    <row r="569" spans="1:22" ht="15.5">
      <c r="A569" s="109" t="s">
        <v>682</v>
      </c>
      <c r="B569" s="109" t="s">
        <v>681</v>
      </c>
      <c r="C569" s="107"/>
      <c r="D569" s="107"/>
      <c r="E569" s="103"/>
      <c r="F569" s="103"/>
      <c r="G569" s="103"/>
      <c r="H569" s="16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>
        <v>51722</v>
      </c>
      <c r="V569" s="99" t="s">
        <v>192</v>
      </c>
    </row>
    <row r="570" spans="1:22">
      <c r="A570" s="109" t="s">
        <v>760</v>
      </c>
      <c r="B570" s="96" t="s">
        <v>13</v>
      </c>
      <c r="C570" s="103"/>
      <c r="D570" s="103"/>
      <c r="E570" s="103"/>
      <c r="F570" s="103"/>
      <c r="G570" s="103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>
        <v>11060</v>
      </c>
      <c r="V570" s="99" t="s">
        <v>192</v>
      </c>
    </row>
    <row r="571" spans="1:22">
      <c r="A571" s="109" t="s">
        <v>760</v>
      </c>
      <c r="B571" s="96" t="s">
        <v>188</v>
      </c>
      <c r="C571" s="103"/>
      <c r="D571" s="103"/>
      <c r="E571" s="103"/>
      <c r="F571" s="103"/>
      <c r="G571" s="103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>
        <v>11060</v>
      </c>
      <c r="V571" s="99" t="s">
        <v>192</v>
      </c>
    </row>
    <row r="572" spans="1:22">
      <c r="A572" s="109" t="s">
        <v>760</v>
      </c>
      <c r="B572" s="96" t="s">
        <v>191</v>
      </c>
      <c r="C572" s="103"/>
      <c r="D572" s="103"/>
      <c r="E572" s="103"/>
      <c r="F572" s="103"/>
      <c r="G572" s="103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>
        <v>11060</v>
      </c>
      <c r="V572" s="99" t="s">
        <v>192</v>
      </c>
    </row>
    <row r="573" spans="1:22">
      <c r="A573" s="109" t="s">
        <v>760</v>
      </c>
      <c r="B573" s="109" t="s">
        <v>193</v>
      </c>
      <c r="C573" s="103"/>
      <c r="D573" s="103"/>
      <c r="E573" s="103"/>
      <c r="F573" s="103"/>
      <c r="G573" s="103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>
        <v>11060</v>
      </c>
      <c r="V573" s="99" t="s">
        <v>192</v>
      </c>
    </row>
    <row r="574" spans="1:22">
      <c r="A574" s="109" t="s">
        <v>760</v>
      </c>
      <c r="B574" s="96" t="s">
        <v>198</v>
      </c>
      <c r="C574" s="103"/>
      <c r="D574" s="103"/>
      <c r="E574" s="103"/>
      <c r="F574" s="103"/>
      <c r="G574" s="103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>
        <v>11060</v>
      </c>
      <c r="V574" s="99" t="s">
        <v>192</v>
      </c>
    </row>
    <row r="575" spans="1:22">
      <c r="A575" s="109" t="s">
        <v>760</v>
      </c>
      <c r="B575" s="109" t="s">
        <v>609</v>
      </c>
      <c r="C575" s="103"/>
      <c r="D575" s="103"/>
      <c r="E575" s="103"/>
      <c r="F575" s="103"/>
      <c r="G575" s="103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>
        <v>11060</v>
      </c>
      <c r="V575" s="99" t="s">
        <v>192</v>
      </c>
    </row>
    <row r="576" spans="1:22">
      <c r="A576" s="109" t="s">
        <v>760</v>
      </c>
      <c r="B576" s="109" t="s">
        <v>606</v>
      </c>
      <c r="C576" s="103"/>
      <c r="D576" s="103"/>
      <c r="E576" s="103"/>
      <c r="F576" s="103"/>
      <c r="G576" s="103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>
        <v>11060</v>
      </c>
      <c r="V576" s="99" t="s">
        <v>192</v>
      </c>
    </row>
    <row r="577" spans="1:22">
      <c r="A577" s="109" t="s">
        <v>760</v>
      </c>
      <c r="B577" s="109" t="s">
        <v>602</v>
      </c>
      <c r="C577" s="103"/>
      <c r="D577" s="103"/>
      <c r="E577" s="103"/>
      <c r="F577" s="103"/>
      <c r="G577" s="103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>
        <v>11060</v>
      </c>
      <c r="V577" s="99" t="s">
        <v>192</v>
      </c>
    </row>
    <row r="578" spans="1:22">
      <c r="A578" s="109" t="s">
        <v>760</v>
      </c>
      <c r="B578" s="109" t="s">
        <v>599</v>
      </c>
      <c r="C578" s="103"/>
      <c r="D578" s="103"/>
      <c r="E578" s="103"/>
      <c r="F578" s="103"/>
      <c r="G578" s="103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>
        <v>11060</v>
      </c>
      <c r="V578" s="99" t="s">
        <v>192</v>
      </c>
    </row>
    <row r="579" spans="1:22">
      <c r="A579" s="109" t="s">
        <v>760</v>
      </c>
      <c r="B579" s="109" t="s">
        <v>761</v>
      </c>
      <c r="C579" s="103"/>
      <c r="D579" s="103"/>
      <c r="E579" s="103"/>
      <c r="F579" s="103"/>
      <c r="G579" s="103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>
        <v>11060</v>
      </c>
      <c r="V579" s="99" t="s">
        <v>192</v>
      </c>
    </row>
    <row r="580" spans="1:22">
      <c r="A580" s="109" t="s">
        <v>760</v>
      </c>
      <c r="B580" s="109" t="s">
        <v>304</v>
      </c>
      <c r="C580" s="103"/>
      <c r="D580" s="103"/>
      <c r="E580" s="103"/>
      <c r="F580" s="103"/>
      <c r="G580" s="103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>
        <v>11060</v>
      </c>
      <c r="V580" s="99" t="s">
        <v>192</v>
      </c>
    </row>
    <row r="581" spans="1:22">
      <c r="A581" s="109" t="s">
        <v>760</v>
      </c>
      <c r="B581" s="109" t="s">
        <v>302</v>
      </c>
      <c r="C581" s="103"/>
      <c r="D581" s="103"/>
      <c r="E581" s="103"/>
      <c r="F581" s="103"/>
      <c r="G581" s="103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>
        <v>11060</v>
      </c>
      <c r="V581" s="99" t="s">
        <v>192</v>
      </c>
    </row>
    <row r="582" spans="1:22">
      <c r="A582" s="109" t="s">
        <v>760</v>
      </c>
      <c r="B582" s="109" t="s">
        <v>728</v>
      </c>
      <c r="C582" s="103"/>
      <c r="D582" s="103"/>
      <c r="E582" s="103"/>
      <c r="F582" s="103"/>
      <c r="G582" s="103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>
        <v>11060</v>
      </c>
      <c r="V582" s="99" t="s">
        <v>192</v>
      </c>
    </row>
    <row r="583" spans="1:22">
      <c r="A583" s="109" t="s">
        <v>760</v>
      </c>
      <c r="B583" s="109" t="s">
        <v>729</v>
      </c>
      <c r="C583" s="103"/>
      <c r="D583" s="103"/>
      <c r="E583" s="103"/>
      <c r="F583" s="103"/>
      <c r="G583" s="103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>
        <v>11060</v>
      </c>
      <c r="V583" s="99" t="s">
        <v>192</v>
      </c>
    </row>
    <row r="584" spans="1:22">
      <c r="A584" s="109" t="s">
        <v>760</v>
      </c>
      <c r="B584" s="109" t="s">
        <v>762</v>
      </c>
      <c r="C584" s="103"/>
      <c r="D584" s="103"/>
      <c r="E584" s="103"/>
      <c r="F584" s="103"/>
      <c r="G584" s="103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>
        <v>11060</v>
      </c>
      <c r="V584" s="99" t="s">
        <v>192</v>
      </c>
    </row>
    <row r="585" spans="1:22">
      <c r="A585" s="109" t="s">
        <v>760</v>
      </c>
      <c r="B585" s="109" t="s">
        <v>470</v>
      </c>
      <c r="C585" s="103"/>
      <c r="D585" s="103"/>
      <c r="E585" s="103"/>
      <c r="F585" s="103"/>
      <c r="G585" s="103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>
        <v>11060</v>
      </c>
      <c r="V585" s="99" t="s">
        <v>192</v>
      </c>
    </row>
    <row r="586" spans="1:22">
      <c r="A586" s="109" t="s">
        <v>760</v>
      </c>
      <c r="B586" s="96" t="s">
        <v>231</v>
      </c>
      <c r="C586" s="103"/>
      <c r="D586" s="103"/>
      <c r="E586" s="103"/>
      <c r="F586" s="103"/>
      <c r="G586" s="103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>
        <v>11060</v>
      </c>
      <c r="V586" s="99" t="s">
        <v>192</v>
      </c>
    </row>
    <row r="587" spans="1:22">
      <c r="A587" s="109" t="s">
        <v>760</v>
      </c>
      <c r="B587" s="109" t="s">
        <v>763</v>
      </c>
      <c r="C587" s="103"/>
      <c r="D587" s="103"/>
      <c r="E587" s="103"/>
      <c r="F587" s="103"/>
      <c r="G587" s="103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>
        <v>11060</v>
      </c>
      <c r="V587" s="99" t="s">
        <v>192</v>
      </c>
    </row>
    <row r="588" spans="1:22">
      <c r="A588" s="109" t="s">
        <v>760</v>
      </c>
      <c r="B588" s="96" t="s">
        <v>233</v>
      </c>
      <c r="C588" s="103"/>
      <c r="D588" s="103"/>
      <c r="E588" s="103"/>
      <c r="F588" s="103"/>
      <c r="G588" s="103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>
        <v>11060</v>
      </c>
      <c r="V588" s="99" t="s">
        <v>192</v>
      </c>
    </row>
    <row r="589" spans="1:22">
      <c r="A589" s="109" t="s">
        <v>760</v>
      </c>
      <c r="B589" s="109" t="s">
        <v>671</v>
      </c>
      <c r="C589" s="103"/>
      <c r="D589" s="103"/>
      <c r="E589" s="103"/>
      <c r="F589" s="103"/>
      <c r="G589" s="103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>
        <v>11060</v>
      </c>
      <c r="V589" s="99" t="s">
        <v>192</v>
      </c>
    </row>
    <row r="590" spans="1:22">
      <c r="A590" s="109" t="s">
        <v>760</v>
      </c>
      <c r="B590" s="109" t="s">
        <v>239</v>
      </c>
      <c r="C590" s="103"/>
      <c r="D590" s="103"/>
      <c r="E590" s="103"/>
      <c r="F590" s="103"/>
      <c r="G590" s="103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>
        <v>11060</v>
      </c>
      <c r="V590" s="99" t="s">
        <v>192</v>
      </c>
    </row>
    <row r="591" spans="1:22">
      <c r="A591" s="109" t="s">
        <v>760</v>
      </c>
      <c r="B591" s="109" t="s">
        <v>471</v>
      </c>
      <c r="C591" s="103"/>
      <c r="D591" s="103"/>
      <c r="E591" s="103"/>
      <c r="F591" s="103"/>
      <c r="G591" s="103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>
        <v>11060</v>
      </c>
      <c r="V591" s="99" t="s">
        <v>192</v>
      </c>
    </row>
    <row r="592" spans="1:22">
      <c r="A592" s="109" t="s">
        <v>764</v>
      </c>
      <c r="B592" s="96" t="s">
        <v>13</v>
      </c>
      <c r="C592" s="110">
        <v>44242</v>
      </c>
      <c r="D592" s="160" t="s">
        <v>765</v>
      </c>
      <c r="E592" s="103">
        <v>7950</v>
      </c>
      <c r="F592" s="103"/>
      <c r="G592" s="103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>
        <v>9620</v>
      </c>
      <c r="V592" s="99">
        <f>U592-E592</f>
        <v>1670</v>
      </c>
    </row>
    <row r="593" spans="1:22">
      <c r="A593" s="109" t="s">
        <v>764</v>
      </c>
      <c r="B593" s="96" t="s">
        <v>188</v>
      </c>
      <c r="C593" s="103"/>
      <c r="D593" s="103"/>
      <c r="E593" s="103"/>
      <c r="F593" s="103"/>
      <c r="G593" s="103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>
        <v>9620</v>
      </c>
      <c r="V593" s="99" t="s">
        <v>192</v>
      </c>
    </row>
    <row r="594" spans="1:22">
      <c r="A594" s="109" t="s">
        <v>764</v>
      </c>
      <c r="B594" s="96" t="s">
        <v>191</v>
      </c>
      <c r="C594" s="103"/>
      <c r="D594" s="103"/>
      <c r="E594" s="103"/>
      <c r="F594" s="103"/>
      <c r="G594" s="103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>
        <v>9620</v>
      </c>
      <c r="V594" s="99" t="s">
        <v>192</v>
      </c>
    </row>
    <row r="595" spans="1:22">
      <c r="A595" s="109" t="s">
        <v>764</v>
      </c>
      <c r="B595" s="109" t="s">
        <v>193</v>
      </c>
      <c r="C595" s="103"/>
      <c r="D595" s="103"/>
      <c r="E595" s="103"/>
      <c r="F595" s="103"/>
      <c r="G595" s="103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>
        <v>9620</v>
      </c>
      <c r="V595" s="99" t="s">
        <v>192</v>
      </c>
    </row>
    <row r="596" spans="1:22">
      <c r="A596" s="109" t="s">
        <v>764</v>
      </c>
      <c r="B596" s="96" t="s">
        <v>198</v>
      </c>
      <c r="C596" s="110">
        <v>44319</v>
      </c>
      <c r="D596" s="103"/>
      <c r="E596" s="103">
        <v>7950</v>
      </c>
      <c r="F596" s="103"/>
      <c r="G596" s="103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>
        <v>9620</v>
      </c>
      <c r="V596" s="99">
        <f>U596-E596</f>
        <v>1670</v>
      </c>
    </row>
    <row r="597" spans="1:22">
      <c r="A597" s="109" t="s">
        <v>764</v>
      </c>
      <c r="B597" s="109" t="s">
        <v>609</v>
      </c>
      <c r="C597" s="110">
        <v>44242</v>
      </c>
      <c r="D597" s="99" t="s">
        <v>766</v>
      </c>
      <c r="E597" s="103">
        <v>7950</v>
      </c>
      <c r="F597" s="103"/>
      <c r="G597" s="103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>
        <v>9620</v>
      </c>
      <c r="V597" s="99">
        <f>U597-E597</f>
        <v>1670</v>
      </c>
    </row>
    <row r="598" spans="1:22">
      <c r="A598" s="109" t="s">
        <v>764</v>
      </c>
      <c r="B598" s="109" t="s">
        <v>606</v>
      </c>
      <c r="C598" s="110">
        <v>44242</v>
      </c>
      <c r="D598" s="99" t="s">
        <v>767</v>
      </c>
      <c r="E598" s="103">
        <v>7950</v>
      </c>
      <c r="F598" s="103"/>
      <c r="G598" s="103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>
        <v>9620</v>
      </c>
      <c r="V598" s="99">
        <f>U598-E598</f>
        <v>1670</v>
      </c>
    </row>
    <row r="599" spans="1:22">
      <c r="A599" s="109" t="s">
        <v>764</v>
      </c>
      <c r="B599" s="109" t="s">
        <v>602</v>
      </c>
      <c r="C599" s="110">
        <v>44242</v>
      </c>
      <c r="D599" s="103" t="s">
        <v>768</v>
      </c>
      <c r="E599" s="103">
        <v>7950</v>
      </c>
      <c r="F599" s="103"/>
      <c r="G599" s="103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>
        <v>9620</v>
      </c>
      <c r="V599" s="99">
        <f>U599-E599</f>
        <v>1670</v>
      </c>
    </row>
    <row r="600" spans="1:22">
      <c r="A600" s="109" t="s">
        <v>764</v>
      </c>
      <c r="B600" s="109" t="s">
        <v>599</v>
      </c>
      <c r="C600" s="103"/>
      <c r="D600" s="103"/>
      <c r="E600" s="103"/>
      <c r="F600" s="103"/>
      <c r="G600" s="103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>
        <v>9620</v>
      </c>
      <c r="V600" s="99" t="s">
        <v>192</v>
      </c>
    </row>
    <row r="601" spans="1:22">
      <c r="A601" s="109" t="s">
        <v>764</v>
      </c>
      <c r="B601" s="109" t="s">
        <v>761</v>
      </c>
      <c r="C601" s="103"/>
      <c r="D601" s="103"/>
      <c r="E601" s="103"/>
      <c r="F601" s="103"/>
      <c r="G601" s="103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>
        <v>9620</v>
      </c>
      <c r="V601" s="99" t="s">
        <v>192</v>
      </c>
    </row>
    <row r="602" spans="1:22">
      <c r="A602" s="109" t="s">
        <v>764</v>
      </c>
      <c r="B602" s="109" t="s">
        <v>304</v>
      </c>
      <c r="C602" s="103"/>
      <c r="D602" s="103"/>
      <c r="E602" s="103"/>
      <c r="F602" s="103"/>
      <c r="G602" s="103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>
        <v>9620</v>
      </c>
      <c r="V602" s="99" t="s">
        <v>192</v>
      </c>
    </row>
    <row r="603" spans="1:22">
      <c r="A603" s="109" t="s">
        <v>764</v>
      </c>
      <c r="B603" s="109" t="s">
        <v>302</v>
      </c>
      <c r="C603" s="103"/>
      <c r="D603" s="103"/>
      <c r="E603" s="103"/>
      <c r="F603" s="103"/>
      <c r="G603" s="103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>
        <v>9620</v>
      </c>
      <c r="V603" s="99" t="s">
        <v>192</v>
      </c>
    </row>
    <row r="604" spans="1:22">
      <c r="A604" s="109" t="s">
        <v>764</v>
      </c>
      <c r="B604" s="109" t="s">
        <v>728</v>
      </c>
      <c r="C604" s="103"/>
      <c r="D604" s="103"/>
      <c r="E604" s="103"/>
      <c r="F604" s="103"/>
      <c r="G604" s="103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>
        <v>9620</v>
      </c>
      <c r="V604" s="99" t="s">
        <v>192</v>
      </c>
    </row>
    <row r="605" spans="1:22">
      <c r="A605" s="109" t="s">
        <v>764</v>
      </c>
      <c r="B605" s="109" t="s">
        <v>729</v>
      </c>
      <c r="C605" s="103"/>
      <c r="D605" s="103"/>
      <c r="E605" s="103"/>
      <c r="F605" s="103"/>
      <c r="G605" s="103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>
        <v>9620</v>
      </c>
      <c r="V605" s="99" t="s">
        <v>192</v>
      </c>
    </row>
    <row r="606" spans="1:22">
      <c r="A606" s="109" t="s">
        <v>764</v>
      </c>
      <c r="B606" s="109" t="s">
        <v>762</v>
      </c>
      <c r="C606" s="103"/>
      <c r="D606" s="103"/>
      <c r="E606" s="103"/>
      <c r="F606" s="103"/>
      <c r="G606" s="103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>
        <v>9620</v>
      </c>
      <c r="V606" s="99" t="s">
        <v>192</v>
      </c>
    </row>
    <row r="607" spans="1:22">
      <c r="A607" s="109" t="s">
        <v>764</v>
      </c>
      <c r="B607" s="109" t="s">
        <v>470</v>
      </c>
      <c r="C607" s="103"/>
      <c r="D607" s="103"/>
      <c r="E607" s="103"/>
      <c r="F607" s="103"/>
      <c r="G607" s="103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>
        <v>9620</v>
      </c>
      <c r="V607" s="99" t="s">
        <v>192</v>
      </c>
    </row>
    <row r="608" spans="1:22">
      <c r="A608" s="109" t="s">
        <v>764</v>
      </c>
      <c r="B608" s="96" t="s">
        <v>231</v>
      </c>
      <c r="C608" s="103"/>
      <c r="D608" s="103"/>
      <c r="E608" s="103"/>
      <c r="F608" s="103"/>
      <c r="G608" s="103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>
        <v>9620</v>
      </c>
      <c r="V608" s="99" t="s">
        <v>192</v>
      </c>
    </row>
    <row r="609" spans="1:23">
      <c r="A609" s="109" t="s">
        <v>764</v>
      </c>
      <c r="B609" s="109" t="s">
        <v>763</v>
      </c>
      <c r="C609" s="103"/>
      <c r="D609" s="103"/>
      <c r="E609" s="103"/>
      <c r="F609" s="103"/>
      <c r="G609" s="103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>
        <v>9620</v>
      </c>
      <c r="V609" s="99" t="s">
        <v>192</v>
      </c>
    </row>
    <row r="610" spans="1:23">
      <c r="A610" s="109" t="s">
        <v>764</v>
      </c>
      <c r="B610" s="96" t="s">
        <v>233</v>
      </c>
      <c r="C610" s="118">
        <v>44402</v>
      </c>
      <c r="D610" s="103"/>
      <c r="E610" s="103">
        <v>7950</v>
      </c>
      <c r="F610" s="103"/>
      <c r="G610" s="103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>
        <v>9620</v>
      </c>
      <c r="V610" s="99">
        <f>U610-E610</f>
        <v>1670</v>
      </c>
    </row>
    <row r="611" spans="1:23">
      <c r="A611" s="109" t="s">
        <v>764</v>
      </c>
      <c r="B611" s="109" t="s">
        <v>671</v>
      </c>
      <c r="C611" s="103"/>
      <c r="D611" s="103"/>
      <c r="E611" s="103"/>
      <c r="F611" s="103"/>
      <c r="G611" s="103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>
        <v>9620</v>
      </c>
      <c r="V611" s="99" t="s">
        <v>192</v>
      </c>
    </row>
    <row r="612" spans="1:23">
      <c r="A612" s="109" t="s">
        <v>764</v>
      </c>
      <c r="B612" s="109" t="s">
        <v>239</v>
      </c>
      <c r="C612" s="103"/>
      <c r="D612" s="103"/>
      <c r="E612" s="103"/>
      <c r="F612" s="103"/>
      <c r="G612" s="103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>
        <v>9620</v>
      </c>
      <c r="V612" s="99" t="s">
        <v>192</v>
      </c>
    </row>
    <row r="613" spans="1:23">
      <c r="A613" s="109" t="s">
        <v>764</v>
      </c>
      <c r="B613" s="109" t="s">
        <v>471</v>
      </c>
      <c r="C613" s="103"/>
      <c r="D613" s="103"/>
      <c r="E613" s="103"/>
      <c r="F613" s="103"/>
      <c r="G613" s="103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>
        <v>9620</v>
      </c>
      <c r="V613" s="99" t="s">
        <v>192</v>
      </c>
    </row>
    <row r="614" spans="1:23">
      <c r="A614" s="109" t="s">
        <v>764</v>
      </c>
      <c r="B614" s="109" t="s">
        <v>769</v>
      </c>
      <c r="C614" s="110">
        <v>45119</v>
      </c>
      <c r="D614" s="104" t="s">
        <v>770</v>
      </c>
      <c r="E614" s="103">
        <v>9217</v>
      </c>
      <c r="F614" s="107"/>
      <c r="G614" s="107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>
        <v>9620</v>
      </c>
      <c r="V614" s="99">
        <f>U614-E614</f>
        <v>403</v>
      </c>
    </row>
    <row r="615" spans="1:23">
      <c r="A615" s="109" t="s">
        <v>771</v>
      </c>
      <c r="B615" s="96" t="s">
        <v>13</v>
      </c>
      <c r="C615" s="118"/>
      <c r="D615" s="103"/>
      <c r="E615" s="103"/>
      <c r="F615" s="103"/>
      <c r="G615" s="103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>
        <v>8582</v>
      </c>
      <c r="V615" s="99" t="s">
        <v>192</v>
      </c>
    </row>
    <row r="616" spans="1:23">
      <c r="A616" s="109" t="s">
        <v>771</v>
      </c>
      <c r="B616" s="96" t="s">
        <v>188</v>
      </c>
      <c r="C616" s="118"/>
      <c r="D616" s="103"/>
      <c r="E616" s="103"/>
      <c r="F616" s="103"/>
      <c r="G616" s="103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>
        <v>8582</v>
      </c>
      <c r="V616" s="99" t="s">
        <v>192</v>
      </c>
    </row>
    <row r="617" spans="1:23">
      <c r="A617" s="109" t="s">
        <v>771</v>
      </c>
      <c r="B617" s="96" t="s">
        <v>191</v>
      </c>
      <c r="C617" s="118"/>
      <c r="D617" s="103"/>
      <c r="E617" s="103"/>
      <c r="F617" s="103"/>
      <c r="G617" s="103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>
        <v>8582</v>
      </c>
      <c r="V617" s="99" t="s">
        <v>192</v>
      </c>
    </row>
    <row r="618" spans="1:23">
      <c r="A618" s="109" t="s">
        <v>771</v>
      </c>
      <c r="B618" s="109" t="s">
        <v>193</v>
      </c>
      <c r="C618" s="118"/>
      <c r="D618" s="103"/>
      <c r="E618" s="103"/>
      <c r="F618" s="103"/>
      <c r="G618" s="103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>
        <v>8582</v>
      </c>
      <c r="V618" s="99" t="s">
        <v>192</v>
      </c>
    </row>
    <row r="619" spans="1:23">
      <c r="A619" s="109" t="s">
        <v>771</v>
      </c>
      <c r="B619" s="96" t="s">
        <v>198</v>
      </c>
      <c r="C619" s="118"/>
      <c r="D619" s="103"/>
      <c r="E619" s="103"/>
      <c r="F619" s="103"/>
      <c r="G619" s="103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>
        <v>8582</v>
      </c>
      <c r="V619" s="99" t="s">
        <v>192</v>
      </c>
      <c r="W619" s="117" t="s">
        <v>772</v>
      </c>
    </row>
    <row r="620" spans="1:23">
      <c r="A620" s="109" t="s">
        <v>771</v>
      </c>
      <c r="B620" s="109" t="s">
        <v>609</v>
      </c>
      <c r="C620" s="106">
        <v>43795</v>
      </c>
      <c r="D620" s="104" t="s">
        <v>773</v>
      </c>
      <c r="E620" s="99">
        <v>6214</v>
      </c>
      <c r="F620" s="103"/>
      <c r="G620" s="103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>
        <v>8582</v>
      </c>
      <c r="V620" s="99">
        <f>U620-E620+7950</f>
        <v>10318</v>
      </c>
      <c r="W620" s="117" t="s">
        <v>772</v>
      </c>
    </row>
    <row r="621" spans="1:23">
      <c r="A621" s="109" t="s">
        <v>771</v>
      </c>
      <c r="B621" s="109" t="s">
        <v>606</v>
      </c>
      <c r="C621" s="106">
        <v>43795</v>
      </c>
      <c r="D621" s="104" t="s">
        <v>774</v>
      </c>
      <c r="E621" s="99">
        <v>6214</v>
      </c>
      <c r="F621" s="133"/>
      <c r="G621" s="133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>
        <v>8582</v>
      </c>
      <c r="V621" s="99">
        <f>U621-E621+7950</f>
        <v>10318</v>
      </c>
    </row>
    <row r="622" spans="1:23">
      <c r="A622" s="109" t="s">
        <v>771</v>
      </c>
      <c r="B622" s="109" t="s">
        <v>602</v>
      </c>
      <c r="C622" s="110">
        <v>43125</v>
      </c>
      <c r="D622" s="121" t="s">
        <v>775</v>
      </c>
      <c r="E622" s="99">
        <v>5336</v>
      </c>
      <c r="F622" s="107"/>
      <c r="G622" s="107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>
        <v>8582</v>
      </c>
      <c r="V622" s="99">
        <f>U622-E622</f>
        <v>3246</v>
      </c>
    </row>
    <row r="623" spans="1:23">
      <c r="A623" s="109" t="s">
        <v>771</v>
      </c>
      <c r="B623" s="109" t="s">
        <v>599</v>
      </c>
      <c r="C623" s="110">
        <v>43125</v>
      </c>
      <c r="D623" s="104" t="s">
        <v>776</v>
      </c>
      <c r="E623" s="99">
        <v>5336</v>
      </c>
      <c r="F623" s="110">
        <v>45449</v>
      </c>
      <c r="G623" s="107" t="s">
        <v>777</v>
      </c>
      <c r="H623" s="99">
        <v>8453</v>
      </c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>
        <v>8582</v>
      </c>
      <c r="V623" s="99">
        <f>U623-H623</f>
        <v>129</v>
      </c>
    </row>
    <row r="624" spans="1:23">
      <c r="A624" s="109" t="s">
        <v>771</v>
      </c>
      <c r="B624" s="109" t="s">
        <v>761</v>
      </c>
      <c r="C624" s="118"/>
      <c r="D624" s="103"/>
      <c r="E624" s="103"/>
      <c r="F624" s="103"/>
      <c r="G624" s="103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>
        <v>8582</v>
      </c>
      <c r="V624" s="99" t="s">
        <v>192</v>
      </c>
    </row>
    <row r="625" spans="1:24">
      <c r="A625" s="109" t="s">
        <v>771</v>
      </c>
      <c r="B625" s="109" t="s">
        <v>215</v>
      </c>
      <c r="C625" s="118"/>
      <c r="D625" s="103"/>
      <c r="E625" s="103"/>
      <c r="F625" s="103"/>
      <c r="G625" s="103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>
        <v>8582</v>
      </c>
      <c r="V625" s="99" t="s">
        <v>192</v>
      </c>
    </row>
    <row r="626" spans="1:24">
      <c r="A626" s="109" t="s">
        <v>771</v>
      </c>
      <c r="B626" s="109" t="s">
        <v>211</v>
      </c>
      <c r="C626" s="110">
        <v>44673</v>
      </c>
      <c r="D626" s="104" t="s">
        <v>778</v>
      </c>
      <c r="E626" s="112">
        <v>7326</v>
      </c>
      <c r="F626" s="103"/>
      <c r="G626" s="103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>
        <v>8582</v>
      </c>
      <c r="V626" s="99">
        <f>U626-E626</f>
        <v>1256</v>
      </c>
    </row>
    <row r="627" spans="1:24">
      <c r="A627" s="109" t="s">
        <v>771</v>
      </c>
      <c r="B627" s="109" t="s">
        <v>630</v>
      </c>
      <c r="C627" s="118"/>
      <c r="D627" s="103"/>
      <c r="E627" s="103"/>
      <c r="F627" s="103"/>
      <c r="G627" s="103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>
        <v>8582</v>
      </c>
      <c r="V627" s="99" t="s">
        <v>192</v>
      </c>
    </row>
    <row r="628" spans="1:24">
      <c r="A628" s="109" t="s">
        <v>771</v>
      </c>
      <c r="B628" s="109" t="s">
        <v>636</v>
      </c>
      <c r="C628" s="118"/>
      <c r="D628" s="103"/>
      <c r="E628" s="103"/>
      <c r="F628" s="103"/>
      <c r="G628" s="103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>
        <v>8582</v>
      </c>
      <c r="V628" s="99" t="s">
        <v>192</v>
      </c>
    </row>
    <row r="629" spans="1:24">
      <c r="A629" s="109" t="s">
        <v>771</v>
      </c>
      <c r="B629" s="109" t="s">
        <v>762</v>
      </c>
      <c r="C629" s="118"/>
      <c r="D629" s="103"/>
      <c r="E629" s="103"/>
      <c r="F629" s="103"/>
      <c r="G629" s="103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>
        <v>8582</v>
      </c>
      <c r="V629" s="99" t="s">
        <v>192</v>
      </c>
    </row>
    <row r="630" spans="1:24">
      <c r="A630" s="109" t="s">
        <v>771</v>
      </c>
      <c r="B630" s="109" t="s">
        <v>470</v>
      </c>
      <c r="C630" s="118"/>
      <c r="D630" s="103"/>
      <c r="E630" s="103"/>
      <c r="F630" s="103"/>
      <c r="G630" s="103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>
        <v>8582</v>
      </c>
      <c r="V630" s="99" t="s">
        <v>192</v>
      </c>
    </row>
    <row r="631" spans="1:24">
      <c r="A631" s="109" t="s">
        <v>771</v>
      </c>
      <c r="B631" s="96" t="s">
        <v>231</v>
      </c>
      <c r="C631" s="118"/>
      <c r="D631" s="103"/>
      <c r="E631" s="103"/>
      <c r="F631" s="103"/>
      <c r="G631" s="103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>
        <v>8582</v>
      </c>
      <c r="V631" s="99" t="s">
        <v>192</v>
      </c>
    </row>
    <row r="632" spans="1:24">
      <c r="A632" s="109" t="s">
        <v>771</v>
      </c>
      <c r="B632" s="109" t="s">
        <v>763</v>
      </c>
      <c r="C632" s="118"/>
      <c r="D632" s="103"/>
      <c r="E632" s="103"/>
      <c r="F632" s="103"/>
      <c r="G632" s="103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>
        <v>8582</v>
      </c>
      <c r="V632" s="99" t="s">
        <v>192</v>
      </c>
    </row>
    <row r="633" spans="1:24">
      <c r="A633" s="109" t="s">
        <v>771</v>
      </c>
      <c r="B633" s="96" t="s">
        <v>233</v>
      </c>
      <c r="C633" s="118"/>
      <c r="D633" s="103"/>
      <c r="E633" s="103"/>
      <c r="F633" s="103"/>
      <c r="G633" s="103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>
        <v>8582</v>
      </c>
      <c r="V633" s="99" t="s">
        <v>192</v>
      </c>
    </row>
    <row r="634" spans="1:24">
      <c r="A634" s="109" t="s">
        <v>771</v>
      </c>
      <c r="B634" s="109" t="s">
        <v>671</v>
      </c>
      <c r="C634" s="118"/>
      <c r="D634" s="103"/>
      <c r="E634" s="103"/>
      <c r="F634" s="103"/>
      <c r="G634" s="103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>
        <v>8582</v>
      </c>
      <c r="V634" s="99" t="s">
        <v>192</v>
      </c>
    </row>
    <row r="635" spans="1:24">
      <c r="A635" s="109" t="s">
        <v>771</v>
      </c>
      <c r="B635" s="109" t="s">
        <v>239</v>
      </c>
      <c r="C635" s="118"/>
      <c r="D635" s="103"/>
      <c r="E635" s="103"/>
      <c r="F635" s="103"/>
      <c r="G635" s="103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>
        <v>8582</v>
      </c>
      <c r="V635" s="99" t="s">
        <v>192</v>
      </c>
    </row>
    <row r="636" spans="1:24">
      <c r="A636" s="109" t="s">
        <v>771</v>
      </c>
      <c r="B636" s="109" t="s">
        <v>471</v>
      </c>
      <c r="C636" s="118"/>
      <c r="D636" s="103"/>
      <c r="E636" s="103"/>
      <c r="F636" s="103"/>
      <c r="G636" s="103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>
        <v>8582</v>
      </c>
      <c r="V636" s="99" t="s">
        <v>192</v>
      </c>
      <c r="W636" s="195" t="s">
        <v>779</v>
      </c>
    </row>
    <row r="637" spans="1:24">
      <c r="A637" s="109" t="s">
        <v>780</v>
      </c>
      <c r="B637" s="96" t="s">
        <v>13</v>
      </c>
      <c r="C637" s="118">
        <v>43844</v>
      </c>
      <c r="D637" s="103" t="s">
        <v>781</v>
      </c>
      <c r="E637" s="112">
        <v>30030</v>
      </c>
      <c r="F637" s="103"/>
      <c r="G637" s="103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>
        <v>40063</v>
      </c>
      <c r="V637" s="99">
        <f>U637-E637</f>
        <v>10033</v>
      </c>
      <c r="X637" s="160"/>
    </row>
    <row r="638" spans="1:24">
      <c r="A638" s="109" t="s">
        <v>780</v>
      </c>
      <c r="B638" s="196" t="s">
        <v>782</v>
      </c>
      <c r="C638" s="111">
        <v>43106</v>
      </c>
      <c r="D638" s="104" t="s">
        <v>783</v>
      </c>
      <c r="E638" s="112">
        <v>26662</v>
      </c>
      <c r="F638" s="110">
        <v>44254</v>
      </c>
      <c r="G638" s="104" t="s">
        <v>784</v>
      </c>
      <c r="H638" s="99">
        <v>33252</v>
      </c>
      <c r="I638" s="110">
        <v>44275</v>
      </c>
      <c r="J638" s="161"/>
      <c r="K638" s="99">
        <v>33392</v>
      </c>
      <c r="L638" s="110">
        <v>44495</v>
      </c>
      <c r="M638" s="104" t="s">
        <v>785</v>
      </c>
      <c r="N638" s="99">
        <v>34953</v>
      </c>
      <c r="O638" s="110">
        <v>45229</v>
      </c>
      <c r="P638" s="104" t="s">
        <v>786</v>
      </c>
      <c r="Q638" s="99">
        <v>38812</v>
      </c>
      <c r="R638" s="99"/>
      <c r="S638" s="99"/>
      <c r="T638" s="99"/>
      <c r="U638" s="99">
        <v>40063</v>
      </c>
      <c r="V638" s="99">
        <f>U638-Q638</f>
        <v>1251</v>
      </c>
      <c r="W638" t="s">
        <v>787</v>
      </c>
      <c r="X638" s="160"/>
    </row>
    <row r="639" spans="1:24">
      <c r="A639" s="109" t="s">
        <v>780</v>
      </c>
      <c r="B639" s="196" t="s">
        <v>788</v>
      </c>
      <c r="C639" s="154" t="s">
        <v>789</v>
      </c>
      <c r="D639" s="98" t="s">
        <v>790</v>
      </c>
      <c r="E639" s="99">
        <v>27920</v>
      </c>
      <c r="F639" s="106">
        <v>43974</v>
      </c>
      <c r="G639" s="99" t="s">
        <v>791</v>
      </c>
      <c r="H639" s="99">
        <v>30068</v>
      </c>
      <c r="I639" s="110">
        <v>44254</v>
      </c>
      <c r="J639" s="104" t="s">
        <v>784</v>
      </c>
      <c r="K639" s="99">
        <v>33252</v>
      </c>
      <c r="L639" s="110">
        <v>44275</v>
      </c>
      <c r="M639" s="161"/>
      <c r="N639" s="99">
        <v>33392</v>
      </c>
      <c r="O639" s="197">
        <v>44928</v>
      </c>
      <c r="P639" s="197" t="s">
        <v>792</v>
      </c>
      <c r="Q639" s="99">
        <v>38511</v>
      </c>
      <c r="R639" s="110">
        <v>45229</v>
      </c>
      <c r="S639" s="104" t="s">
        <v>793</v>
      </c>
      <c r="T639" s="99">
        <v>38812</v>
      </c>
      <c r="U639" s="99">
        <v>40063</v>
      </c>
      <c r="V639" s="99">
        <f>U639-T639</f>
        <v>1251</v>
      </c>
    </row>
    <row r="640" spans="1:24">
      <c r="A640" s="109" t="s">
        <v>780</v>
      </c>
      <c r="B640" s="196" t="s">
        <v>794</v>
      </c>
      <c r="C640" s="110"/>
      <c r="D640" s="99"/>
      <c r="E640" s="112"/>
      <c r="F640" s="110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>
        <v>40063</v>
      </c>
      <c r="V640" s="99" t="s">
        <v>192</v>
      </c>
    </row>
    <row r="641" spans="1:22">
      <c r="A641" s="109" t="s">
        <v>780</v>
      </c>
      <c r="B641" s="196" t="s">
        <v>795</v>
      </c>
      <c r="C641" s="110">
        <v>44666</v>
      </c>
      <c r="D641" s="147" t="s">
        <v>796</v>
      </c>
      <c r="E641" s="112">
        <v>36188</v>
      </c>
      <c r="F641" s="103"/>
      <c r="G641" s="103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>
        <v>40063</v>
      </c>
      <c r="V641" s="99">
        <f>U641-E641</f>
        <v>3875</v>
      </c>
    </row>
    <row r="642" spans="1:22">
      <c r="A642" s="109" t="s">
        <v>780</v>
      </c>
      <c r="B642" s="196" t="s">
        <v>797</v>
      </c>
      <c r="C642" s="110">
        <v>44666</v>
      </c>
      <c r="D642" s="99" t="s">
        <v>798</v>
      </c>
      <c r="E642" s="112">
        <v>36188</v>
      </c>
      <c r="F642" s="103"/>
      <c r="G642" s="103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>
        <v>40063</v>
      </c>
      <c r="V642" s="99">
        <f>U642-E642</f>
        <v>3875</v>
      </c>
    </row>
    <row r="643" spans="1:22">
      <c r="A643" s="109" t="s">
        <v>780</v>
      </c>
      <c r="B643" s="196" t="s">
        <v>799</v>
      </c>
      <c r="C643" s="103"/>
      <c r="D643" s="103"/>
      <c r="E643" s="112"/>
      <c r="F643" s="103"/>
      <c r="G643" s="103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>
        <v>40063</v>
      </c>
      <c r="V643" s="99" t="s">
        <v>192</v>
      </c>
    </row>
    <row r="644" spans="1:22">
      <c r="A644" s="109" t="s">
        <v>780</v>
      </c>
      <c r="B644" s="109" t="s">
        <v>471</v>
      </c>
      <c r="C644" s="103"/>
      <c r="D644" s="103"/>
      <c r="E644" s="112"/>
      <c r="F644" s="103"/>
      <c r="G644" s="103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>
        <v>40063</v>
      </c>
      <c r="V644" s="99" t="s">
        <v>192</v>
      </c>
    </row>
    <row r="645" spans="1:22">
      <c r="A645" s="109" t="s">
        <v>780</v>
      </c>
      <c r="B645" s="196" t="s">
        <v>800</v>
      </c>
      <c r="C645" s="110">
        <v>45229</v>
      </c>
      <c r="D645" s="104" t="s">
        <v>801</v>
      </c>
      <c r="E645" s="112">
        <v>38812</v>
      </c>
      <c r="F645" s="103"/>
      <c r="G645" s="103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>
        <v>40063</v>
      </c>
      <c r="V645" s="99">
        <f>U645-E645</f>
        <v>1251</v>
      </c>
    </row>
    <row r="646" spans="1:22">
      <c r="A646" s="109" t="s">
        <v>780</v>
      </c>
      <c r="B646" s="96" t="s">
        <v>802</v>
      </c>
      <c r="C646" s="110">
        <v>44015</v>
      </c>
      <c r="D646" s="103" t="s">
        <v>803</v>
      </c>
      <c r="E646" s="112">
        <v>31004</v>
      </c>
      <c r="F646" s="110">
        <v>44356</v>
      </c>
      <c r="G646" s="116"/>
      <c r="H646" s="99">
        <v>33617</v>
      </c>
      <c r="I646" s="167">
        <v>45374</v>
      </c>
      <c r="J646" s="98" t="s">
        <v>804</v>
      </c>
      <c r="K646" s="99">
        <v>39034</v>
      </c>
      <c r="L646" s="99"/>
      <c r="M646" s="99"/>
      <c r="N646" s="99"/>
      <c r="O646" s="99"/>
      <c r="P646" s="99"/>
      <c r="Q646" s="99"/>
      <c r="R646" s="99"/>
      <c r="S646" s="99"/>
      <c r="T646" s="99"/>
      <c r="U646" s="99">
        <v>40063</v>
      </c>
      <c r="V646" s="99">
        <f>U646-K646</f>
        <v>1029</v>
      </c>
    </row>
    <row r="647" spans="1:22">
      <c r="A647" s="109" t="s">
        <v>780</v>
      </c>
      <c r="B647" s="196" t="s">
        <v>805</v>
      </c>
      <c r="C647" s="118">
        <v>43992</v>
      </c>
      <c r="D647" s="103" t="s">
        <v>806</v>
      </c>
      <c r="E647" s="112">
        <v>30804</v>
      </c>
      <c r="F647" s="110">
        <v>44388</v>
      </c>
      <c r="G647" s="104" t="s">
        <v>807</v>
      </c>
      <c r="H647" s="99">
        <v>33952</v>
      </c>
      <c r="I647" s="167">
        <v>45374</v>
      </c>
      <c r="J647" s="98" t="s">
        <v>808</v>
      </c>
      <c r="K647" s="99">
        <v>39034</v>
      </c>
      <c r="L647" s="99"/>
      <c r="M647" s="99"/>
      <c r="N647" s="99"/>
      <c r="O647" s="99"/>
      <c r="P647" s="99"/>
      <c r="Q647" s="99"/>
      <c r="R647" s="99"/>
      <c r="S647" s="99"/>
      <c r="T647" s="99"/>
      <c r="U647" s="99">
        <v>40063</v>
      </c>
      <c r="V647" s="99">
        <f>U647-K647</f>
        <v>1029</v>
      </c>
    </row>
    <row r="648" spans="1:22">
      <c r="A648" s="109" t="s">
        <v>780</v>
      </c>
      <c r="B648" s="196" t="s">
        <v>809</v>
      </c>
      <c r="C648" s="103"/>
      <c r="D648" s="103"/>
      <c r="E648" s="112"/>
      <c r="F648" s="103"/>
      <c r="G648" s="103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>
        <v>40063</v>
      </c>
      <c r="V648" s="99" t="s">
        <v>192</v>
      </c>
    </row>
    <row r="649" spans="1:22">
      <c r="A649" s="109" t="s">
        <v>780</v>
      </c>
      <c r="B649" s="96" t="s">
        <v>198</v>
      </c>
      <c r="C649" s="103"/>
      <c r="D649" s="103"/>
      <c r="E649" s="112"/>
      <c r="F649" s="103"/>
      <c r="G649" s="103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>
        <v>40063</v>
      </c>
      <c r="V649" s="99" t="s">
        <v>192</v>
      </c>
    </row>
    <row r="650" spans="1:22">
      <c r="A650" s="109" t="s">
        <v>780</v>
      </c>
      <c r="B650" s="196" t="s">
        <v>810</v>
      </c>
      <c r="C650" s="110">
        <v>44709</v>
      </c>
      <c r="D650" s="104" t="s">
        <v>811</v>
      </c>
      <c r="E650" s="112">
        <v>36621</v>
      </c>
      <c r="F650" s="103"/>
      <c r="G650" s="103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>
        <v>40063</v>
      </c>
      <c r="V650" s="99">
        <f>U650-E650</f>
        <v>3442</v>
      </c>
    </row>
    <row r="651" spans="1:22">
      <c r="A651" s="109" t="s">
        <v>780</v>
      </c>
      <c r="B651" s="196" t="s">
        <v>612</v>
      </c>
      <c r="C651" s="103"/>
      <c r="D651" s="103"/>
      <c r="E651" s="112"/>
      <c r="F651" s="103"/>
      <c r="G651" s="103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>
        <v>40063</v>
      </c>
      <c r="V651" s="99" t="s">
        <v>192</v>
      </c>
    </row>
    <row r="652" spans="1:22">
      <c r="A652" s="109" t="s">
        <v>780</v>
      </c>
      <c r="B652" s="196" t="s">
        <v>615</v>
      </c>
      <c r="C652" s="103"/>
      <c r="D652" s="103"/>
      <c r="E652" s="112"/>
      <c r="F652" s="103"/>
      <c r="G652" s="103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>
        <v>40063</v>
      </c>
      <c r="V652" s="99" t="s">
        <v>192</v>
      </c>
    </row>
    <row r="653" spans="1:22">
      <c r="A653" s="109" t="s">
        <v>780</v>
      </c>
      <c r="B653" s="109" t="s">
        <v>215</v>
      </c>
      <c r="C653" s="103"/>
      <c r="D653" s="103"/>
      <c r="E653" s="112"/>
      <c r="F653" s="103"/>
      <c r="G653" s="103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>
        <v>40063</v>
      </c>
      <c r="V653" s="99" t="s">
        <v>192</v>
      </c>
    </row>
    <row r="654" spans="1:22">
      <c r="A654" s="109" t="s">
        <v>780</v>
      </c>
      <c r="B654" s="109" t="s">
        <v>211</v>
      </c>
      <c r="C654" s="103"/>
      <c r="D654" s="103"/>
      <c r="E654" s="112"/>
      <c r="F654" s="103"/>
      <c r="G654" s="103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>
        <v>40063</v>
      </c>
      <c r="V654" s="99" t="s">
        <v>192</v>
      </c>
    </row>
    <row r="655" spans="1:22">
      <c r="A655" s="109" t="s">
        <v>780</v>
      </c>
      <c r="B655" s="109" t="s">
        <v>630</v>
      </c>
      <c r="C655" s="110">
        <v>44316</v>
      </c>
      <c r="D655" s="104" t="s">
        <v>812</v>
      </c>
      <c r="E655" s="112">
        <v>33473</v>
      </c>
      <c r="F655" s="103"/>
      <c r="G655" s="103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>
        <v>40063</v>
      </c>
      <c r="V655" s="99">
        <f>U655-E655</f>
        <v>6590</v>
      </c>
    </row>
    <row r="656" spans="1:22">
      <c r="A656" s="109" t="s">
        <v>780</v>
      </c>
      <c r="B656" s="109" t="s">
        <v>636</v>
      </c>
      <c r="C656" s="103"/>
      <c r="D656" s="103"/>
      <c r="E656" s="112"/>
      <c r="F656" s="103"/>
      <c r="G656" s="103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>
        <v>40063</v>
      </c>
      <c r="V656" s="99" t="s">
        <v>192</v>
      </c>
    </row>
    <row r="657" spans="1:24">
      <c r="A657" s="109" t="s">
        <v>780</v>
      </c>
      <c r="B657" s="96" t="s">
        <v>241</v>
      </c>
      <c r="C657" s="154">
        <v>43327</v>
      </c>
      <c r="D657" s="104" t="s">
        <v>813</v>
      </c>
      <c r="E657" s="112">
        <v>27643</v>
      </c>
      <c r="F657" s="106">
        <v>43822</v>
      </c>
      <c r="G657" s="99" t="s">
        <v>814</v>
      </c>
      <c r="H657" s="104">
        <v>30068</v>
      </c>
      <c r="I657" s="110">
        <v>44316</v>
      </c>
      <c r="J657" s="161"/>
      <c r="K657" s="99">
        <v>33473</v>
      </c>
      <c r="L657" s="110">
        <v>44495</v>
      </c>
      <c r="M657" s="99"/>
      <c r="N657" s="99">
        <v>34953</v>
      </c>
      <c r="O657" s="111">
        <v>44943</v>
      </c>
      <c r="P657" s="111" t="s">
        <v>815</v>
      </c>
      <c r="Q657" s="99">
        <v>38511</v>
      </c>
      <c r="R657" s="110">
        <v>45229</v>
      </c>
      <c r="S657" s="104" t="s">
        <v>816</v>
      </c>
      <c r="T657" s="99">
        <v>38812</v>
      </c>
      <c r="U657" s="99">
        <v>40063</v>
      </c>
      <c r="V657" s="99">
        <f>U657-T657</f>
        <v>1251</v>
      </c>
    </row>
    <row r="658" spans="1:24">
      <c r="A658" s="109" t="s">
        <v>780</v>
      </c>
      <c r="B658" s="196" t="s">
        <v>817</v>
      </c>
      <c r="C658" s="103"/>
      <c r="D658" s="103"/>
      <c r="E658" s="112"/>
      <c r="F658" s="103"/>
      <c r="G658" s="103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>
        <v>40063</v>
      </c>
      <c r="V658" s="99" t="s">
        <v>192</v>
      </c>
    </row>
    <row r="659" spans="1:24">
      <c r="A659" s="109" t="s">
        <v>780</v>
      </c>
      <c r="B659" s="196" t="s">
        <v>818</v>
      </c>
      <c r="C659" s="103"/>
      <c r="D659" s="103"/>
      <c r="E659" s="112"/>
      <c r="F659" s="103"/>
      <c r="G659" s="103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>
        <v>40063</v>
      </c>
      <c r="V659" s="99" t="s">
        <v>192</v>
      </c>
    </row>
    <row r="660" spans="1:24">
      <c r="A660" s="109" t="s">
        <v>780</v>
      </c>
      <c r="B660" s="196" t="s">
        <v>819</v>
      </c>
      <c r="C660" s="103"/>
      <c r="D660" s="103"/>
      <c r="E660" s="112"/>
      <c r="F660" s="103"/>
      <c r="G660" s="103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>
        <v>40063</v>
      </c>
      <c r="V660" s="99" t="s">
        <v>192</v>
      </c>
    </row>
    <row r="661" spans="1:24">
      <c r="A661" s="109" t="s">
        <v>780</v>
      </c>
      <c r="B661" s="196" t="s">
        <v>820</v>
      </c>
      <c r="C661" s="103"/>
      <c r="D661" s="103"/>
      <c r="E661" s="112"/>
      <c r="F661" s="103"/>
      <c r="G661" s="103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>
        <v>40063</v>
      </c>
      <c r="V661" s="99" t="s">
        <v>192</v>
      </c>
    </row>
    <row r="662" spans="1:24">
      <c r="A662" s="109" t="s">
        <v>780</v>
      </c>
      <c r="B662" s="196" t="s">
        <v>821</v>
      </c>
      <c r="C662" s="103"/>
      <c r="D662" s="103"/>
      <c r="E662" s="112"/>
      <c r="F662" s="103"/>
      <c r="G662" s="103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>
        <v>40063</v>
      </c>
      <c r="V662" s="99" t="s">
        <v>192</v>
      </c>
    </row>
    <row r="663" spans="1:24">
      <c r="A663" s="109" t="s">
        <v>780</v>
      </c>
      <c r="B663" s="196" t="s">
        <v>822</v>
      </c>
      <c r="C663" s="187"/>
      <c r="D663" s="103"/>
      <c r="E663" s="112"/>
      <c r="F663" s="103"/>
      <c r="G663" s="103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>
        <v>40063</v>
      </c>
      <c r="V663" s="99" t="s">
        <v>192</v>
      </c>
    </row>
    <row r="664" spans="1:24">
      <c r="A664" s="109" t="s">
        <v>780</v>
      </c>
      <c r="B664" s="196" t="s">
        <v>823</v>
      </c>
      <c r="C664" s="110">
        <v>43895</v>
      </c>
      <c r="D664" s="103" t="s">
        <v>824</v>
      </c>
      <c r="E664" s="112">
        <v>30094</v>
      </c>
      <c r="F664" s="103"/>
      <c r="G664" s="103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>
        <v>40063</v>
      </c>
      <c r="V664" s="99">
        <f>U664-E664</f>
        <v>9969</v>
      </c>
    </row>
    <row r="665" spans="1:24">
      <c r="A665" s="109" t="s">
        <v>780</v>
      </c>
      <c r="B665" s="109" t="s">
        <v>210</v>
      </c>
      <c r="C665" s="106">
        <v>43822</v>
      </c>
      <c r="D665" s="103" t="s">
        <v>825</v>
      </c>
      <c r="E665" s="129">
        <v>30068</v>
      </c>
      <c r="F665" s="106">
        <v>43874</v>
      </c>
      <c r="G665" s="105" t="s">
        <v>826</v>
      </c>
      <c r="H665" s="103">
        <v>30094</v>
      </c>
      <c r="I665" s="106"/>
      <c r="J665" s="105"/>
      <c r="K665" s="103"/>
      <c r="L665" s="99"/>
      <c r="M665" s="99"/>
      <c r="N665" s="99"/>
      <c r="O665" s="99"/>
      <c r="P665" s="99"/>
      <c r="Q665" s="99"/>
      <c r="R665" s="99"/>
      <c r="S665" s="99"/>
      <c r="T665" s="99"/>
      <c r="U665" s="99">
        <v>40063</v>
      </c>
      <c r="V665" s="99">
        <f>U665-H665</f>
        <v>9969</v>
      </c>
    </row>
    <row r="666" spans="1:24">
      <c r="A666" s="109" t="s">
        <v>780</v>
      </c>
      <c r="B666" s="196" t="s">
        <v>827</v>
      </c>
      <c r="C666" s="185">
        <v>43844</v>
      </c>
      <c r="D666" s="103" t="s">
        <v>781</v>
      </c>
      <c r="E666" s="112">
        <v>30068</v>
      </c>
      <c r="F666" s="103"/>
      <c r="G666" s="103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>
        <v>40063</v>
      </c>
      <c r="V666" s="99">
        <f>U666-E666</f>
        <v>9995</v>
      </c>
    </row>
    <row r="667" spans="1:24">
      <c r="A667" s="109" t="s">
        <v>780</v>
      </c>
      <c r="B667" s="196" t="s">
        <v>828</v>
      </c>
      <c r="C667" s="118"/>
      <c r="D667" s="103"/>
      <c r="E667" s="112"/>
      <c r="F667" s="103"/>
      <c r="G667" s="103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>
        <v>40063</v>
      </c>
      <c r="V667" s="99" t="s">
        <v>192</v>
      </c>
      <c r="W667" s="198" t="s">
        <v>829</v>
      </c>
      <c r="X667" t="s">
        <v>830</v>
      </c>
    </row>
    <row r="668" spans="1:24" ht="15.5">
      <c r="A668" s="109" t="s">
        <v>831</v>
      </c>
      <c r="B668" s="96" t="s">
        <v>13</v>
      </c>
      <c r="C668" s="118">
        <v>43024</v>
      </c>
      <c r="D668" s="199" t="s">
        <v>441</v>
      </c>
      <c r="E668" s="103">
        <v>15888</v>
      </c>
      <c r="F668" s="103"/>
      <c r="G668" s="103"/>
      <c r="H668" s="120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>
        <v>37187</v>
      </c>
      <c r="V668" s="99">
        <f>U668-E668</f>
        <v>21299</v>
      </c>
    </row>
    <row r="669" spans="1:24">
      <c r="A669" s="109" t="s">
        <v>831</v>
      </c>
      <c r="B669" s="196" t="s">
        <v>788</v>
      </c>
      <c r="C669" s="111">
        <v>43287</v>
      </c>
      <c r="D669" s="104" t="s">
        <v>832</v>
      </c>
      <c r="E669" s="99">
        <v>18329</v>
      </c>
      <c r="F669" s="110">
        <v>44288</v>
      </c>
      <c r="G669" s="99"/>
      <c r="H669" s="99">
        <v>27400</v>
      </c>
      <c r="I669" s="110">
        <v>44363</v>
      </c>
      <c r="J669" s="104" t="s">
        <v>833</v>
      </c>
      <c r="K669" s="99">
        <v>27590</v>
      </c>
      <c r="L669" s="110">
        <v>45206</v>
      </c>
      <c r="M669" s="104" t="s">
        <v>834</v>
      </c>
      <c r="N669" s="99">
        <v>34038</v>
      </c>
      <c r="O669" s="99"/>
      <c r="P669" s="99"/>
      <c r="Q669" s="99"/>
      <c r="R669" s="99"/>
      <c r="S669" s="99"/>
      <c r="T669" s="99"/>
      <c r="U669" s="99">
        <v>37187</v>
      </c>
      <c r="V669" s="99">
        <f>U669-N669</f>
        <v>3149</v>
      </c>
      <c r="W669" t="s">
        <v>835</v>
      </c>
    </row>
    <row r="670" spans="1:24">
      <c r="A670" s="109" t="s">
        <v>831</v>
      </c>
      <c r="B670" s="196" t="s">
        <v>782</v>
      </c>
      <c r="C670" s="111">
        <v>43510</v>
      </c>
      <c r="D670" s="104" t="s">
        <v>836</v>
      </c>
      <c r="E670" s="99">
        <v>20579</v>
      </c>
      <c r="F670" s="111" t="s">
        <v>837</v>
      </c>
      <c r="G670" s="98" t="s">
        <v>838</v>
      </c>
      <c r="H670" s="99">
        <v>21279</v>
      </c>
      <c r="I670" s="110">
        <v>43713</v>
      </c>
      <c r="J670" s="104" t="s">
        <v>839</v>
      </c>
      <c r="K670" s="99">
        <v>21899</v>
      </c>
      <c r="L670" s="110">
        <v>43979</v>
      </c>
      <c r="M670" s="104" t="s">
        <v>840</v>
      </c>
      <c r="N670" s="99">
        <v>24841</v>
      </c>
      <c r="O670" s="118"/>
      <c r="P670" s="118" t="s">
        <v>841</v>
      </c>
      <c r="Q670" s="104">
        <v>27271</v>
      </c>
      <c r="R670" s="167"/>
      <c r="S670" s="136"/>
      <c r="T670" s="99"/>
      <c r="U670" s="99">
        <v>37187</v>
      </c>
      <c r="V670" s="99">
        <f>U670-Q670</f>
        <v>9916</v>
      </c>
    </row>
    <row r="671" spans="1:24" ht="15.5">
      <c r="A671" s="109" t="s">
        <v>831</v>
      </c>
      <c r="B671" s="196" t="s">
        <v>794</v>
      </c>
      <c r="C671" s="154"/>
      <c r="D671" s="99"/>
      <c r="E671" s="99"/>
      <c r="F671" s="154"/>
      <c r="G671" s="99"/>
      <c r="H671" s="120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>
        <v>37187</v>
      </c>
      <c r="V671" s="99" t="s">
        <v>192</v>
      </c>
    </row>
    <row r="672" spans="1:24" ht="15.5">
      <c r="A672" s="109" t="s">
        <v>831</v>
      </c>
      <c r="B672" s="196" t="s">
        <v>795</v>
      </c>
      <c r="C672" s="103"/>
      <c r="D672" s="103"/>
      <c r="E672" s="103"/>
      <c r="F672" s="103"/>
      <c r="G672" s="103"/>
      <c r="H672" s="120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>
        <v>37187</v>
      </c>
      <c r="V672" s="99" t="s">
        <v>192</v>
      </c>
    </row>
    <row r="673" spans="1:22" ht="15.5">
      <c r="A673" s="109" t="s">
        <v>831</v>
      </c>
      <c r="B673" s="196" t="s">
        <v>797</v>
      </c>
      <c r="C673" s="103"/>
      <c r="D673" s="103"/>
      <c r="E673" s="103"/>
      <c r="F673" s="103"/>
      <c r="G673" s="103"/>
      <c r="H673" s="120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>
        <v>37187</v>
      </c>
      <c r="V673" s="99" t="s">
        <v>192</v>
      </c>
    </row>
    <row r="674" spans="1:22" ht="15.5">
      <c r="A674" s="109" t="s">
        <v>831</v>
      </c>
      <c r="B674" s="196" t="s">
        <v>799</v>
      </c>
      <c r="C674" s="103"/>
      <c r="D674" s="103"/>
      <c r="E674" s="103"/>
      <c r="F674" s="103"/>
      <c r="G674" s="103"/>
      <c r="H674" s="120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>
        <v>37187</v>
      </c>
      <c r="V674" s="99" t="s">
        <v>192</v>
      </c>
    </row>
    <row r="675" spans="1:22" ht="15.5">
      <c r="A675" s="109" t="s">
        <v>831</v>
      </c>
      <c r="B675" s="109" t="s">
        <v>471</v>
      </c>
      <c r="C675" s="103"/>
      <c r="D675" s="103"/>
      <c r="E675" s="103"/>
      <c r="F675" s="103"/>
      <c r="G675" s="103"/>
      <c r="H675" s="120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>
        <v>37187</v>
      </c>
      <c r="V675" s="99" t="s">
        <v>192</v>
      </c>
    </row>
    <row r="676" spans="1:22" ht="15.5">
      <c r="A676" s="109" t="s">
        <v>831</v>
      </c>
      <c r="B676" s="196" t="s">
        <v>800</v>
      </c>
      <c r="C676" s="110">
        <v>45206</v>
      </c>
      <c r="D676" s="104" t="s">
        <v>842</v>
      </c>
      <c r="E676" s="103">
        <v>34041</v>
      </c>
      <c r="F676" s="103"/>
      <c r="G676" s="103"/>
      <c r="H676" s="120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>
        <v>37187</v>
      </c>
      <c r="V676" s="99">
        <f>U676-E676</f>
        <v>3146</v>
      </c>
    </row>
    <row r="677" spans="1:22" ht="15.5">
      <c r="A677" s="109" t="s">
        <v>831</v>
      </c>
      <c r="B677" s="96" t="s">
        <v>802</v>
      </c>
      <c r="C677" s="103"/>
      <c r="D677" s="103"/>
      <c r="E677" s="103"/>
      <c r="F677" s="103"/>
      <c r="G677" s="103"/>
      <c r="H677" s="120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>
        <v>37187</v>
      </c>
      <c r="V677" s="99" t="s">
        <v>192</v>
      </c>
    </row>
    <row r="678" spans="1:22" ht="15.5">
      <c r="A678" s="109" t="s">
        <v>831</v>
      </c>
      <c r="B678" s="196" t="s">
        <v>843</v>
      </c>
      <c r="C678" s="103"/>
      <c r="D678" s="103"/>
      <c r="E678" s="103"/>
      <c r="F678" s="103"/>
      <c r="G678" s="103"/>
      <c r="H678" s="120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>
        <v>37187</v>
      </c>
      <c r="V678" s="99" t="s">
        <v>192</v>
      </c>
    </row>
    <row r="679" spans="1:22" ht="15.5">
      <c r="A679" s="109" t="s">
        <v>831</v>
      </c>
      <c r="B679" s="196" t="s">
        <v>844</v>
      </c>
      <c r="C679" s="103"/>
      <c r="D679" s="103"/>
      <c r="E679" s="103"/>
      <c r="F679" s="103"/>
      <c r="G679" s="103"/>
      <c r="H679" s="120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>
        <v>37187</v>
      </c>
      <c r="V679" s="99" t="s">
        <v>192</v>
      </c>
    </row>
    <row r="680" spans="1:22" ht="15.5">
      <c r="A680" s="109" t="s">
        <v>831</v>
      </c>
      <c r="B680" s="96" t="s">
        <v>198</v>
      </c>
      <c r="C680" s="103"/>
      <c r="D680" s="103"/>
      <c r="E680" s="103"/>
      <c r="F680" s="103"/>
      <c r="G680" s="103"/>
      <c r="H680" s="120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>
        <v>37187</v>
      </c>
      <c r="V680" s="99" t="s">
        <v>192</v>
      </c>
    </row>
    <row r="681" spans="1:22" ht="15.5">
      <c r="A681" s="109" t="s">
        <v>831</v>
      </c>
      <c r="B681" s="196" t="s">
        <v>810</v>
      </c>
      <c r="C681" s="103"/>
      <c r="D681" s="103"/>
      <c r="E681" s="103"/>
      <c r="F681" s="103"/>
      <c r="G681" s="103"/>
      <c r="H681" s="120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>
        <v>37187</v>
      </c>
      <c r="V681" s="99" t="s">
        <v>192</v>
      </c>
    </row>
    <row r="682" spans="1:22" ht="15.5">
      <c r="A682" s="109" t="s">
        <v>831</v>
      </c>
      <c r="B682" s="196" t="s">
        <v>612</v>
      </c>
      <c r="C682" s="103"/>
      <c r="D682" s="103"/>
      <c r="E682" s="103"/>
      <c r="F682" s="103"/>
      <c r="G682" s="103"/>
      <c r="H682" s="120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>
        <v>37187</v>
      </c>
      <c r="V682" s="99" t="s">
        <v>192</v>
      </c>
    </row>
    <row r="683" spans="1:22" ht="15.5">
      <c r="A683" s="109" t="s">
        <v>831</v>
      </c>
      <c r="B683" s="196" t="s">
        <v>615</v>
      </c>
      <c r="C683" s="103"/>
      <c r="D683" s="103"/>
      <c r="E683" s="103"/>
      <c r="F683" s="103"/>
      <c r="G683" s="103"/>
      <c r="H683" s="120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>
        <v>37187</v>
      </c>
      <c r="V683" s="99" t="s">
        <v>192</v>
      </c>
    </row>
    <row r="684" spans="1:22" ht="15.5">
      <c r="A684" s="109" t="s">
        <v>831</v>
      </c>
      <c r="B684" s="109" t="s">
        <v>304</v>
      </c>
      <c r="C684" s="103"/>
      <c r="D684" s="103"/>
      <c r="E684" s="103"/>
      <c r="F684" s="103"/>
      <c r="G684" s="103"/>
      <c r="H684" s="120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>
        <v>37187</v>
      </c>
      <c r="V684" s="99" t="s">
        <v>192</v>
      </c>
    </row>
    <row r="685" spans="1:22" ht="15.5">
      <c r="A685" s="109" t="s">
        <v>831</v>
      </c>
      <c r="B685" s="109" t="s">
        <v>302</v>
      </c>
      <c r="C685" s="103"/>
      <c r="D685" s="103"/>
      <c r="E685" s="103"/>
      <c r="F685" s="103"/>
      <c r="G685" s="103"/>
      <c r="H685" s="120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>
        <v>37187</v>
      </c>
      <c r="V685" s="99" t="s">
        <v>192</v>
      </c>
    </row>
    <row r="686" spans="1:22">
      <c r="A686" s="109" t="s">
        <v>831</v>
      </c>
      <c r="B686" s="109" t="s">
        <v>728</v>
      </c>
      <c r="C686" s="111">
        <v>43562</v>
      </c>
      <c r="D686" s="105" t="s">
        <v>845</v>
      </c>
      <c r="E686" s="112">
        <v>20779</v>
      </c>
      <c r="F686" s="110">
        <v>44362</v>
      </c>
      <c r="G686" s="103" t="s">
        <v>846</v>
      </c>
      <c r="H686" s="105">
        <v>27590</v>
      </c>
      <c r="I686" s="110">
        <v>45428</v>
      </c>
      <c r="J686" s="123" t="s">
        <v>847</v>
      </c>
      <c r="K686" s="99">
        <v>35780</v>
      </c>
      <c r="L686" s="110">
        <v>45583</v>
      </c>
      <c r="M686" s="107" t="s">
        <v>848</v>
      </c>
      <c r="N686" s="99">
        <v>37000</v>
      </c>
      <c r="O686" s="99"/>
      <c r="P686" s="99"/>
      <c r="Q686" s="99"/>
      <c r="R686" s="99"/>
      <c r="S686" s="99"/>
      <c r="T686" s="99"/>
      <c r="U686" s="99">
        <v>37187</v>
      </c>
      <c r="V686" s="99">
        <f>U686-N686</f>
        <v>187</v>
      </c>
    </row>
    <row r="687" spans="1:22">
      <c r="A687" s="109" t="s">
        <v>831</v>
      </c>
      <c r="B687" s="109" t="s">
        <v>729</v>
      </c>
      <c r="C687" s="111">
        <v>44362</v>
      </c>
      <c r="D687" s="103" t="s">
        <v>846</v>
      </c>
      <c r="E687" s="129">
        <v>27590</v>
      </c>
      <c r="F687" s="110">
        <v>45380</v>
      </c>
      <c r="G687" s="116"/>
      <c r="H687" s="105">
        <v>35342</v>
      </c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>
        <v>37187</v>
      </c>
      <c r="V687" s="99">
        <f>U687-H687</f>
        <v>1845</v>
      </c>
    </row>
    <row r="688" spans="1:22">
      <c r="A688" s="109" t="s">
        <v>831</v>
      </c>
      <c r="B688" s="96" t="s">
        <v>241</v>
      </c>
      <c r="C688" s="111">
        <v>43542</v>
      </c>
      <c r="D688" s="104" t="s">
        <v>849</v>
      </c>
      <c r="E688" s="112">
        <v>21899</v>
      </c>
      <c r="F688" s="200">
        <v>43742</v>
      </c>
      <c r="G688" s="99" t="s">
        <v>850</v>
      </c>
      <c r="H688" s="99">
        <v>22179</v>
      </c>
      <c r="I688" s="110">
        <v>44193</v>
      </c>
      <c r="J688" s="136">
        <v>1260330</v>
      </c>
      <c r="K688" s="99">
        <v>26839</v>
      </c>
      <c r="L688" s="110"/>
      <c r="M688" s="136"/>
      <c r="N688" s="99"/>
      <c r="O688" s="99"/>
      <c r="P688" s="99"/>
      <c r="Q688" s="99"/>
      <c r="R688" s="110"/>
      <c r="S688" s="136"/>
      <c r="T688" s="99"/>
      <c r="U688" s="99">
        <v>37187</v>
      </c>
      <c r="V688" s="99">
        <f>U688-K688</f>
        <v>10348</v>
      </c>
    </row>
    <row r="689" spans="1:23">
      <c r="A689" s="109" t="s">
        <v>831</v>
      </c>
      <c r="B689" s="196" t="s">
        <v>817</v>
      </c>
      <c r="C689" s="111">
        <v>43979</v>
      </c>
      <c r="D689" s="136">
        <v>1136425</v>
      </c>
      <c r="E689" s="99">
        <v>24841</v>
      </c>
      <c r="F689" s="201"/>
      <c r="G689" s="182"/>
      <c r="H689" s="202"/>
      <c r="I689" s="200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>
        <v>37187</v>
      </c>
      <c r="V689" s="99">
        <f>U689-E689</f>
        <v>12346</v>
      </c>
    </row>
    <row r="690" spans="1:23">
      <c r="A690" s="109" t="s">
        <v>831</v>
      </c>
      <c r="B690" s="196" t="s">
        <v>818</v>
      </c>
      <c r="C690" s="111">
        <v>43979</v>
      </c>
      <c r="D690" s="104">
        <v>1136420</v>
      </c>
      <c r="E690" s="99">
        <v>24841</v>
      </c>
      <c r="F690" s="201"/>
      <c r="G690" s="182"/>
      <c r="H690" s="202"/>
      <c r="I690" s="200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>
        <v>37187</v>
      </c>
      <c r="V690" s="99">
        <f>U690-E690</f>
        <v>12346</v>
      </c>
    </row>
    <row r="691" spans="1:23">
      <c r="A691" s="109" t="s">
        <v>831</v>
      </c>
      <c r="B691" s="196" t="s">
        <v>819</v>
      </c>
      <c r="C691" s="111"/>
      <c r="D691" s="104"/>
      <c r="E691" s="112"/>
      <c r="F691" s="201"/>
      <c r="G691" s="182"/>
      <c r="H691" s="202"/>
      <c r="I691" s="200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>
        <v>37187</v>
      </c>
      <c r="V691" s="99" t="s">
        <v>192</v>
      </c>
    </row>
    <row r="692" spans="1:23">
      <c r="A692" s="109" t="s">
        <v>831</v>
      </c>
      <c r="B692" s="196" t="s">
        <v>820</v>
      </c>
      <c r="C692" s="111"/>
      <c r="D692" s="104"/>
      <c r="E692" s="112"/>
      <c r="F692" s="201"/>
      <c r="G692" s="182"/>
      <c r="H692" s="202"/>
      <c r="I692" s="200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>
        <v>37187</v>
      </c>
      <c r="V692" s="99" t="s">
        <v>192</v>
      </c>
    </row>
    <row r="693" spans="1:23">
      <c r="A693" s="109" t="s">
        <v>831</v>
      </c>
      <c r="B693" s="196" t="s">
        <v>821</v>
      </c>
      <c r="C693" s="111"/>
      <c r="D693" s="104"/>
      <c r="E693" s="112"/>
      <c r="F693" s="201"/>
      <c r="G693" s="182"/>
      <c r="H693" s="202"/>
      <c r="I693" s="200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>
        <v>37187</v>
      </c>
      <c r="V693" s="99" t="s">
        <v>192</v>
      </c>
    </row>
    <row r="694" spans="1:23">
      <c r="A694" s="109" t="s">
        <v>831</v>
      </c>
      <c r="B694" s="196" t="s">
        <v>822</v>
      </c>
      <c r="C694" s="111"/>
      <c r="D694" s="104"/>
      <c r="E694" s="112"/>
      <c r="F694" s="201"/>
      <c r="G694" s="182"/>
      <c r="H694" s="202"/>
      <c r="I694" s="200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>
        <v>37187</v>
      </c>
      <c r="V694" s="99" t="s">
        <v>192</v>
      </c>
    </row>
    <row r="695" spans="1:23">
      <c r="A695" s="109" t="s">
        <v>831</v>
      </c>
      <c r="B695" s="196" t="s">
        <v>823</v>
      </c>
      <c r="C695" s="203">
        <v>43811</v>
      </c>
      <c r="D695" s="104" t="s">
        <v>851</v>
      </c>
      <c r="E695" s="129">
        <v>22931</v>
      </c>
      <c r="F695" s="201"/>
      <c r="G695" s="104"/>
      <c r="H695" s="202"/>
      <c r="I695" s="200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>
        <v>37187</v>
      </c>
      <c r="V695" s="99">
        <f>U695-E695</f>
        <v>14256</v>
      </c>
    </row>
    <row r="696" spans="1:23">
      <c r="A696" s="109" t="s">
        <v>831</v>
      </c>
      <c r="B696" s="109" t="s">
        <v>210</v>
      </c>
      <c r="C696" s="111">
        <v>43979</v>
      </c>
      <c r="D696" s="104" t="s">
        <v>852</v>
      </c>
      <c r="E696" s="99">
        <v>24841</v>
      </c>
      <c r="F696" s="201"/>
      <c r="G696" s="182"/>
      <c r="H696" s="202"/>
      <c r="I696" s="200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>
        <v>37187</v>
      </c>
      <c r="V696" s="99">
        <f>U696-E696</f>
        <v>12346</v>
      </c>
    </row>
    <row r="697" spans="1:23">
      <c r="A697" s="109" t="s">
        <v>831</v>
      </c>
      <c r="B697" s="196" t="s">
        <v>827</v>
      </c>
      <c r="C697" s="111"/>
      <c r="D697" s="104"/>
      <c r="E697" s="112"/>
      <c r="F697" s="201"/>
      <c r="G697" s="182"/>
      <c r="H697" s="202"/>
      <c r="I697" s="200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>
        <v>37187</v>
      </c>
      <c r="V697" s="99" t="s">
        <v>192</v>
      </c>
    </row>
    <row r="698" spans="1:23">
      <c r="A698" s="109" t="s">
        <v>831</v>
      </c>
      <c r="B698" s="196" t="s">
        <v>853</v>
      </c>
      <c r="C698" s="111">
        <v>44110</v>
      </c>
      <c r="D698" s="103" t="s">
        <v>854</v>
      </c>
      <c r="E698" s="112">
        <v>25929</v>
      </c>
      <c r="F698" s="107"/>
      <c r="G698" s="107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>
        <v>37187</v>
      </c>
      <c r="V698" s="99">
        <f>U698-E698</f>
        <v>11258</v>
      </c>
    </row>
    <row r="699" spans="1:23">
      <c r="A699" s="109" t="s">
        <v>831</v>
      </c>
      <c r="B699" s="196" t="s">
        <v>855</v>
      </c>
      <c r="C699" s="110">
        <v>44518</v>
      </c>
      <c r="D699" s="104">
        <v>1478424</v>
      </c>
      <c r="E699" s="112">
        <v>29000</v>
      </c>
      <c r="F699" s="110"/>
      <c r="G699" s="182"/>
      <c r="H699" s="202"/>
      <c r="I699" s="200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>
        <v>37187</v>
      </c>
      <c r="V699" s="99">
        <f>U699-E699</f>
        <v>8187</v>
      </c>
      <c r="W699" t="s">
        <v>856</v>
      </c>
    </row>
    <row r="700" spans="1:23">
      <c r="A700" s="109" t="s">
        <v>857</v>
      </c>
      <c r="B700" s="96" t="s">
        <v>13</v>
      </c>
      <c r="C700" s="118">
        <v>43895</v>
      </c>
      <c r="D700" s="103" t="s">
        <v>858</v>
      </c>
      <c r="E700" s="112">
        <v>22596</v>
      </c>
      <c r="F700" s="133"/>
      <c r="G700" s="133"/>
      <c r="H700" s="157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>
        <v>25322</v>
      </c>
      <c r="V700" s="99">
        <f>U700-E700</f>
        <v>2726</v>
      </c>
      <c r="W700" t="s">
        <v>856</v>
      </c>
    </row>
    <row r="701" spans="1:23">
      <c r="A701" s="109" t="s">
        <v>857</v>
      </c>
      <c r="B701" s="196" t="s">
        <v>788</v>
      </c>
      <c r="C701" s="111">
        <v>43567</v>
      </c>
      <c r="D701" s="104" t="s">
        <v>859</v>
      </c>
      <c r="E701" s="129">
        <v>19767</v>
      </c>
      <c r="F701" s="110">
        <v>44251</v>
      </c>
      <c r="G701" s="99" t="s">
        <v>860</v>
      </c>
      <c r="H701" s="103">
        <v>25322</v>
      </c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>
        <v>25322</v>
      </c>
      <c r="V701" s="99">
        <f>U701-H701</f>
        <v>0</v>
      </c>
      <c r="W701" t="s">
        <v>856</v>
      </c>
    </row>
    <row r="702" spans="1:23">
      <c r="A702" s="109" t="s">
        <v>857</v>
      </c>
      <c r="B702" s="196" t="s">
        <v>782</v>
      </c>
      <c r="C702" s="110">
        <v>44221</v>
      </c>
      <c r="D702" s="104">
        <v>1318501</v>
      </c>
      <c r="E702" s="112">
        <v>25322</v>
      </c>
      <c r="F702" s="103"/>
      <c r="G702" s="103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>
        <v>25322</v>
      </c>
      <c r="V702" s="99">
        <f>U702-E702</f>
        <v>0</v>
      </c>
      <c r="W702" t="s">
        <v>856</v>
      </c>
    </row>
    <row r="703" spans="1:23">
      <c r="A703" s="109" t="s">
        <v>857</v>
      </c>
      <c r="B703" s="196" t="s">
        <v>794</v>
      </c>
      <c r="C703" s="103"/>
      <c r="D703" s="103"/>
      <c r="E703" s="112"/>
      <c r="F703" s="103"/>
      <c r="G703" s="103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>
        <v>25322</v>
      </c>
      <c r="V703" s="99" t="s">
        <v>192</v>
      </c>
      <c r="W703" t="s">
        <v>856</v>
      </c>
    </row>
    <row r="704" spans="1:23">
      <c r="A704" s="109" t="s">
        <v>857</v>
      </c>
      <c r="B704" s="196" t="s">
        <v>795</v>
      </c>
      <c r="C704" s="103"/>
      <c r="D704" s="103"/>
      <c r="E704" s="112"/>
      <c r="F704" s="103"/>
      <c r="G704" s="103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>
        <v>25322</v>
      </c>
      <c r="V704" s="99" t="s">
        <v>192</v>
      </c>
      <c r="W704" t="s">
        <v>856</v>
      </c>
    </row>
    <row r="705" spans="1:23">
      <c r="A705" s="109" t="s">
        <v>857</v>
      </c>
      <c r="B705" s="196" t="s">
        <v>797</v>
      </c>
      <c r="C705" s="103"/>
      <c r="D705" s="103"/>
      <c r="E705" s="112"/>
      <c r="F705" s="103"/>
      <c r="G705" s="103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>
        <v>25322</v>
      </c>
      <c r="V705" s="99" t="s">
        <v>192</v>
      </c>
      <c r="W705" t="s">
        <v>856</v>
      </c>
    </row>
    <row r="706" spans="1:23">
      <c r="A706" s="109" t="s">
        <v>857</v>
      </c>
      <c r="B706" s="196" t="s">
        <v>799</v>
      </c>
      <c r="C706" s="103"/>
      <c r="D706" s="103"/>
      <c r="E706" s="112"/>
      <c r="F706" s="103"/>
      <c r="G706" s="103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>
        <v>25322</v>
      </c>
      <c r="V706" s="99" t="s">
        <v>192</v>
      </c>
      <c r="W706" t="s">
        <v>856</v>
      </c>
    </row>
    <row r="707" spans="1:23">
      <c r="A707" s="109" t="s">
        <v>857</v>
      </c>
      <c r="B707" s="109" t="s">
        <v>471</v>
      </c>
      <c r="C707" s="103"/>
      <c r="D707" s="103"/>
      <c r="E707" s="112"/>
      <c r="F707" s="103"/>
      <c r="G707" s="103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>
        <v>25322</v>
      </c>
      <c r="V707" s="99" t="s">
        <v>192</v>
      </c>
      <c r="W707" t="s">
        <v>856</v>
      </c>
    </row>
    <row r="708" spans="1:23">
      <c r="A708" s="109" t="s">
        <v>857</v>
      </c>
      <c r="B708" s="196" t="s">
        <v>800</v>
      </c>
      <c r="C708" s="103"/>
      <c r="D708" s="103"/>
      <c r="E708" s="112"/>
      <c r="F708" s="103"/>
      <c r="G708" s="103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>
        <v>25322</v>
      </c>
      <c r="V708" s="99" t="s">
        <v>192</v>
      </c>
      <c r="W708" t="s">
        <v>856</v>
      </c>
    </row>
    <row r="709" spans="1:23">
      <c r="A709" s="109" t="s">
        <v>857</v>
      </c>
      <c r="B709" s="96" t="s">
        <v>802</v>
      </c>
      <c r="C709" s="111" t="s">
        <v>861</v>
      </c>
      <c r="D709" s="104" t="s">
        <v>862</v>
      </c>
      <c r="E709" s="129">
        <v>19930</v>
      </c>
      <c r="F709" s="111">
        <v>43696</v>
      </c>
      <c r="G709" s="99" t="s">
        <v>863</v>
      </c>
      <c r="H709" s="99">
        <v>20564</v>
      </c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>
        <v>25322</v>
      </c>
      <c r="V709" s="99">
        <f>U709-H709</f>
        <v>4758</v>
      </c>
      <c r="W709" t="s">
        <v>856</v>
      </c>
    </row>
    <row r="710" spans="1:23">
      <c r="A710" s="109" t="s">
        <v>857</v>
      </c>
      <c r="B710" s="196" t="s">
        <v>843</v>
      </c>
      <c r="C710" s="111">
        <v>43566</v>
      </c>
      <c r="D710" s="104" t="s">
        <v>864</v>
      </c>
      <c r="E710" s="129">
        <v>19752</v>
      </c>
      <c r="F710" s="111">
        <v>43623</v>
      </c>
      <c r="G710" s="99" t="s">
        <v>865</v>
      </c>
      <c r="H710" s="129">
        <v>20221</v>
      </c>
      <c r="I710" s="110">
        <v>43696</v>
      </c>
      <c r="J710" s="99" t="s">
        <v>866</v>
      </c>
      <c r="K710" s="99">
        <v>20564</v>
      </c>
      <c r="L710" s="110">
        <v>43740</v>
      </c>
      <c r="M710" s="104" t="s">
        <v>867</v>
      </c>
      <c r="N710" s="99">
        <v>21034</v>
      </c>
      <c r="O710" s="99"/>
      <c r="P710" s="99"/>
      <c r="Q710" s="99"/>
      <c r="R710" s="110"/>
      <c r="S710" s="104"/>
      <c r="T710" s="99"/>
      <c r="U710" s="99">
        <v>25322</v>
      </c>
      <c r="V710" s="99">
        <f>U710-N710</f>
        <v>4288</v>
      </c>
      <c r="W710" t="s">
        <v>856</v>
      </c>
    </row>
    <row r="711" spans="1:23">
      <c r="A711" s="109" t="s">
        <v>857</v>
      </c>
      <c r="B711" s="196" t="s">
        <v>844</v>
      </c>
      <c r="C711" s="110"/>
      <c r="D711" s="103"/>
      <c r="E711" s="112"/>
      <c r="F711" s="103"/>
      <c r="G711" s="103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>
        <v>25322</v>
      </c>
      <c r="V711" s="99" t="s">
        <v>192</v>
      </c>
      <c r="W711" t="s">
        <v>856</v>
      </c>
    </row>
    <row r="712" spans="1:23">
      <c r="A712" s="109" t="s">
        <v>857</v>
      </c>
      <c r="B712" s="96" t="s">
        <v>198</v>
      </c>
      <c r="C712" s="118">
        <v>43895</v>
      </c>
      <c r="D712" s="105">
        <v>1081006</v>
      </c>
      <c r="E712" s="112">
        <v>22596</v>
      </c>
      <c r="F712" s="103"/>
      <c r="G712" s="103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>
        <v>25322</v>
      </c>
      <c r="V712" s="99">
        <f>U712-E712</f>
        <v>2726</v>
      </c>
      <c r="W712" t="s">
        <v>856</v>
      </c>
    </row>
    <row r="713" spans="1:23">
      <c r="A713" s="109" t="s">
        <v>857</v>
      </c>
      <c r="B713" s="196" t="s">
        <v>810</v>
      </c>
      <c r="C713" s="110"/>
      <c r="D713" s="103"/>
      <c r="E713" s="112"/>
      <c r="F713" s="103"/>
      <c r="G713" s="103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>
        <v>25322</v>
      </c>
      <c r="V713" s="99" t="s">
        <v>192</v>
      </c>
      <c r="W713" t="s">
        <v>856</v>
      </c>
    </row>
    <row r="714" spans="1:23">
      <c r="A714" s="109" t="s">
        <v>857</v>
      </c>
      <c r="B714" s="196" t="s">
        <v>612</v>
      </c>
      <c r="C714" s="110"/>
      <c r="D714" s="103"/>
      <c r="E714" s="112"/>
      <c r="F714" s="103"/>
      <c r="G714" s="103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>
        <v>25322</v>
      </c>
      <c r="V714" s="99" t="s">
        <v>192</v>
      </c>
      <c r="W714" t="s">
        <v>856</v>
      </c>
    </row>
    <row r="715" spans="1:23">
      <c r="A715" s="109" t="s">
        <v>857</v>
      </c>
      <c r="B715" s="196" t="s">
        <v>615</v>
      </c>
      <c r="C715" s="110"/>
      <c r="D715" s="103"/>
      <c r="E715" s="112"/>
      <c r="F715" s="103"/>
      <c r="G715" s="103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>
        <v>25322</v>
      </c>
      <c r="V715" s="99" t="s">
        <v>192</v>
      </c>
      <c r="W715" t="s">
        <v>856</v>
      </c>
    </row>
    <row r="716" spans="1:23">
      <c r="A716" s="109" t="s">
        <v>857</v>
      </c>
      <c r="B716" s="109" t="s">
        <v>304</v>
      </c>
      <c r="C716" s="110"/>
      <c r="D716" s="103"/>
      <c r="E716" s="112"/>
      <c r="F716" s="103"/>
      <c r="G716" s="103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>
        <v>25322</v>
      </c>
      <c r="V716" s="99" t="s">
        <v>192</v>
      </c>
      <c r="W716" t="s">
        <v>856</v>
      </c>
    </row>
    <row r="717" spans="1:23">
      <c r="A717" s="109" t="s">
        <v>857</v>
      </c>
      <c r="B717" s="109" t="s">
        <v>302</v>
      </c>
      <c r="C717" s="110"/>
      <c r="D717" s="103"/>
      <c r="E717" s="112"/>
      <c r="F717" s="103"/>
      <c r="G717" s="103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>
        <v>25322</v>
      </c>
      <c r="V717" s="99" t="s">
        <v>192</v>
      </c>
      <c r="W717" t="s">
        <v>856</v>
      </c>
    </row>
    <row r="718" spans="1:23">
      <c r="A718" s="109" t="s">
        <v>857</v>
      </c>
      <c r="B718" s="109" t="s">
        <v>728</v>
      </c>
      <c r="C718" s="110"/>
      <c r="D718" s="103"/>
      <c r="E718" s="112"/>
      <c r="F718" s="103"/>
      <c r="G718" s="103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>
        <v>25322</v>
      </c>
      <c r="V718" s="99" t="s">
        <v>192</v>
      </c>
      <c r="W718" t="s">
        <v>856</v>
      </c>
    </row>
    <row r="719" spans="1:23">
      <c r="A719" s="109" t="s">
        <v>857</v>
      </c>
      <c r="B719" s="109" t="s">
        <v>729</v>
      </c>
      <c r="C719" s="110"/>
      <c r="D719" s="103"/>
      <c r="E719" s="112"/>
      <c r="F719" s="103"/>
      <c r="G719" s="103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>
        <v>25322</v>
      </c>
      <c r="V719" s="99" t="s">
        <v>192</v>
      </c>
      <c r="W719" t="s">
        <v>856</v>
      </c>
    </row>
    <row r="720" spans="1:23">
      <c r="A720" s="109" t="s">
        <v>857</v>
      </c>
      <c r="B720" s="96" t="s">
        <v>241</v>
      </c>
      <c r="C720" s="110">
        <v>43327</v>
      </c>
      <c r="D720" s="104" t="s">
        <v>868</v>
      </c>
      <c r="E720" s="112">
        <v>17563</v>
      </c>
      <c r="F720" s="106">
        <v>43822</v>
      </c>
      <c r="G720" s="99" t="s">
        <v>869</v>
      </c>
      <c r="H720" s="104">
        <v>21803</v>
      </c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>
        <v>25322</v>
      </c>
      <c r="V720" s="99">
        <f>U720-H720</f>
        <v>3519</v>
      </c>
      <c r="W720" t="s">
        <v>856</v>
      </c>
    </row>
    <row r="721" spans="1:24">
      <c r="A721" s="109" t="s">
        <v>857</v>
      </c>
      <c r="B721" s="196" t="s">
        <v>817</v>
      </c>
      <c r="C721" s="110"/>
      <c r="D721" s="104"/>
      <c r="E721" s="112"/>
      <c r="F721" s="110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>
        <v>25322</v>
      </c>
      <c r="V721" s="99" t="s">
        <v>192</v>
      </c>
      <c r="W721" t="s">
        <v>856</v>
      </c>
    </row>
    <row r="722" spans="1:24">
      <c r="A722" s="109" t="s">
        <v>857</v>
      </c>
      <c r="B722" s="196" t="s">
        <v>818</v>
      </c>
      <c r="C722" s="110"/>
      <c r="D722" s="104"/>
      <c r="E722" s="112"/>
      <c r="F722" s="110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>
        <v>25322</v>
      </c>
      <c r="V722" s="99" t="s">
        <v>192</v>
      </c>
      <c r="W722" t="s">
        <v>856</v>
      </c>
    </row>
    <row r="723" spans="1:24">
      <c r="A723" s="109" t="s">
        <v>857</v>
      </c>
      <c r="B723" s="196" t="s">
        <v>819</v>
      </c>
      <c r="C723" s="110"/>
      <c r="D723" s="104"/>
      <c r="E723" s="112"/>
      <c r="F723" s="110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>
        <v>25322</v>
      </c>
      <c r="V723" s="99" t="s">
        <v>192</v>
      </c>
      <c r="W723" t="s">
        <v>856</v>
      </c>
    </row>
    <row r="724" spans="1:24">
      <c r="A724" s="109" t="s">
        <v>857</v>
      </c>
      <c r="B724" s="196" t="s">
        <v>820</v>
      </c>
      <c r="C724" s="110"/>
      <c r="D724" s="104"/>
      <c r="E724" s="112"/>
      <c r="F724" s="110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>
        <v>25322</v>
      </c>
      <c r="V724" s="99" t="s">
        <v>192</v>
      </c>
      <c r="W724" t="s">
        <v>856</v>
      </c>
    </row>
    <row r="725" spans="1:24">
      <c r="A725" s="109" t="s">
        <v>857</v>
      </c>
      <c r="B725" s="196" t="s">
        <v>821</v>
      </c>
      <c r="C725" s="110"/>
      <c r="D725" s="104"/>
      <c r="E725" s="112"/>
      <c r="F725" s="110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>
        <v>25322</v>
      </c>
      <c r="V725" s="99" t="s">
        <v>192</v>
      </c>
      <c r="W725" t="s">
        <v>856</v>
      </c>
    </row>
    <row r="726" spans="1:24">
      <c r="A726" s="109" t="s">
        <v>857</v>
      </c>
      <c r="B726" s="196" t="s">
        <v>822</v>
      </c>
      <c r="C726" s="110"/>
      <c r="D726" s="104"/>
      <c r="E726" s="112"/>
      <c r="F726" s="110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>
        <v>25322</v>
      </c>
      <c r="V726" s="99" t="s">
        <v>192</v>
      </c>
      <c r="W726" t="s">
        <v>856</v>
      </c>
    </row>
    <row r="727" spans="1:24">
      <c r="A727" s="109" t="s">
        <v>857</v>
      </c>
      <c r="B727" s="196" t="s">
        <v>823</v>
      </c>
      <c r="C727" s="110"/>
      <c r="D727" s="104"/>
      <c r="E727" s="112"/>
      <c r="F727" s="110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>
        <v>25322</v>
      </c>
      <c r="V727" s="99" t="s">
        <v>192</v>
      </c>
      <c r="W727" t="s">
        <v>856</v>
      </c>
    </row>
    <row r="728" spans="1:24">
      <c r="A728" s="109" t="s">
        <v>857</v>
      </c>
      <c r="B728" s="109" t="s">
        <v>210</v>
      </c>
      <c r="C728" s="110">
        <v>43815</v>
      </c>
      <c r="D728" s="104" t="s">
        <v>870</v>
      </c>
      <c r="E728" s="129">
        <v>21977</v>
      </c>
      <c r="F728" s="110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>
        <v>25322</v>
      </c>
      <c r="V728" s="99">
        <f>U728-E728</f>
        <v>3345</v>
      </c>
      <c r="W728" t="s">
        <v>856</v>
      </c>
    </row>
    <row r="729" spans="1:24">
      <c r="A729" s="109" t="s">
        <v>857</v>
      </c>
      <c r="B729" s="196" t="s">
        <v>827</v>
      </c>
      <c r="C729" s="118">
        <v>43895</v>
      </c>
      <c r="D729" s="104">
        <v>1080987</v>
      </c>
      <c r="E729" s="112">
        <v>22596</v>
      </c>
      <c r="F729" s="110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>
        <v>25322</v>
      </c>
      <c r="V729" s="99">
        <f>U729-E729</f>
        <v>2726</v>
      </c>
      <c r="W729" t="s">
        <v>856</v>
      </c>
    </row>
    <row r="730" spans="1:24">
      <c r="A730" s="109" t="s">
        <v>857</v>
      </c>
      <c r="B730" s="196" t="s">
        <v>871</v>
      </c>
      <c r="C730" s="110">
        <v>44124</v>
      </c>
      <c r="D730" s="135" t="s">
        <v>872</v>
      </c>
      <c r="E730" s="129">
        <v>24506</v>
      </c>
      <c r="F730" s="110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>
        <v>25322</v>
      </c>
      <c r="V730" s="99">
        <f>U730-E730</f>
        <v>816</v>
      </c>
      <c r="W730" s="204"/>
      <c r="X730" s="204"/>
    </row>
    <row r="731" spans="1:24" ht="15.5">
      <c r="A731" s="109" t="s">
        <v>873</v>
      </c>
      <c r="B731" s="96" t="s">
        <v>13</v>
      </c>
      <c r="C731" s="174">
        <v>44835</v>
      </c>
      <c r="D731" s="103">
        <v>1131465</v>
      </c>
      <c r="E731" s="103">
        <v>23581</v>
      </c>
      <c r="F731" s="103"/>
      <c r="G731" s="103"/>
      <c r="H731" s="120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>
        <v>29785</v>
      </c>
      <c r="V731" s="99">
        <f>U731-E731</f>
        <v>6204</v>
      </c>
    </row>
    <row r="732" spans="1:24">
      <c r="A732" s="109" t="s">
        <v>873</v>
      </c>
      <c r="B732" s="196" t="s">
        <v>788</v>
      </c>
      <c r="C732" s="174">
        <v>44835</v>
      </c>
      <c r="D732" s="133" t="s">
        <v>874</v>
      </c>
      <c r="E732" s="103">
        <v>23581</v>
      </c>
      <c r="F732" s="110">
        <v>45195</v>
      </c>
      <c r="G732" s="104" t="s">
        <v>875</v>
      </c>
      <c r="H732" s="99">
        <v>26640</v>
      </c>
      <c r="I732" s="110">
        <v>45348</v>
      </c>
      <c r="J732" s="205"/>
      <c r="K732" s="102">
        <v>27990</v>
      </c>
      <c r="L732" s="99"/>
      <c r="M732" s="99"/>
      <c r="N732" s="99"/>
      <c r="O732" s="99"/>
      <c r="P732" s="99"/>
      <c r="Q732" s="99"/>
      <c r="R732" s="99"/>
      <c r="S732" s="99"/>
      <c r="T732" s="99"/>
      <c r="U732" s="99">
        <v>29785</v>
      </c>
      <c r="V732" s="99">
        <f>U732-K732</f>
        <v>1795</v>
      </c>
      <c r="W732" t="s">
        <v>876</v>
      </c>
    </row>
    <row r="733" spans="1:24">
      <c r="A733" s="109" t="s">
        <v>873</v>
      </c>
      <c r="B733" s="196" t="s">
        <v>782</v>
      </c>
      <c r="C733" s="111">
        <v>43567</v>
      </c>
      <c r="D733" s="165" t="s">
        <v>877</v>
      </c>
      <c r="E733" s="165">
        <v>21012</v>
      </c>
      <c r="F733" s="146">
        <v>43712</v>
      </c>
      <c r="G733" s="165" t="s">
        <v>878</v>
      </c>
      <c r="H733" s="102">
        <v>22527</v>
      </c>
      <c r="I733" s="174">
        <v>44835</v>
      </c>
      <c r="J733" s="99" t="s">
        <v>879</v>
      </c>
      <c r="K733" s="103">
        <v>23581</v>
      </c>
      <c r="L733" s="110">
        <v>45011</v>
      </c>
      <c r="M733" s="161" t="s">
        <v>880</v>
      </c>
      <c r="N733" s="99">
        <v>24839</v>
      </c>
      <c r="R733" s="99"/>
      <c r="S733" s="99"/>
      <c r="T733" s="99"/>
      <c r="U733" s="99">
        <v>29785</v>
      </c>
      <c r="V733" s="99">
        <f>U733-N733+3849</f>
        <v>8795</v>
      </c>
    </row>
    <row r="734" spans="1:24" ht="15.5">
      <c r="A734" s="109" t="s">
        <v>873</v>
      </c>
      <c r="B734" s="196" t="s">
        <v>794</v>
      </c>
      <c r="C734" s="110"/>
      <c r="D734" s="103"/>
      <c r="E734" s="103"/>
      <c r="F734" s="103"/>
      <c r="G734" s="103"/>
      <c r="H734" s="120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>
        <v>29785</v>
      </c>
      <c r="V734" s="99" t="s">
        <v>192</v>
      </c>
    </row>
    <row r="735" spans="1:24" ht="15.5">
      <c r="A735" s="109" t="s">
        <v>873</v>
      </c>
      <c r="B735" s="196" t="s">
        <v>795</v>
      </c>
      <c r="C735" s="110"/>
      <c r="D735" s="103"/>
      <c r="E735" s="103"/>
      <c r="F735" s="103"/>
      <c r="G735" s="103"/>
      <c r="H735" s="120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>
        <v>29785</v>
      </c>
      <c r="V735" s="99" t="s">
        <v>192</v>
      </c>
    </row>
    <row r="736" spans="1:24" ht="15.5">
      <c r="A736" s="109" t="s">
        <v>873</v>
      </c>
      <c r="B736" s="196" t="s">
        <v>797</v>
      </c>
      <c r="C736" s="110"/>
      <c r="D736" s="103"/>
      <c r="E736" s="103"/>
      <c r="F736" s="103"/>
      <c r="G736" s="103"/>
      <c r="H736" s="120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>
        <v>29785</v>
      </c>
      <c r="V736" s="99" t="s">
        <v>192</v>
      </c>
    </row>
    <row r="737" spans="1:22" ht="15.5">
      <c r="A737" s="109" t="s">
        <v>873</v>
      </c>
      <c r="B737" s="196" t="s">
        <v>799</v>
      </c>
      <c r="C737" s="110"/>
      <c r="D737" s="103"/>
      <c r="E737" s="103"/>
      <c r="F737" s="103"/>
      <c r="G737" s="103"/>
      <c r="H737" s="120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>
        <v>29785</v>
      </c>
      <c r="V737" s="99" t="s">
        <v>192</v>
      </c>
    </row>
    <row r="738" spans="1:22" ht="15.5">
      <c r="A738" s="109" t="s">
        <v>873</v>
      </c>
      <c r="B738" s="109" t="s">
        <v>471</v>
      </c>
      <c r="C738" s="110"/>
      <c r="D738" s="103"/>
      <c r="E738" s="103"/>
      <c r="F738" s="103"/>
      <c r="G738" s="103"/>
      <c r="H738" s="120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>
        <v>29785</v>
      </c>
      <c r="V738" s="99" t="s">
        <v>192</v>
      </c>
    </row>
    <row r="739" spans="1:22" ht="15.5">
      <c r="A739" s="109" t="s">
        <v>873</v>
      </c>
      <c r="B739" s="196" t="s">
        <v>800</v>
      </c>
      <c r="C739" s="110">
        <v>45154</v>
      </c>
      <c r="D739" s="98" t="s">
        <v>881</v>
      </c>
      <c r="E739" s="103">
        <v>25993</v>
      </c>
      <c r="F739" s="103"/>
      <c r="G739" s="103"/>
      <c r="H739" s="120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>
        <v>29785</v>
      </c>
      <c r="V739" s="99">
        <f>U739-E739</f>
        <v>3792</v>
      </c>
    </row>
    <row r="740" spans="1:22">
      <c r="A740" s="109" t="s">
        <v>873</v>
      </c>
      <c r="B740" s="96" t="s">
        <v>802</v>
      </c>
      <c r="C740" s="110">
        <v>43442</v>
      </c>
      <c r="D740" s="104" t="s">
        <v>882</v>
      </c>
      <c r="E740" s="112">
        <v>19961</v>
      </c>
      <c r="F740" s="118">
        <v>43769</v>
      </c>
      <c r="G740" s="104" t="s">
        <v>883</v>
      </c>
      <c r="H740" s="102">
        <v>23024</v>
      </c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>
        <v>29785</v>
      </c>
      <c r="V740" s="99">
        <f>U740-H740</f>
        <v>6761</v>
      </c>
    </row>
    <row r="741" spans="1:22">
      <c r="A741" s="109" t="s">
        <v>873</v>
      </c>
      <c r="B741" s="196" t="s">
        <v>843</v>
      </c>
      <c r="C741" s="110">
        <v>43587</v>
      </c>
      <c r="D741" s="104" t="s">
        <v>884</v>
      </c>
      <c r="E741" s="104">
        <v>20174</v>
      </c>
      <c r="F741" s="110">
        <v>43769</v>
      </c>
      <c r="G741" s="165" t="s">
        <v>885</v>
      </c>
      <c r="H741" s="102">
        <v>23024</v>
      </c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>
        <v>29785</v>
      </c>
      <c r="V741" s="99">
        <f>U741-H741</f>
        <v>6761</v>
      </c>
    </row>
    <row r="742" spans="1:22" ht="15.5">
      <c r="A742" s="109" t="s">
        <v>873</v>
      </c>
      <c r="B742" s="196" t="s">
        <v>844</v>
      </c>
      <c r="C742" s="103"/>
      <c r="D742" s="103"/>
      <c r="E742" s="103"/>
      <c r="F742" s="103"/>
      <c r="G742" s="103"/>
      <c r="H742" s="120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>
        <v>29785</v>
      </c>
      <c r="V742" s="99" t="s">
        <v>192</v>
      </c>
    </row>
    <row r="743" spans="1:22" ht="15.5">
      <c r="A743" s="109" t="s">
        <v>873</v>
      </c>
      <c r="B743" s="96" t="s">
        <v>198</v>
      </c>
      <c r="C743" s="103"/>
      <c r="D743" s="103"/>
      <c r="E743" s="103"/>
      <c r="F743" s="103"/>
      <c r="G743" s="103"/>
      <c r="H743" s="120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>
        <v>29785</v>
      </c>
      <c r="V743" s="99" t="s">
        <v>192</v>
      </c>
    </row>
    <row r="744" spans="1:22" ht="15.5">
      <c r="A744" s="109" t="s">
        <v>873</v>
      </c>
      <c r="B744" s="196" t="s">
        <v>810</v>
      </c>
      <c r="C744" s="110">
        <v>43206</v>
      </c>
      <c r="D744" s="104" t="s">
        <v>886</v>
      </c>
      <c r="E744" s="99">
        <v>18200</v>
      </c>
      <c r="F744" s="110"/>
      <c r="G744" s="99"/>
      <c r="H744" s="120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>
        <v>29785</v>
      </c>
      <c r="V744" s="99">
        <f>U744-E744</f>
        <v>11585</v>
      </c>
    </row>
    <row r="745" spans="1:22" ht="15.5">
      <c r="A745" s="109" t="s">
        <v>873</v>
      </c>
      <c r="B745" s="196" t="s">
        <v>612</v>
      </c>
      <c r="C745" s="103"/>
      <c r="D745" s="103"/>
      <c r="E745" s="103"/>
      <c r="F745" s="103"/>
      <c r="G745" s="103"/>
      <c r="H745" s="120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>
        <v>29785</v>
      </c>
      <c r="V745" s="99" t="s">
        <v>192</v>
      </c>
    </row>
    <row r="746" spans="1:22" ht="15.5">
      <c r="A746" s="109" t="s">
        <v>873</v>
      </c>
      <c r="B746" s="196" t="s">
        <v>615</v>
      </c>
      <c r="C746" s="103"/>
      <c r="D746" s="103"/>
      <c r="E746" s="103"/>
      <c r="F746" s="103"/>
      <c r="G746" s="103"/>
      <c r="H746" s="120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>
        <v>29785</v>
      </c>
      <c r="V746" s="99" t="s">
        <v>192</v>
      </c>
    </row>
    <row r="747" spans="1:22" ht="15.5">
      <c r="A747" s="109" t="s">
        <v>873</v>
      </c>
      <c r="B747" s="109" t="s">
        <v>304</v>
      </c>
      <c r="C747" s="103"/>
      <c r="D747" s="103"/>
      <c r="E747" s="103"/>
      <c r="F747" s="103"/>
      <c r="G747" s="103"/>
      <c r="H747" s="120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>
        <v>29785</v>
      </c>
      <c r="V747" s="99" t="s">
        <v>192</v>
      </c>
    </row>
    <row r="748" spans="1:22" ht="15.5">
      <c r="A748" s="109" t="s">
        <v>873</v>
      </c>
      <c r="B748" s="109" t="s">
        <v>302</v>
      </c>
      <c r="C748" s="103"/>
      <c r="D748" s="103"/>
      <c r="E748" s="103"/>
      <c r="F748" s="103"/>
      <c r="G748" s="103"/>
      <c r="H748" s="120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>
        <v>29785</v>
      </c>
      <c r="V748" s="99" t="s">
        <v>192</v>
      </c>
    </row>
    <row r="749" spans="1:22" ht="15.5">
      <c r="A749" s="109" t="s">
        <v>873</v>
      </c>
      <c r="B749" s="109" t="s">
        <v>729</v>
      </c>
      <c r="C749" s="110">
        <v>45309</v>
      </c>
      <c r="D749" s="107" t="s">
        <v>887</v>
      </c>
      <c r="E749" s="103">
        <v>27711</v>
      </c>
      <c r="F749" s="133"/>
      <c r="G749" s="133"/>
      <c r="H749" s="120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>
        <v>29785</v>
      </c>
      <c r="V749" s="99">
        <f>U749-E749</f>
        <v>2074</v>
      </c>
    </row>
    <row r="750" spans="1:22" ht="15.5">
      <c r="A750" s="109" t="s">
        <v>873</v>
      </c>
      <c r="B750" s="109" t="s">
        <v>728</v>
      </c>
      <c r="C750" s="110">
        <v>43206</v>
      </c>
      <c r="D750" s="104" t="s">
        <v>888</v>
      </c>
      <c r="E750" s="99">
        <v>18200</v>
      </c>
      <c r="F750" s="110"/>
      <c r="G750" s="99"/>
      <c r="H750" s="120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>
        <v>29785</v>
      </c>
      <c r="V750" s="99">
        <f>U750-E750</f>
        <v>11585</v>
      </c>
    </row>
    <row r="751" spans="1:22" ht="15.5">
      <c r="A751" s="109" t="s">
        <v>873</v>
      </c>
      <c r="B751" s="196" t="s">
        <v>820</v>
      </c>
      <c r="C751" s="110"/>
      <c r="D751" s="104"/>
      <c r="E751" s="99"/>
      <c r="F751" s="110"/>
      <c r="G751" s="99"/>
      <c r="H751" s="120"/>
      <c r="I751" s="144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>
        <v>29785</v>
      </c>
      <c r="V751" s="99" t="s">
        <v>192</v>
      </c>
    </row>
    <row r="752" spans="1:22" ht="15.5">
      <c r="A752" s="109" t="s">
        <v>873</v>
      </c>
      <c r="B752" s="196" t="s">
        <v>821</v>
      </c>
      <c r="C752" s="110"/>
      <c r="D752" s="104"/>
      <c r="E752" s="99"/>
      <c r="F752" s="110"/>
      <c r="G752" s="99"/>
      <c r="H752" s="120"/>
      <c r="I752" s="144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>
        <v>29785</v>
      </c>
      <c r="V752" s="99" t="s">
        <v>192</v>
      </c>
    </row>
    <row r="753" spans="1:24" ht="15.5">
      <c r="A753" s="109" t="s">
        <v>873</v>
      </c>
      <c r="B753" s="196" t="s">
        <v>822</v>
      </c>
      <c r="C753" s="110"/>
      <c r="D753" s="104"/>
      <c r="E753" s="99"/>
      <c r="F753" s="110"/>
      <c r="G753" s="99"/>
      <c r="H753" s="120"/>
      <c r="I753" s="144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>
        <v>29785</v>
      </c>
      <c r="V753" s="99" t="s">
        <v>192</v>
      </c>
    </row>
    <row r="754" spans="1:24" ht="15.5">
      <c r="A754" s="109" t="s">
        <v>873</v>
      </c>
      <c r="B754" s="196" t="s">
        <v>823</v>
      </c>
      <c r="C754" s="110"/>
      <c r="D754" s="104"/>
      <c r="E754" s="99"/>
      <c r="F754" s="110"/>
      <c r="G754" s="99"/>
      <c r="H754" s="120"/>
      <c r="I754" s="144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>
        <v>29785</v>
      </c>
      <c r="V754" s="99" t="s">
        <v>192</v>
      </c>
    </row>
    <row r="755" spans="1:24" ht="15.5">
      <c r="A755" s="109" t="s">
        <v>873</v>
      </c>
      <c r="B755" s="109" t="s">
        <v>210</v>
      </c>
      <c r="C755" s="110"/>
      <c r="D755" s="104"/>
      <c r="E755" s="99"/>
      <c r="F755" s="110"/>
      <c r="G755" s="99"/>
      <c r="H755" s="120"/>
      <c r="I755" s="144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>
        <v>29785</v>
      </c>
      <c r="V755" s="99" t="s">
        <v>192</v>
      </c>
    </row>
    <row r="756" spans="1:24" ht="15.5">
      <c r="A756" s="109" t="s">
        <v>873</v>
      </c>
      <c r="B756" s="196" t="s">
        <v>827</v>
      </c>
      <c r="C756" s="110"/>
      <c r="D756" s="104"/>
      <c r="E756" s="99"/>
      <c r="F756" s="110"/>
      <c r="G756" s="99"/>
      <c r="H756" s="120"/>
      <c r="I756" s="144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>
        <v>29785</v>
      </c>
      <c r="V756" s="99" t="s">
        <v>192</v>
      </c>
    </row>
    <row r="757" spans="1:24" ht="15.5">
      <c r="A757" s="109" t="s">
        <v>873</v>
      </c>
      <c r="B757" s="196" t="s">
        <v>103</v>
      </c>
      <c r="C757" s="110"/>
      <c r="D757" s="104"/>
      <c r="E757" s="99"/>
      <c r="F757" s="110"/>
      <c r="G757" s="99"/>
      <c r="H757" s="120"/>
      <c r="I757" s="144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>
        <v>29785</v>
      </c>
      <c r="V757" s="99" t="s">
        <v>192</v>
      </c>
    </row>
    <row r="758" spans="1:24" ht="15.5">
      <c r="A758" s="109" t="s">
        <v>873</v>
      </c>
      <c r="B758" s="196" t="s">
        <v>817</v>
      </c>
      <c r="C758" s="110"/>
      <c r="D758" s="104"/>
      <c r="E758" s="99"/>
      <c r="F758" s="110"/>
      <c r="G758" s="99"/>
      <c r="H758" s="120"/>
      <c r="I758" s="144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>
        <v>29785</v>
      </c>
      <c r="V758" s="99" t="s">
        <v>192</v>
      </c>
    </row>
    <row r="759" spans="1:24" ht="15.5">
      <c r="A759" s="109" t="s">
        <v>873</v>
      </c>
      <c r="B759" s="196" t="s">
        <v>818</v>
      </c>
      <c r="C759" s="110"/>
      <c r="D759" s="104"/>
      <c r="E759" s="99"/>
      <c r="F759" s="110"/>
      <c r="G759" s="99"/>
      <c r="H759" s="120"/>
      <c r="I759" s="144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>
        <v>29785</v>
      </c>
      <c r="V759" s="99" t="s">
        <v>192</v>
      </c>
    </row>
    <row r="760" spans="1:24" ht="15.5">
      <c r="A760" s="109" t="s">
        <v>873</v>
      </c>
      <c r="B760" s="196" t="s">
        <v>819</v>
      </c>
      <c r="C760" s="110"/>
      <c r="D760" s="104"/>
      <c r="E760" s="99"/>
      <c r="F760" s="110"/>
      <c r="G760" s="99"/>
      <c r="H760" s="120"/>
      <c r="I760" s="144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>
        <v>29785</v>
      </c>
      <c r="V760" s="99" t="s">
        <v>192</v>
      </c>
      <c r="W760" s="160"/>
      <c r="X760" s="160"/>
    </row>
    <row r="761" spans="1:24">
      <c r="A761" s="109" t="s">
        <v>873</v>
      </c>
      <c r="B761" s="96" t="s">
        <v>241</v>
      </c>
      <c r="C761" s="100">
        <v>43473</v>
      </c>
      <c r="D761" s="168" t="s">
        <v>889</v>
      </c>
      <c r="E761" s="102">
        <v>20075</v>
      </c>
      <c r="F761" s="100" t="s">
        <v>890</v>
      </c>
      <c r="G761" s="98" t="s">
        <v>891</v>
      </c>
      <c r="H761" s="102">
        <v>20729</v>
      </c>
      <c r="I761" s="206" t="s">
        <v>892</v>
      </c>
      <c r="J761" s="168" t="s">
        <v>893</v>
      </c>
      <c r="K761" s="102">
        <v>20833</v>
      </c>
      <c r="L761" s="200" t="s">
        <v>894</v>
      </c>
      <c r="M761" s="168" t="s">
        <v>895</v>
      </c>
      <c r="N761" s="102">
        <v>21669</v>
      </c>
      <c r="O761" s="207">
        <v>43769</v>
      </c>
      <c r="P761" s="207" t="s">
        <v>896</v>
      </c>
      <c r="Q761" s="168">
        <v>23024</v>
      </c>
      <c r="R761" s="110">
        <v>45328</v>
      </c>
      <c r="S761" s="107" t="s">
        <v>897</v>
      </c>
      <c r="T761" s="102">
        <v>27851</v>
      </c>
      <c r="U761" s="99">
        <v>29785</v>
      </c>
      <c r="V761" s="99">
        <f>U761-T761</f>
        <v>1934</v>
      </c>
      <c r="W761" s="208" t="s">
        <v>898</v>
      </c>
    </row>
    <row r="762" spans="1:24">
      <c r="A762" s="209" t="s">
        <v>899</v>
      </c>
      <c r="B762" s="109" t="s">
        <v>13</v>
      </c>
      <c r="C762" s="97">
        <v>43713</v>
      </c>
      <c r="D762" s="182" t="s">
        <v>900</v>
      </c>
      <c r="E762" s="210">
        <v>27670</v>
      </c>
      <c r="F762" s="200"/>
      <c r="G762" s="168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>
        <v>43821</v>
      </c>
      <c r="V762" s="104">
        <f>U762-E762</f>
        <v>16151</v>
      </c>
      <c r="W762">
        <v>12943</v>
      </c>
      <c r="X762" s="160"/>
    </row>
    <row r="763" spans="1:24" ht="15.5">
      <c r="A763" s="209" t="s">
        <v>899</v>
      </c>
      <c r="B763" s="96" t="s">
        <v>788</v>
      </c>
      <c r="C763" s="110">
        <v>45055</v>
      </c>
      <c r="D763" s="104" t="s">
        <v>901</v>
      </c>
      <c r="E763" s="103">
        <v>38192</v>
      </c>
      <c r="F763" s="103"/>
      <c r="G763" s="103"/>
      <c r="H763" s="120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104">
        <v>43821</v>
      </c>
      <c r="V763" s="99">
        <f>U763-E763</f>
        <v>5629</v>
      </c>
    </row>
    <row r="764" spans="1:24" ht="15.5">
      <c r="A764" s="209" t="s">
        <v>899</v>
      </c>
      <c r="B764" s="96" t="s">
        <v>782</v>
      </c>
      <c r="C764" s="103"/>
      <c r="D764" s="103"/>
      <c r="E764" s="103"/>
      <c r="F764" s="103"/>
      <c r="G764" s="103"/>
      <c r="H764" s="120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104">
        <v>43821</v>
      </c>
      <c r="V764" s="99" t="s">
        <v>192</v>
      </c>
    </row>
    <row r="765" spans="1:24" ht="15.5">
      <c r="A765" s="209" t="s">
        <v>899</v>
      </c>
      <c r="B765" s="96" t="s">
        <v>794</v>
      </c>
      <c r="C765" s="103"/>
      <c r="D765" s="103"/>
      <c r="E765" s="103"/>
      <c r="F765" s="103"/>
      <c r="G765" s="103"/>
      <c r="H765" s="120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104">
        <v>43821</v>
      </c>
      <c r="V765" s="99" t="s">
        <v>192</v>
      </c>
    </row>
    <row r="766" spans="1:24" ht="15.5">
      <c r="A766" s="209" t="s">
        <v>899</v>
      </c>
      <c r="B766" s="96" t="s">
        <v>902</v>
      </c>
      <c r="C766" s="103"/>
      <c r="D766" s="103"/>
      <c r="E766" s="103"/>
      <c r="F766" s="103"/>
      <c r="G766" s="103"/>
      <c r="H766" s="120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104">
        <v>43821</v>
      </c>
      <c r="V766" s="99" t="s">
        <v>192</v>
      </c>
    </row>
    <row r="767" spans="1:24" ht="15.5">
      <c r="A767" s="209" t="s">
        <v>899</v>
      </c>
      <c r="B767" s="96" t="s">
        <v>797</v>
      </c>
      <c r="C767" s="103"/>
      <c r="D767" s="103"/>
      <c r="E767" s="103"/>
      <c r="F767" s="103"/>
      <c r="G767" s="103"/>
      <c r="H767" s="120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104">
        <v>43821</v>
      </c>
      <c r="V767" s="99" t="s">
        <v>192</v>
      </c>
    </row>
    <row r="768" spans="1:24" ht="15.5">
      <c r="A768" s="209" t="s">
        <v>899</v>
      </c>
      <c r="B768" s="96" t="s">
        <v>799</v>
      </c>
      <c r="C768" s="103"/>
      <c r="D768" s="103"/>
      <c r="E768" s="103"/>
      <c r="F768" s="103"/>
      <c r="G768" s="103"/>
      <c r="H768" s="120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104">
        <v>43821</v>
      </c>
      <c r="V768" s="99" t="s">
        <v>192</v>
      </c>
    </row>
    <row r="769" spans="1:24" ht="15.5">
      <c r="A769" s="209" t="s">
        <v>899</v>
      </c>
      <c r="B769" s="96" t="s">
        <v>471</v>
      </c>
      <c r="C769" s="103"/>
      <c r="D769" s="103"/>
      <c r="E769" s="103"/>
      <c r="F769" s="103"/>
      <c r="G769" s="103"/>
      <c r="H769" s="120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104">
        <v>43821</v>
      </c>
      <c r="V769" s="99" t="s">
        <v>192</v>
      </c>
    </row>
    <row r="770" spans="1:24" ht="15.5">
      <c r="A770" s="209" t="s">
        <v>899</v>
      </c>
      <c r="B770" s="96" t="s">
        <v>800</v>
      </c>
      <c r="C770" s="103"/>
      <c r="D770" s="103"/>
      <c r="E770" s="103"/>
      <c r="F770" s="103"/>
      <c r="G770" s="103"/>
      <c r="H770" s="120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104">
        <v>43821</v>
      </c>
      <c r="V770" s="99" t="s">
        <v>192</v>
      </c>
    </row>
    <row r="771" spans="1:24">
      <c r="A771" s="209" t="s">
        <v>899</v>
      </c>
      <c r="B771" s="96" t="s">
        <v>233</v>
      </c>
      <c r="C771" s="118">
        <v>43634</v>
      </c>
      <c r="D771" s="105" t="s">
        <v>903</v>
      </c>
      <c r="E771" s="112">
        <v>26622</v>
      </c>
      <c r="F771" s="118">
        <v>43840</v>
      </c>
      <c r="G771" s="103" t="s">
        <v>904</v>
      </c>
      <c r="H771" s="104">
        <v>29133</v>
      </c>
      <c r="I771" s="154">
        <v>44946</v>
      </c>
      <c r="J771" s="98" t="s">
        <v>905</v>
      </c>
      <c r="K771" s="99">
        <v>37578</v>
      </c>
      <c r="L771" s="99"/>
      <c r="M771" s="99"/>
      <c r="N771" s="99"/>
      <c r="O771" s="99"/>
      <c r="P771" s="99"/>
      <c r="Q771" s="99"/>
      <c r="R771" s="99"/>
      <c r="S771" s="99"/>
      <c r="T771" s="99"/>
      <c r="U771" s="104">
        <v>43821</v>
      </c>
      <c r="V771" s="99">
        <f>U771-K771</f>
        <v>6243</v>
      </c>
    </row>
    <row r="772" spans="1:24">
      <c r="A772" s="209" t="s">
        <v>899</v>
      </c>
      <c r="B772" s="96" t="s">
        <v>906</v>
      </c>
      <c r="C772" s="107" t="s">
        <v>710</v>
      </c>
      <c r="D772" s="98" t="s">
        <v>907</v>
      </c>
      <c r="E772" s="112">
        <v>26622</v>
      </c>
      <c r="F772" s="111">
        <v>44382</v>
      </c>
      <c r="G772" s="104" t="s">
        <v>908</v>
      </c>
      <c r="H772" s="99">
        <v>35620</v>
      </c>
      <c r="I772" s="154">
        <v>44945</v>
      </c>
      <c r="J772" s="98" t="s">
        <v>909</v>
      </c>
      <c r="K772" s="99">
        <v>37578</v>
      </c>
      <c r="L772" s="99"/>
      <c r="M772" s="99"/>
      <c r="N772" s="99"/>
      <c r="O772" s="99"/>
      <c r="P772" s="99"/>
      <c r="Q772" s="99"/>
      <c r="R772" s="99"/>
      <c r="S772" s="99"/>
      <c r="T772" s="99"/>
      <c r="U772" s="104">
        <v>43821</v>
      </c>
      <c r="V772" s="99">
        <f>U772-K772</f>
        <v>6243</v>
      </c>
    </row>
    <row r="773" spans="1:24">
      <c r="A773" s="209" t="s">
        <v>899</v>
      </c>
      <c r="B773" s="96" t="s">
        <v>910</v>
      </c>
      <c r="C773" s="103"/>
      <c r="D773" s="103"/>
      <c r="E773" s="103"/>
      <c r="F773" s="103"/>
      <c r="G773" s="103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104">
        <v>43821</v>
      </c>
      <c r="V773" s="99" t="s">
        <v>192</v>
      </c>
    </row>
    <row r="774" spans="1:24">
      <c r="A774" s="209" t="s">
        <v>899</v>
      </c>
      <c r="B774" s="96" t="s">
        <v>198</v>
      </c>
      <c r="C774" s="103"/>
      <c r="D774" s="103"/>
      <c r="E774" s="103"/>
      <c r="F774" s="103"/>
      <c r="G774" s="103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104">
        <v>43821</v>
      </c>
      <c r="V774" s="99" t="s">
        <v>192</v>
      </c>
    </row>
    <row r="775" spans="1:24">
      <c r="A775" s="209" t="s">
        <v>899</v>
      </c>
      <c r="B775" s="96" t="s">
        <v>810</v>
      </c>
      <c r="C775" s="103"/>
      <c r="D775" s="103"/>
      <c r="E775" s="103"/>
      <c r="F775" s="103"/>
      <c r="G775" s="103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104">
        <v>43821</v>
      </c>
      <c r="V775" s="99" t="s">
        <v>192</v>
      </c>
    </row>
    <row r="776" spans="1:24">
      <c r="A776" s="209" t="s">
        <v>899</v>
      </c>
      <c r="B776" s="96" t="s">
        <v>612</v>
      </c>
      <c r="C776" s="103"/>
      <c r="D776" s="103"/>
      <c r="E776" s="99"/>
      <c r="F776" s="103"/>
      <c r="G776" s="103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104">
        <v>43821</v>
      </c>
      <c r="V776" s="99" t="s">
        <v>192</v>
      </c>
    </row>
    <row r="777" spans="1:24">
      <c r="A777" s="209" t="s">
        <v>899</v>
      </c>
      <c r="B777" s="96" t="s">
        <v>911</v>
      </c>
      <c r="C777" s="97" t="s">
        <v>912</v>
      </c>
      <c r="D777" s="104" t="s">
        <v>913</v>
      </c>
      <c r="E777" s="104">
        <v>23940</v>
      </c>
      <c r="F777" s="97">
        <v>43760</v>
      </c>
      <c r="G777" s="211" t="s">
        <v>914</v>
      </c>
      <c r="H777" s="104">
        <v>27921</v>
      </c>
      <c r="I777" s="108">
        <v>43986</v>
      </c>
      <c r="J777" s="212" t="s">
        <v>915</v>
      </c>
      <c r="K777" s="104">
        <v>30859</v>
      </c>
      <c r="L777" s="110">
        <v>44151</v>
      </c>
      <c r="M777" s="123" t="s">
        <v>916</v>
      </c>
      <c r="N777" s="104">
        <v>32091</v>
      </c>
      <c r="O777" s="104"/>
      <c r="P777" s="104"/>
      <c r="Q777" s="104"/>
      <c r="R777" s="110"/>
      <c r="S777" s="123"/>
      <c r="T777" s="104"/>
      <c r="U777" s="104">
        <v>43821</v>
      </c>
      <c r="V777" s="99">
        <f>U777-N777</f>
        <v>11730</v>
      </c>
    </row>
    <row r="778" spans="1:24">
      <c r="A778" s="209" t="s">
        <v>899</v>
      </c>
      <c r="B778" s="96" t="s">
        <v>917</v>
      </c>
      <c r="C778" s="97">
        <v>43444</v>
      </c>
      <c r="D778" s="104" t="s">
        <v>918</v>
      </c>
      <c r="E778" s="104">
        <v>24584</v>
      </c>
      <c r="F778" s="97">
        <v>43760</v>
      </c>
      <c r="G778" s="104" t="s">
        <v>919</v>
      </c>
      <c r="H778" s="104">
        <v>27921</v>
      </c>
      <c r="I778" s="110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>
        <v>43821</v>
      </c>
      <c r="V778" s="99">
        <f>U778-H778</f>
        <v>15900</v>
      </c>
    </row>
    <row r="779" spans="1:24" ht="15.5">
      <c r="A779" s="209" t="s">
        <v>899</v>
      </c>
      <c r="B779" s="96" t="s">
        <v>215</v>
      </c>
      <c r="C779" s="110"/>
      <c r="D779" s="99"/>
      <c r="E779" s="99"/>
      <c r="F779" s="110"/>
      <c r="G779" s="99"/>
      <c r="H779" s="120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104">
        <v>43821</v>
      </c>
      <c r="V779" s="99" t="s">
        <v>192</v>
      </c>
    </row>
    <row r="780" spans="1:24" ht="15.5">
      <c r="A780" s="209" t="s">
        <v>899</v>
      </c>
      <c r="B780" s="96" t="s">
        <v>211</v>
      </c>
      <c r="C780" s="103"/>
      <c r="D780" s="103"/>
      <c r="E780" s="103"/>
      <c r="F780" s="103"/>
      <c r="G780" s="103"/>
      <c r="H780" s="120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104">
        <v>43821</v>
      </c>
      <c r="V780" s="99" t="s">
        <v>192</v>
      </c>
    </row>
    <row r="781" spans="1:24" ht="15.5">
      <c r="A781" s="209" t="s">
        <v>899</v>
      </c>
      <c r="B781" s="96" t="s">
        <v>630</v>
      </c>
      <c r="C781" s="118">
        <v>43936</v>
      </c>
      <c r="D781" s="104" t="s">
        <v>920</v>
      </c>
      <c r="E781" s="99">
        <v>30349</v>
      </c>
      <c r="F781" s="103"/>
      <c r="G781" s="103"/>
      <c r="H781" s="120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104">
        <v>43821</v>
      </c>
      <c r="V781" s="99">
        <f>U781-E781</f>
        <v>13472</v>
      </c>
    </row>
    <row r="782" spans="1:24" ht="15.5">
      <c r="A782" s="209" t="s">
        <v>899</v>
      </c>
      <c r="B782" s="96" t="s">
        <v>636</v>
      </c>
      <c r="C782" s="118">
        <v>43936</v>
      </c>
      <c r="D782" s="104" t="s">
        <v>921</v>
      </c>
      <c r="E782" s="99">
        <v>30349</v>
      </c>
      <c r="F782" s="103"/>
      <c r="G782" s="103"/>
      <c r="H782" s="120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104">
        <v>43821</v>
      </c>
      <c r="V782" s="99">
        <f>U782-E782</f>
        <v>13472</v>
      </c>
      <c r="X782" s="213"/>
    </row>
    <row r="783" spans="1:24" ht="15.5">
      <c r="A783" s="209" t="s">
        <v>899</v>
      </c>
      <c r="B783" s="96" t="s">
        <v>241</v>
      </c>
      <c r="C783" s="103"/>
      <c r="D783" s="103"/>
      <c r="E783" s="103"/>
      <c r="F783" s="103"/>
      <c r="G783" s="103"/>
      <c r="H783" s="120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104">
        <v>43821</v>
      </c>
      <c r="V783" s="99" t="s">
        <v>192</v>
      </c>
      <c r="W783" s="198" t="s">
        <v>922</v>
      </c>
      <c r="X783" s="160"/>
    </row>
    <row r="784" spans="1:24">
      <c r="A784" s="209" t="s">
        <v>923</v>
      </c>
      <c r="B784" s="109" t="s">
        <v>13</v>
      </c>
      <c r="C784" s="97">
        <v>44477</v>
      </c>
      <c r="D784" s="98" t="s">
        <v>924</v>
      </c>
      <c r="E784" s="104">
        <v>34792</v>
      </c>
      <c r="F784" s="108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>
        <v>45128</v>
      </c>
      <c r="V784" s="104">
        <f>U784-E784</f>
        <v>10336</v>
      </c>
      <c r="W784">
        <v>16504</v>
      </c>
    </row>
    <row r="785" spans="1:22" ht="15.5">
      <c r="A785" s="209" t="s">
        <v>923</v>
      </c>
      <c r="B785" s="196" t="s">
        <v>788</v>
      </c>
      <c r="C785" s="103"/>
      <c r="D785" s="103"/>
      <c r="E785" s="103"/>
      <c r="F785" s="103"/>
      <c r="G785" s="103"/>
      <c r="H785" s="120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104">
        <v>45128</v>
      </c>
      <c r="V785" s="99">
        <f>U785-0</f>
        <v>45128</v>
      </c>
    </row>
    <row r="786" spans="1:22" ht="15.5">
      <c r="A786" s="209" t="s">
        <v>923</v>
      </c>
      <c r="B786" s="196" t="s">
        <v>782</v>
      </c>
      <c r="C786" s="118">
        <v>45195</v>
      </c>
      <c r="D786" s="103" t="s">
        <v>925</v>
      </c>
      <c r="E786" s="103">
        <v>40208</v>
      </c>
      <c r="F786" s="103"/>
      <c r="G786" s="103"/>
      <c r="H786" s="120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104">
        <v>45128</v>
      </c>
      <c r="V786" s="99">
        <f>U786-E786</f>
        <v>4920</v>
      </c>
    </row>
    <row r="787" spans="1:22" ht="15.5">
      <c r="A787" s="209" t="s">
        <v>923</v>
      </c>
      <c r="B787" s="196" t="s">
        <v>794</v>
      </c>
      <c r="C787" s="103"/>
      <c r="D787" s="103"/>
      <c r="E787" s="103"/>
      <c r="F787" s="103"/>
      <c r="G787" s="103"/>
      <c r="H787" s="120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104">
        <v>45128</v>
      </c>
      <c r="V787" s="99" t="s">
        <v>192</v>
      </c>
    </row>
    <row r="788" spans="1:22" ht="15.5">
      <c r="A788" s="209" t="s">
        <v>923</v>
      </c>
      <c r="B788" s="196" t="s">
        <v>902</v>
      </c>
      <c r="C788" s="103"/>
      <c r="D788" s="103"/>
      <c r="E788" s="103"/>
      <c r="F788" s="103"/>
      <c r="G788" s="103"/>
      <c r="H788" s="120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104">
        <v>45128</v>
      </c>
      <c r="V788" s="99" t="s">
        <v>192</v>
      </c>
    </row>
    <row r="789" spans="1:22" ht="15.5">
      <c r="A789" s="209" t="s">
        <v>923</v>
      </c>
      <c r="B789" s="196" t="s">
        <v>797</v>
      </c>
      <c r="C789" s="103"/>
      <c r="D789" s="103"/>
      <c r="E789" s="103"/>
      <c r="F789" s="103"/>
      <c r="G789" s="103"/>
      <c r="H789" s="120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104">
        <v>45128</v>
      </c>
      <c r="V789" s="99" t="s">
        <v>192</v>
      </c>
    </row>
    <row r="790" spans="1:22" ht="15.5">
      <c r="A790" s="209" t="s">
        <v>923</v>
      </c>
      <c r="B790" s="196" t="s">
        <v>799</v>
      </c>
      <c r="C790" s="103"/>
      <c r="D790" s="103"/>
      <c r="E790" s="103"/>
      <c r="F790" s="103"/>
      <c r="G790" s="103"/>
      <c r="H790" s="120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104">
        <v>45128</v>
      </c>
      <c r="V790" s="99" t="s">
        <v>192</v>
      </c>
    </row>
    <row r="791" spans="1:22" ht="15.5">
      <c r="A791" s="209" t="s">
        <v>923</v>
      </c>
      <c r="B791" s="109" t="s">
        <v>471</v>
      </c>
      <c r="C791" s="103"/>
      <c r="D791" s="103"/>
      <c r="E791" s="103"/>
      <c r="F791" s="103"/>
      <c r="G791" s="103"/>
      <c r="H791" s="120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104">
        <v>45128</v>
      </c>
      <c r="V791" s="99" t="s">
        <v>192</v>
      </c>
    </row>
    <row r="792" spans="1:22" ht="15.5">
      <c r="A792" s="209" t="s">
        <v>923</v>
      </c>
      <c r="B792" s="196" t="s">
        <v>800</v>
      </c>
      <c r="C792" s="103"/>
      <c r="D792" s="103"/>
      <c r="E792" s="103"/>
      <c r="F792" s="103"/>
      <c r="G792" s="103"/>
      <c r="H792" s="120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104">
        <v>45128</v>
      </c>
      <c r="V792" s="99" t="s">
        <v>192</v>
      </c>
    </row>
    <row r="793" spans="1:22" ht="15.5">
      <c r="A793" s="209" t="s">
        <v>923</v>
      </c>
      <c r="B793" s="96" t="s">
        <v>233</v>
      </c>
      <c r="C793" s="110">
        <v>45266</v>
      </c>
      <c r="D793" s="98" t="s">
        <v>926</v>
      </c>
      <c r="E793" s="105">
        <v>41142</v>
      </c>
      <c r="F793" s="103"/>
      <c r="G793" s="103"/>
      <c r="H793" s="120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104">
        <v>45128</v>
      </c>
      <c r="V793" s="99">
        <f>U793-E793</f>
        <v>3986</v>
      </c>
    </row>
    <row r="794" spans="1:22">
      <c r="A794" s="209" t="s">
        <v>923</v>
      </c>
      <c r="B794" s="109" t="s">
        <v>906</v>
      </c>
      <c r="C794" s="118">
        <v>43796</v>
      </c>
      <c r="D794" s="99" t="s">
        <v>927</v>
      </c>
      <c r="E794" s="129">
        <v>27805</v>
      </c>
      <c r="F794" s="110">
        <v>44265</v>
      </c>
      <c r="G794" s="147" t="s">
        <v>928</v>
      </c>
      <c r="H794" s="129">
        <v>32507</v>
      </c>
      <c r="I794" s="110">
        <v>44343</v>
      </c>
      <c r="J794" s="161"/>
      <c r="K794" s="99">
        <v>32987</v>
      </c>
      <c r="L794" s="110">
        <v>44664</v>
      </c>
      <c r="M794" s="104" t="s">
        <v>929</v>
      </c>
      <c r="N794" s="99">
        <v>35915</v>
      </c>
      <c r="O794" s="99"/>
      <c r="P794" s="99"/>
      <c r="Q794" s="99"/>
      <c r="R794" s="99"/>
      <c r="S794" s="99"/>
      <c r="T794" s="99"/>
      <c r="U794" s="104">
        <v>45128</v>
      </c>
      <c r="V794" s="99">
        <f>U794-N794</f>
        <v>9213</v>
      </c>
    </row>
    <row r="795" spans="1:22" ht="15.5">
      <c r="A795" s="209" t="s">
        <v>923</v>
      </c>
      <c r="B795" s="109" t="s">
        <v>910</v>
      </c>
      <c r="C795" s="103"/>
      <c r="D795" s="103"/>
      <c r="E795" s="103"/>
      <c r="F795" s="103"/>
      <c r="G795" s="103"/>
      <c r="H795" s="120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104">
        <v>45128</v>
      </c>
      <c r="V795" s="99" t="s">
        <v>192</v>
      </c>
    </row>
    <row r="796" spans="1:22">
      <c r="A796" s="209" t="s">
        <v>923</v>
      </c>
      <c r="B796" s="109" t="s">
        <v>198</v>
      </c>
      <c r="C796" s="110">
        <v>43530</v>
      </c>
      <c r="D796" s="212"/>
      <c r="E796" s="99">
        <f>16323+14082-5708</f>
        <v>24697</v>
      </c>
      <c r="F796" s="110">
        <v>44477</v>
      </c>
      <c r="G796" s="104">
        <v>1495033</v>
      </c>
      <c r="H796" s="99">
        <v>34792</v>
      </c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104">
        <v>45128</v>
      </c>
      <c r="V796" s="99">
        <f>U796-H796</f>
        <v>10336</v>
      </c>
    </row>
    <row r="797" spans="1:22" ht="15.5">
      <c r="A797" s="209" t="s">
        <v>923</v>
      </c>
      <c r="B797" s="109" t="s">
        <v>810</v>
      </c>
      <c r="C797" s="103"/>
      <c r="D797" s="103"/>
      <c r="E797" s="103"/>
      <c r="F797" s="103"/>
      <c r="G797" s="103"/>
      <c r="H797" s="120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104">
        <v>45128</v>
      </c>
      <c r="V797" s="99" t="s">
        <v>192</v>
      </c>
    </row>
    <row r="798" spans="1:22" ht="15.5">
      <c r="A798" s="209" t="s">
        <v>923</v>
      </c>
      <c r="B798" s="109" t="s">
        <v>930</v>
      </c>
      <c r="C798" s="103"/>
      <c r="D798" s="103" t="s">
        <v>931</v>
      </c>
      <c r="E798" s="103"/>
      <c r="F798" s="103"/>
      <c r="G798" s="103"/>
      <c r="H798" s="120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104">
        <v>45128</v>
      </c>
      <c r="V798" s="99"/>
    </row>
    <row r="799" spans="1:22" ht="15.5">
      <c r="A799" s="209" t="s">
        <v>923</v>
      </c>
      <c r="B799" s="109" t="s">
        <v>932</v>
      </c>
      <c r="C799" s="103"/>
      <c r="D799" s="103"/>
      <c r="E799" s="103"/>
      <c r="F799" s="103"/>
      <c r="G799" s="103"/>
      <c r="H799" s="120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104">
        <v>45128</v>
      </c>
      <c r="V799" s="99"/>
    </row>
    <row r="800" spans="1:22" ht="15.5">
      <c r="A800" s="209" t="s">
        <v>923</v>
      </c>
      <c r="B800" s="109" t="s">
        <v>612</v>
      </c>
      <c r="C800" s="103"/>
      <c r="D800" s="103"/>
      <c r="E800" s="103"/>
      <c r="F800" s="103"/>
      <c r="G800" s="103"/>
      <c r="H800" s="120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104">
        <v>45128</v>
      </c>
      <c r="V800" s="99" t="s">
        <v>192</v>
      </c>
    </row>
    <row r="801" spans="1:24">
      <c r="A801" s="209" t="s">
        <v>923</v>
      </c>
      <c r="B801" s="109" t="s">
        <v>933</v>
      </c>
      <c r="C801" s="110">
        <v>43256</v>
      </c>
      <c r="D801" s="104" t="s">
        <v>934</v>
      </c>
      <c r="E801" s="99">
        <f>14082+13150-5458</f>
        <v>21774</v>
      </c>
      <c r="F801" s="118">
        <v>43796</v>
      </c>
      <c r="G801" s="104" t="s">
        <v>935</v>
      </c>
      <c r="H801" s="129">
        <v>27805</v>
      </c>
      <c r="I801" s="110">
        <v>44368</v>
      </c>
      <c r="J801" s="104" t="s">
        <v>936</v>
      </c>
      <c r="K801" s="99">
        <v>33274</v>
      </c>
      <c r="L801" s="110">
        <v>45085</v>
      </c>
      <c r="M801" s="104" t="s">
        <v>937</v>
      </c>
      <c r="N801" s="99">
        <v>39118</v>
      </c>
      <c r="O801" s="99"/>
      <c r="P801" s="99"/>
      <c r="Q801" s="99"/>
      <c r="R801" s="99"/>
      <c r="S801" s="99"/>
      <c r="T801" s="99"/>
      <c r="U801" s="104">
        <v>45128</v>
      </c>
      <c r="V801" s="99">
        <f>U801-N801</f>
        <v>6010</v>
      </c>
    </row>
    <row r="802" spans="1:24">
      <c r="A802" s="209" t="s">
        <v>923</v>
      </c>
      <c r="B802" s="109" t="s">
        <v>938</v>
      </c>
      <c r="C802" s="110">
        <v>45085</v>
      </c>
      <c r="D802" s="104" t="s">
        <v>937</v>
      </c>
      <c r="E802" s="99">
        <v>39105</v>
      </c>
      <c r="F802" s="118"/>
      <c r="G802" s="104"/>
      <c r="H802" s="129"/>
      <c r="I802" s="110"/>
      <c r="J802" s="104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104">
        <v>45128</v>
      </c>
      <c r="V802" s="99">
        <f>U802-E802</f>
        <v>6023</v>
      </c>
    </row>
    <row r="803" spans="1:24" ht="15.5">
      <c r="A803" s="209" t="s">
        <v>923</v>
      </c>
      <c r="B803" s="109" t="s">
        <v>939</v>
      </c>
      <c r="C803" s="110">
        <v>44837</v>
      </c>
      <c r="D803" s="99" t="s">
        <v>940</v>
      </c>
      <c r="E803" s="99">
        <v>37664</v>
      </c>
      <c r="F803" s="110"/>
      <c r="G803" s="99"/>
      <c r="H803" s="120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104">
        <v>45128</v>
      </c>
      <c r="V803" s="99">
        <f>U803-E803</f>
        <v>7464</v>
      </c>
    </row>
    <row r="804" spans="1:24" ht="15.5">
      <c r="A804" s="209" t="s">
        <v>923</v>
      </c>
      <c r="B804" s="109" t="s">
        <v>941</v>
      </c>
      <c r="C804" s="103"/>
      <c r="D804" s="103"/>
      <c r="E804" s="103"/>
      <c r="F804" s="103"/>
      <c r="G804" s="103"/>
      <c r="H804" s="120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104">
        <v>45128</v>
      </c>
      <c r="V804" s="99" t="s">
        <v>192</v>
      </c>
    </row>
    <row r="805" spans="1:24" ht="15.5">
      <c r="A805" s="209" t="s">
        <v>923</v>
      </c>
      <c r="B805" s="109" t="s">
        <v>630</v>
      </c>
      <c r="C805" s="110"/>
      <c r="D805" s="103"/>
      <c r="E805" s="103"/>
      <c r="F805" s="103"/>
      <c r="G805" s="103"/>
      <c r="H805" s="120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104">
        <v>45128</v>
      </c>
      <c r="V805" s="99" t="s">
        <v>192</v>
      </c>
    </row>
    <row r="806" spans="1:24" ht="15.5">
      <c r="A806" s="209" t="s">
        <v>923</v>
      </c>
      <c r="B806" s="109" t="s">
        <v>636</v>
      </c>
      <c r="C806" s="103"/>
      <c r="D806" s="103"/>
      <c r="E806" s="103"/>
      <c r="F806" s="103"/>
      <c r="G806" s="103"/>
      <c r="H806" s="120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104">
        <v>45128</v>
      </c>
      <c r="V806" s="99" t="s">
        <v>192</v>
      </c>
    </row>
    <row r="807" spans="1:24" ht="15.5">
      <c r="A807" s="209" t="s">
        <v>923</v>
      </c>
      <c r="B807" s="96" t="s">
        <v>241</v>
      </c>
      <c r="C807" s="103"/>
      <c r="D807" s="103"/>
      <c r="E807" s="103"/>
      <c r="F807" s="103"/>
      <c r="G807" s="103"/>
      <c r="H807" s="120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104">
        <v>45128</v>
      </c>
      <c r="V807" s="99" t="s">
        <v>192</v>
      </c>
    </row>
    <row r="808" spans="1:24">
      <c r="A808" s="209" t="s">
        <v>923</v>
      </c>
      <c r="B808" s="96" t="s">
        <v>942</v>
      </c>
      <c r="C808" s="110">
        <v>44477</v>
      </c>
      <c r="D808" s="212">
        <v>1495031</v>
      </c>
      <c r="E808" s="99">
        <v>34792</v>
      </c>
      <c r="F808" s="98"/>
      <c r="G808" s="107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104">
        <v>45128</v>
      </c>
      <c r="V808" s="99">
        <f>U808-E808</f>
        <v>10336</v>
      </c>
      <c r="W808" s="117" t="s">
        <v>943</v>
      </c>
      <c r="X808" s="160"/>
    </row>
    <row r="809" spans="1:24" ht="15.5">
      <c r="A809" s="214" t="s">
        <v>944</v>
      </c>
      <c r="B809" s="215" t="s">
        <v>13</v>
      </c>
      <c r="C809" s="216">
        <v>43891</v>
      </c>
      <c r="D809" s="131"/>
      <c r="E809" s="210">
        <v>29368</v>
      </c>
      <c r="F809" s="133"/>
      <c r="G809" s="133"/>
      <c r="H809" s="21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65">
        <v>43147</v>
      </c>
      <c r="V809" s="157">
        <f>U809-E809</f>
        <v>13779</v>
      </c>
    </row>
    <row r="810" spans="1:24">
      <c r="A810" s="209" t="s">
        <v>944</v>
      </c>
      <c r="B810" s="96" t="s">
        <v>788</v>
      </c>
      <c r="C810" s="115">
        <v>43221</v>
      </c>
      <c r="D810" s="103"/>
      <c r="E810" s="112">
        <v>20318</v>
      </c>
      <c r="F810" s="110">
        <v>44801</v>
      </c>
      <c r="G810" s="98" t="s">
        <v>945</v>
      </c>
      <c r="H810" s="112">
        <v>37070</v>
      </c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165">
        <v>43147</v>
      </c>
      <c r="V810" s="99">
        <f>U810-H810</f>
        <v>6077</v>
      </c>
    </row>
    <row r="811" spans="1:24">
      <c r="A811" s="209" t="s">
        <v>944</v>
      </c>
      <c r="B811" s="96" t="s">
        <v>782</v>
      </c>
      <c r="C811" s="118">
        <v>43228</v>
      </c>
      <c r="D811" s="107" t="s">
        <v>946</v>
      </c>
      <c r="E811" s="112">
        <v>20318</v>
      </c>
      <c r="F811" s="110">
        <v>44953</v>
      </c>
      <c r="G811" s="98" t="s">
        <v>947</v>
      </c>
      <c r="H811" s="99">
        <v>37916</v>
      </c>
      <c r="I811" s="110">
        <v>45134</v>
      </c>
      <c r="J811" s="104" t="s">
        <v>948</v>
      </c>
      <c r="K811" s="99">
        <v>38807</v>
      </c>
      <c r="L811" s="110">
        <v>45363</v>
      </c>
      <c r="M811" s="218" t="s">
        <v>949</v>
      </c>
      <c r="N811" s="99">
        <v>40462</v>
      </c>
      <c r="O811" s="110">
        <v>45468</v>
      </c>
      <c r="P811" s="107" t="s">
        <v>950</v>
      </c>
      <c r="Q811" s="99">
        <v>41347</v>
      </c>
      <c r="R811" s="110">
        <v>45570</v>
      </c>
      <c r="S811" s="98" t="s">
        <v>951</v>
      </c>
      <c r="T811" s="99">
        <v>42782</v>
      </c>
      <c r="U811" s="165">
        <v>43147</v>
      </c>
      <c r="V811" s="99">
        <f>U811-T811</f>
        <v>365</v>
      </c>
    </row>
    <row r="812" spans="1:24" ht="15.5">
      <c r="A812" s="209" t="s">
        <v>944</v>
      </c>
      <c r="B812" s="96" t="s">
        <v>794</v>
      </c>
      <c r="C812" s="103"/>
      <c r="D812" s="103"/>
      <c r="E812" s="112"/>
      <c r="F812" s="103"/>
      <c r="G812" s="103"/>
      <c r="H812" s="120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165">
        <v>43147</v>
      </c>
      <c r="V812" s="99" t="s">
        <v>192</v>
      </c>
    </row>
    <row r="813" spans="1:24" ht="15.5">
      <c r="A813" s="209" t="s">
        <v>944</v>
      </c>
      <c r="B813" s="96" t="s">
        <v>902</v>
      </c>
      <c r="C813" s="103"/>
      <c r="D813" s="103"/>
      <c r="E813" s="112"/>
      <c r="F813" s="103"/>
      <c r="G813" s="103"/>
      <c r="H813" s="120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165">
        <v>43147</v>
      </c>
      <c r="V813" s="99" t="s">
        <v>192</v>
      </c>
    </row>
    <row r="814" spans="1:24" ht="15.5">
      <c r="A814" s="209" t="s">
        <v>944</v>
      </c>
      <c r="B814" s="96" t="s">
        <v>797</v>
      </c>
      <c r="C814" s="103"/>
      <c r="D814" s="103"/>
      <c r="E814" s="112"/>
      <c r="F814" s="103"/>
      <c r="G814" s="103"/>
      <c r="H814" s="120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165">
        <v>43147</v>
      </c>
      <c r="V814" s="99" t="s">
        <v>192</v>
      </c>
    </row>
    <row r="815" spans="1:24" ht="15.5">
      <c r="A815" s="209" t="s">
        <v>944</v>
      </c>
      <c r="B815" s="96" t="s">
        <v>799</v>
      </c>
      <c r="C815" s="103"/>
      <c r="D815" s="103"/>
      <c r="E815" s="112"/>
      <c r="F815" s="103"/>
      <c r="G815" s="103"/>
      <c r="H815" s="120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165">
        <v>43147</v>
      </c>
      <c r="V815" s="99" t="s">
        <v>192</v>
      </c>
    </row>
    <row r="816" spans="1:24" ht="15.5">
      <c r="A816" s="209" t="s">
        <v>944</v>
      </c>
      <c r="B816" s="96" t="s">
        <v>471</v>
      </c>
      <c r="C816" s="103"/>
      <c r="D816" s="103"/>
      <c r="E816" s="112"/>
      <c r="F816" s="103"/>
      <c r="G816" s="103"/>
      <c r="H816" s="120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165">
        <v>43147</v>
      </c>
      <c r="V816" s="99" t="s">
        <v>192</v>
      </c>
    </row>
    <row r="817" spans="1:22" ht="15.5">
      <c r="A817" s="209" t="s">
        <v>944</v>
      </c>
      <c r="B817" s="96" t="s">
        <v>800</v>
      </c>
      <c r="C817" s="103"/>
      <c r="D817" s="103"/>
      <c r="E817" s="112"/>
      <c r="F817" s="103"/>
      <c r="G817" s="103"/>
      <c r="H817" s="120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165">
        <v>43147</v>
      </c>
      <c r="V817" s="99" t="s">
        <v>192</v>
      </c>
    </row>
    <row r="818" spans="1:22" ht="15.5">
      <c r="A818" s="209" t="s">
        <v>944</v>
      </c>
      <c r="B818" s="96" t="s">
        <v>233</v>
      </c>
      <c r="C818" s="103"/>
      <c r="D818" s="103"/>
      <c r="E818" s="112"/>
      <c r="F818" s="103"/>
      <c r="G818" s="103"/>
      <c r="H818" s="120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165">
        <v>43147</v>
      </c>
      <c r="V818" s="99" t="s">
        <v>192</v>
      </c>
    </row>
    <row r="819" spans="1:22">
      <c r="A819" s="209" t="s">
        <v>944</v>
      </c>
      <c r="B819" s="96" t="s">
        <v>906</v>
      </c>
      <c r="C819" s="108">
        <v>43102</v>
      </c>
      <c r="D819" s="121" t="s">
        <v>952</v>
      </c>
      <c r="E819" s="129">
        <v>18758</v>
      </c>
      <c r="F819" s="110">
        <v>44234</v>
      </c>
      <c r="G819" s="136" t="s">
        <v>953</v>
      </c>
      <c r="H819" s="104">
        <v>31858</v>
      </c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165">
        <v>43147</v>
      </c>
      <c r="V819" s="104">
        <f>U819-H819</f>
        <v>11289</v>
      </c>
    </row>
    <row r="820" spans="1:22" ht="15.5">
      <c r="A820" s="209" t="s">
        <v>944</v>
      </c>
      <c r="B820" s="96" t="s">
        <v>910</v>
      </c>
      <c r="C820" s="103"/>
      <c r="D820" s="103"/>
      <c r="E820" s="112"/>
      <c r="F820" s="103"/>
      <c r="G820" s="103"/>
      <c r="H820" s="120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165">
        <v>43147</v>
      </c>
      <c r="V820" s="99" t="s">
        <v>192</v>
      </c>
    </row>
    <row r="821" spans="1:22" ht="15.5">
      <c r="A821" s="209" t="s">
        <v>944</v>
      </c>
      <c r="B821" s="96" t="s">
        <v>198</v>
      </c>
      <c r="C821" s="103"/>
      <c r="D821" s="103"/>
      <c r="E821" s="112"/>
      <c r="F821" s="103"/>
      <c r="G821" s="103"/>
      <c r="H821" s="120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165">
        <v>43147</v>
      </c>
      <c r="V821" s="99" t="s">
        <v>192</v>
      </c>
    </row>
    <row r="822" spans="1:22" ht="15.5">
      <c r="A822" s="209" t="s">
        <v>944</v>
      </c>
      <c r="B822" s="96" t="s">
        <v>810</v>
      </c>
      <c r="C822" s="103"/>
      <c r="D822" s="103"/>
      <c r="E822" s="112"/>
      <c r="F822" s="103"/>
      <c r="G822" s="103"/>
      <c r="H822" s="120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165">
        <v>43147</v>
      </c>
      <c r="V822" s="99" t="s">
        <v>192</v>
      </c>
    </row>
    <row r="823" spans="1:22" ht="15.5">
      <c r="A823" s="209" t="s">
        <v>944</v>
      </c>
      <c r="B823" s="96" t="s">
        <v>612</v>
      </c>
      <c r="C823" s="103"/>
      <c r="D823" s="103"/>
      <c r="E823" s="112"/>
      <c r="F823" s="103"/>
      <c r="G823" s="103"/>
      <c r="H823" s="120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165">
        <v>43147</v>
      </c>
      <c r="V823" s="99" t="s">
        <v>192</v>
      </c>
    </row>
    <row r="824" spans="1:22" ht="15.5">
      <c r="A824" s="209" t="s">
        <v>944</v>
      </c>
      <c r="B824" s="96" t="s">
        <v>615</v>
      </c>
      <c r="C824" s="103"/>
      <c r="D824" s="103"/>
      <c r="E824" s="112"/>
      <c r="F824" s="103"/>
      <c r="G824" s="103"/>
      <c r="H824" s="120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165">
        <v>43147</v>
      </c>
      <c r="V824" s="99" t="s">
        <v>192</v>
      </c>
    </row>
    <row r="825" spans="1:22" ht="15.5">
      <c r="A825" s="209" t="s">
        <v>944</v>
      </c>
      <c r="B825" s="96" t="s">
        <v>215</v>
      </c>
      <c r="C825" s="110"/>
      <c r="D825" s="99"/>
      <c r="E825" s="112"/>
      <c r="F825" s="103"/>
      <c r="G825" s="103"/>
      <c r="H825" s="120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165">
        <v>43147</v>
      </c>
      <c r="V825" s="99" t="s">
        <v>192</v>
      </c>
    </row>
    <row r="826" spans="1:22" ht="15.5">
      <c r="A826" s="209" t="s">
        <v>944</v>
      </c>
      <c r="B826" s="96" t="s">
        <v>211</v>
      </c>
      <c r="C826" s="103"/>
      <c r="D826" s="103"/>
      <c r="E826" s="112"/>
      <c r="F826" s="103"/>
      <c r="G826" s="103"/>
      <c r="H826" s="120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165">
        <v>43147</v>
      </c>
      <c r="V826" s="99" t="s">
        <v>192</v>
      </c>
    </row>
    <row r="827" spans="1:22" ht="15.5">
      <c r="A827" s="209" t="s">
        <v>944</v>
      </c>
      <c r="B827" s="96" t="s">
        <v>630</v>
      </c>
      <c r="C827" s="103"/>
      <c r="D827" s="103"/>
      <c r="E827" s="112"/>
      <c r="F827" s="103"/>
      <c r="G827" s="103"/>
      <c r="H827" s="120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165">
        <v>43147</v>
      </c>
      <c r="V827" s="99" t="s">
        <v>192</v>
      </c>
    </row>
    <row r="828" spans="1:22" ht="15.5">
      <c r="A828" s="209" t="s">
        <v>944</v>
      </c>
      <c r="B828" s="96" t="s">
        <v>636</v>
      </c>
      <c r="C828" s="103"/>
      <c r="D828" s="103"/>
      <c r="E828" s="112"/>
      <c r="F828" s="103"/>
      <c r="G828" s="103"/>
      <c r="H828" s="120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165">
        <v>43147</v>
      </c>
      <c r="V828" s="99" t="s">
        <v>192</v>
      </c>
    </row>
    <row r="829" spans="1:22" ht="15.5">
      <c r="A829" s="209" t="s">
        <v>944</v>
      </c>
      <c r="B829" s="96" t="s">
        <v>241</v>
      </c>
      <c r="C829" s="103"/>
      <c r="D829" s="103"/>
      <c r="E829" s="112"/>
      <c r="F829" s="103"/>
      <c r="G829" s="103"/>
      <c r="H829" s="120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165">
        <v>43147</v>
      </c>
      <c r="V829" s="99" t="s">
        <v>192</v>
      </c>
    </row>
    <row r="830" spans="1:22">
      <c r="A830" s="209" t="s">
        <v>954</v>
      </c>
      <c r="B830" s="196" t="s">
        <v>13</v>
      </c>
      <c r="C830" s="103"/>
      <c r="D830" s="103"/>
      <c r="E830" s="103"/>
      <c r="F830" s="103"/>
      <c r="G830" s="103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>
        <v>15416</v>
      </c>
      <c r="V830" s="99" t="s">
        <v>192</v>
      </c>
    </row>
    <row r="831" spans="1:22">
      <c r="A831" s="209" t="s">
        <v>954</v>
      </c>
      <c r="B831" s="196" t="s">
        <v>788</v>
      </c>
      <c r="C831" s="110">
        <v>44531</v>
      </c>
      <c r="D831" s="104" t="s">
        <v>955</v>
      </c>
      <c r="E831" s="103">
        <v>13400</v>
      </c>
      <c r="F831" s="103"/>
      <c r="G831" s="103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>
        <v>15416</v>
      </c>
      <c r="V831" s="99">
        <f>U831-E831</f>
        <v>2016</v>
      </c>
    </row>
    <row r="832" spans="1:22">
      <c r="A832" s="209" t="s">
        <v>954</v>
      </c>
      <c r="B832" s="196" t="s">
        <v>782</v>
      </c>
      <c r="C832" s="110">
        <v>45091</v>
      </c>
      <c r="D832" s="104" t="s">
        <v>956</v>
      </c>
      <c r="E832" s="103">
        <v>14831</v>
      </c>
      <c r="F832" s="103"/>
      <c r="G832" s="103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>
        <v>15416</v>
      </c>
      <c r="V832" s="99">
        <f>U832-E832</f>
        <v>585</v>
      </c>
    </row>
    <row r="833" spans="1:22">
      <c r="A833" s="209" t="s">
        <v>954</v>
      </c>
      <c r="B833" s="196" t="s">
        <v>818</v>
      </c>
      <c r="C833" s="103"/>
      <c r="D833" s="103"/>
      <c r="E833" s="103"/>
      <c r="F833" s="103"/>
      <c r="G833" s="103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>
        <v>15416</v>
      </c>
      <c r="V833" s="99" t="s">
        <v>192</v>
      </c>
    </row>
    <row r="834" spans="1:22">
      <c r="A834" s="209" t="s">
        <v>954</v>
      </c>
      <c r="B834" s="196" t="s">
        <v>817</v>
      </c>
      <c r="C834" s="103"/>
      <c r="D834" s="103"/>
      <c r="E834" s="103"/>
      <c r="F834" s="103"/>
      <c r="G834" s="103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>
        <v>15416</v>
      </c>
      <c r="V834" s="99" t="s">
        <v>192</v>
      </c>
    </row>
    <row r="835" spans="1:22">
      <c r="A835" s="209" t="s">
        <v>954</v>
      </c>
      <c r="B835" s="196" t="s">
        <v>794</v>
      </c>
      <c r="C835" s="103"/>
      <c r="D835" s="103"/>
      <c r="E835" s="103"/>
      <c r="F835" s="103"/>
      <c r="G835" s="103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>
        <v>15416</v>
      </c>
      <c r="V835" s="99" t="s">
        <v>192</v>
      </c>
    </row>
    <row r="836" spans="1:22">
      <c r="A836" s="209" t="s">
        <v>954</v>
      </c>
      <c r="B836" s="196" t="s">
        <v>795</v>
      </c>
      <c r="C836" s="103"/>
      <c r="D836" s="103"/>
      <c r="E836" s="103"/>
      <c r="F836" s="103"/>
      <c r="G836" s="103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>
        <v>15416</v>
      </c>
      <c r="V836" s="99" t="s">
        <v>192</v>
      </c>
    </row>
    <row r="837" spans="1:22">
      <c r="A837" s="209" t="s">
        <v>954</v>
      </c>
      <c r="B837" s="196" t="s">
        <v>797</v>
      </c>
      <c r="C837" s="103"/>
      <c r="D837" s="103"/>
      <c r="E837" s="103"/>
      <c r="F837" s="103"/>
      <c r="G837" s="103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>
        <v>15416</v>
      </c>
      <c r="V837" s="99" t="s">
        <v>192</v>
      </c>
    </row>
    <row r="838" spans="1:22">
      <c r="A838" s="209" t="s">
        <v>954</v>
      </c>
      <c r="B838" s="196" t="s">
        <v>799</v>
      </c>
      <c r="C838" s="110">
        <v>44729</v>
      </c>
      <c r="D838" s="104" t="s">
        <v>957</v>
      </c>
      <c r="E838" s="103">
        <v>14050</v>
      </c>
      <c r="F838" s="110">
        <v>45201</v>
      </c>
      <c r="G838" s="104" t="s">
        <v>958</v>
      </c>
      <c r="H838" s="99">
        <v>15212</v>
      </c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>
        <v>15416</v>
      </c>
      <c r="V838" s="99">
        <f>U838-H838</f>
        <v>204</v>
      </c>
    </row>
    <row r="839" spans="1:22">
      <c r="A839" s="209" t="s">
        <v>954</v>
      </c>
      <c r="B839" s="196" t="s">
        <v>471</v>
      </c>
      <c r="C839" s="103"/>
      <c r="D839" s="103"/>
      <c r="E839" s="103"/>
      <c r="F839" s="103"/>
      <c r="G839" s="103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>
        <v>15416</v>
      </c>
      <c r="V839" s="99" t="s">
        <v>192</v>
      </c>
    </row>
    <row r="840" spans="1:22">
      <c r="A840" s="209" t="s">
        <v>954</v>
      </c>
      <c r="B840" s="196" t="s">
        <v>233</v>
      </c>
      <c r="C840" s="103"/>
      <c r="D840" s="103"/>
      <c r="E840" s="103"/>
      <c r="F840" s="103"/>
      <c r="G840" s="103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>
        <v>15416</v>
      </c>
      <c r="V840" s="99" t="s">
        <v>192</v>
      </c>
    </row>
    <row r="841" spans="1:22">
      <c r="A841" s="209" t="s">
        <v>954</v>
      </c>
      <c r="B841" s="196" t="s">
        <v>844</v>
      </c>
      <c r="C841" s="110">
        <v>43966</v>
      </c>
      <c r="D841" s="99" t="s">
        <v>959</v>
      </c>
      <c r="E841" s="103">
        <v>11506</v>
      </c>
      <c r="F841" s="103"/>
      <c r="G841" s="103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>
        <v>15416</v>
      </c>
      <c r="V841" s="99">
        <f>U841-E841</f>
        <v>3910</v>
      </c>
    </row>
    <row r="842" spans="1:22">
      <c r="A842" s="209" t="s">
        <v>954</v>
      </c>
      <c r="B842" s="196" t="s">
        <v>198</v>
      </c>
      <c r="C842" s="103"/>
      <c r="D842" s="103"/>
      <c r="E842" s="103"/>
      <c r="F842" s="103"/>
      <c r="G842" s="103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>
        <v>15416</v>
      </c>
      <c r="V842" s="99" t="s">
        <v>192</v>
      </c>
    </row>
    <row r="843" spans="1:22">
      <c r="A843" s="209" t="s">
        <v>954</v>
      </c>
      <c r="B843" s="196" t="s">
        <v>960</v>
      </c>
      <c r="C843" s="103"/>
      <c r="D843" s="103"/>
      <c r="E843" s="103"/>
      <c r="F843" s="103"/>
      <c r="G843" s="103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>
        <v>15416</v>
      </c>
      <c r="V843" s="99" t="s">
        <v>192</v>
      </c>
    </row>
    <row r="844" spans="1:22">
      <c r="A844" s="209" t="s">
        <v>954</v>
      </c>
      <c r="B844" s="196" t="s">
        <v>820</v>
      </c>
      <c r="C844" s="103"/>
      <c r="D844" s="103"/>
      <c r="E844" s="103"/>
      <c r="F844" s="103"/>
      <c r="G844" s="103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>
        <v>15416</v>
      </c>
      <c r="V844" s="99" t="s">
        <v>192</v>
      </c>
    </row>
    <row r="845" spans="1:22">
      <c r="A845" s="209" t="s">
        <v>954</v>
      </c>
      <c r="B845" s="196" t="s">
        <v>821</v>
      </c>
      <c r="C845" s="103"/>
      <c r="D845" s="103"/>
      <c r="E845" s="103"/>
      <c r="F845" s="103"/>
      <c r="G845" s="103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>
        <v>15416</v>
      </c>
      <c r="V845" s="99" t="s">
        <v>192</v>
      </c>
    </row>
    <row r="846" spans="1:22">
      <c r="A846" s="209" t="s">
        <v>954</v>
      </c>
      <c r="B846" s="196" t="s">
        <v>822</v>
      </c>
      <c r="C846" s="103"/>
      <c r="D846" s="103"/>
      <c r="E846" s="103"/>
      <c r="F846" s="103"/>
      <c r="G846" s="103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>
        <v>15416</v>
      </c>
      <c r="V846" s="99" t="s">
        <v>192</v>
      </c>
    </row>
    <row r="847" spans="1:22">
      <c r="A847" s="209" t="s">
        <v>954</v>
      </c>
      <c r="B847" s="196" t="s">
        <v>823</v>
      </c>
      <c r="C847" s="103"/>
      <c r="D847" s="103"/>
      <c r="E847" s="103"/>
      <c r="F847" s="103"/>
      <c r="G847" s="103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>
        <v>15416</v>
      </c>
      <c r="V847" s="99" t="s">
        <v>192</v>
      </c>
    </row>
    <row r="848" spans="1:22">
      <c r="A848" s="209" t="s">
        <v>954</v>
      </c>
      <c r="B848" s="196" t="s">
        <v>961</v>
      </c>
      <c r="C848" s="103"/>
      <c r="D848" s="103"/>
      <c r="E848" s="103"/>
      <c r="F848" s="103"/>
      <c r="G848" s="103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>
        <v>15416</v>
      </c>
      <c r="V848" s="99" t="s">
        <v>192</v>
      </c>
    </row>
    <row r="849" spans="1:23">
      <c r="A849" s="209" t="s">
        <v>954</v>
      </c>
      <c r="B849" s="196" t="s">
        <v>962</v>
      </c>
      <c r="C849" s="103"/>
      <c r="D849" s="103"/>
      <c r="E849" s="103"/>
      <c r="F849" s="103"/>
      <c r="G849" s="103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>
        <v>15416</v>
      </c>
      <c r="V849" s="99" t="s">
        <v>192</v>
      </c>
    </row>
    <row r="850" spans="1:23">
      <c r="A850" s="209" t="s">
        <v>954</v>
      </c>
      <c r="B850" s="196" t="s">
        <v>615</v>
      </c>
      <c r="C850" s="103"/>
      <c r="D850" s="103"/>
      <c r="E850" s="103"/>
      <c r="F850" s="103"/>
      <c r="G850" s="103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>
        <v>15416</v>
      </c>
      <c r="V850" s="99" t="s">
        <v>192</v>
      </c>
    </row>
    <row r="851" spans="1:23">
      <c r="A851" s="209" t="s">
        <v>954</v>
      </c>
      <c r="B851" s="196" t="s">
        <v>215</v>
      </c>
      <c r="C851" s="103"/>
      <c r="D851" s="103"/>
      <c r="E851" s="103"/>
      <c r="F851" s="103"/>
      <c r="G851" s="103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>
        <v>15416</v>
      </c>
      <c r="V851" s="99" t="s">
        <v>192</v>
      </c>
    </row>
    <row r="852" spans="1:23">
      <c r="A852" s="209" t="s">
        <v>954</v>
      </c>
      <c r="B852" s="196" t="s">
        <v>211</v>
      </c>
      <c r="C852" s="110">
        <v>43966</v>
      </c>
      <c r="D852" s="99" t="s">
        <v>963</v>
      </c>
      <c r="E852" s="103">
        <v>11506</v>
      </c>
      <c r="F852" s="103"/>
      <c r="G852" s="103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>
        <v>15416</v>
      </c>
      <c r="V852" s="99">
        <f>U852-E852</f>
        <v>3910</v>
      </c>
    </row>
    <row r="853" spans="1:23">
      <c r="A853" s="209" t="s">
        <v>954</v>
      </c>
      <c r="B853" s="196" t="s">
        <v>630</v>
      </c>
      <c r="C853" s="103"/>
      <c r="D853" s="103"/>
      <c r="E853" s="103"/>
      <c r="F853" s="103"/>
      <c r="G853" s="103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>
        <v>15416</v>
      </c>
      <c r="V853" s="99" t="s">
        <v>192</v>
      </c>
    </row>
    <row r="854" spans="1:23">
      <c r="A854" s="209" t="s">
        <v>954</v>
      </c>
      <c r="B854" s="196" t="s">
        <v>636</v>
      </c>
      <c r="C854" s="103"/>
      <c r="D854" s="103"/>
      <c r="E854" s="103"/>
      <c r="F854" s="103"/>
      <c r="G854" s="103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>
        <v>15416</v>
      </c>
      <c r="V854" s="99" t="s">
        <v>192</v>
      </c>
      <c r="W854" t="s">
        <v>964</v>
      </c>
    </row>
    <row r="855" spans="1:23">
      <c r="A855" s="209" t="s">
        <v>965</v>
      </c>
      <c r="B855" s="196" t="s">
        <v>13</v>
      </c>
      <c r="C855" s="110">
        <v>44706</v>
      </c>
      <c r="D855" s="104" t="s">
        <v>966</v>
      </c>
      <c r="E855" s="105">
        <v>5110</v>
      </c>
      <c r="F855" s="103"/>
      <c r="G855" s="103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 t="s">
        <v>967</v>
      </c>
      <c r="V855" s="99" t="s">
        <v>192</v>
      </c>
      <c r="W855" t="s">
        <v>964</v>
      </c>
    </row>
    <row r="856" spans="1:23">
      <c r="A856" s="209" t="s">
        <v>965</v>
      </c>
      <c r="B856" s="196" t="s">
        <v>788</v>
      </c>
      <c r="C856" s="103"/>
      <c r="D856" s="103"/>
      <c r="E856" s="103"/>
      <c r="F856" s="103"/>
      <c r="G856" s="103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 t="s">
        <v>967</v>
      </c>
      <c r="V856" s="99" t="s">
        <v>192</v>
      </c>
      <c r="W856" t="s">
        <v>964</v>
      </c>
    </row>
    <row r="857" spans="1:23">
      <c r="A857" s="209" t="s">
        <v>965</v>
      </c>
      <c r="B857" s="196" t="s">
        <v>782</v>
      </c>
      <c r="C857" s="103"/>
      <c r="D857" s="103"/>
      <c r="E857" s="103"/>
      <c r="F857" s="103"/>
      <c r="G857" s="103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 t="s">
        <v>967</v>
      </c>
      <c r="V857" s="99" t="s">
        <v>192</v>
      </c>
      <c r="W857" t="s">
        <v>964</v>
      </c>
    </row>
    <row r="858" spans="1:23">
      <c r="A858" s="209" t="s">
        <v>965</v>
      </c>
      <c r="B858" s="196" t="s">
        <v>818</v>
      </c>
      <c r="C858" s="103"/>
      <c r="D858" s="103"/>
      <c r="E858" s="103"/>
      <c r="F858" s="103"/>
      <c r="G858" s="103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 t="s">
        <v>967</v>
      </c>
      <c r="V858" s="99" t="s">
        <v>192</v>
      </c>
      <c r="W858" t="s">
        <v>964</v>
      </c>
    </row>
    <row r="859" spans="1:23">
      <c r="A859" s="209" t="s">
        <v>965</v>
      </c>
      <c r="B859" s="196" t="s">
        <v>817</v>
      </c>
      <c r="C859" s="103"/>
      <c r="D859" s="103"/>
      <c r="E859" s="103"/>
      <c r="F859" s="103"/>
      <c r="G859" s="103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 t="s">
        <v>967</v>
      </c>
      <c r="V859" s="99" t="s">
        <v>192</v>
      </c>
      <c r="W859" t="s">
        <v>964</v>
      </c>
    </row>
    <row r="860" spans="1:23">
      <c r="A860" s="209" t="s">
        <v>965</v>
      </c>
      <c r="B860" s="196" t="s">
        <v>794</v>
      </c>
      <c r="C860" s="118">
        <v>42987</v>
      </c>
      <c r="D860" s="150" t="s">
        <v>968</v>
      </c>
      <c r="E860" s="116"/>
      <c r="F860" s="103"/>
      <c r="G860" s="103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 t="s">
        <v>967</v>
      </c>
      <c r="V860" s="99" t="s">
        <v>192</v>
      </c>
      <c r="W860" t="s">
        <v>964</v>
      </c>
    </row>
    <row r="861" spans="1:23">
      <c r="A861" s="209" t="s">
        <v>965</v>
      </c>
      <c r="B861" s="196" t="s">
        <v>795</v>
      </c>
      <c r="C861" s="110">
        <v>45177</v>
      </c>
      <c r="D861" s="116" t="s">
        <v>969</v>
      </c>
      <c r="E861" s="103">
        <v>5526</v>
      </c>
      <c r="F861" s="103"/>
      <c r="G861" s="103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 t="s">
        <v>967</v>
      </c>
      <c r="V861" s="99" t="s">
        <v>192</v>
      </c>
      <c r="W861" t="s">
        <v>964</v>
      </c>
    </row>
    <row r="862" spans="1:23">
      <c r="A862" s="209" t="s">
        <v>965</v>
      </c>
      <c r="B862" s="196" t="s">
        <v>797</v>
      </c>
      <c r="C862" s="103"/>
      <c r="D862" s="103"/>
      <c r="E862" s="103"/>
      <c r="F862" s="103"/>
      <c r="G862" s="103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 t="s">
        <v>967</v>
      </c>
      <c r="V862" s="99" t="s">
        <v>192</v>
      </c>
      <c r="W862" t="s">
        <v>964</v>
      </c>
    </row>
    <row r="863" spans="1:23">
      <c r="A863" s="209" t="s">
        <v>965</v>
      </c>
      <c r="B863" s="196" t="s">
        <v>799</v>
      </c>
      <c r="C863" s="103"/>
      <c r="D863" s="103"/>
      <c r="E863" s="103"/>
      <c r="F863" s="103"/>
      <c r="G863" s="103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 t="s">
        <v>967</v>
      </c>
      <c r="V863" s="99" t="s">
        <v>192</v>
      </c>
      <c r="W863" t="s">
        <v>964</v>
      </c>
    </row>
    <row r="864" spans="1:23">
      <c r="A864" s="209" t="s">
        <v>965</v>
      </c>
      <c r="B864" s="109" t="s">
        <v>471</v>
      </c>
      <c r="C864" s="103"/>
      <c r="D864" s="103"/>
      <c r="E864" s="103"/>
      <c r="F864" s="103"/>
      <c r="G864" s="103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 t="s">
        <v>967</v>
      </c>
      <c r="V864" s="99" t="s">
        <v>192</v>
      </c>
      <c r="W864" t="s">
        <v>964</v>
      </c>
    </row>
    <row r="865" spans="1:23">
      <c r="A865" s="209" t="s">
        <v>965</v>
      </c>
      <c r="B865" s="96" t="s">
        <v>233</v>
      </c>
      <c r="C865" s="103"/>
      <c r="D865" s="103"/>
      <c r="E865" s="103"/>
      <c r="F865" s="103"/>
      <c r="G865" s="103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 t="s">
        <v>967</v>
      </c>
      <c r="V865" s="99" t="s">
        <v>192</v>
      </c>
      <c r="W865" t="s">
        <v>964</v>
      </c>
    </row>
    <row r="866" spans="1:23">
      <c r="A866" s="209" t="s">
        <v>965</v>
      </c>
      <c r="B866" s="96" t="s">
        <v>970</v>
      </c>
      <c r="C866" s="110">
        <v>44179</v>
      </c>
      <c r="D866" s="103"/>
      <c r="E866" s="105">
        <v>4400</v>
      </c>
      <c r="F866" s="103"/>
      <c r="G866" s="103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 t="s">
        <v>967</v>
      </c>
      <c r="V866" s="99"/>
      <c r="W866" t="s">
        <v>964</v>
      </c>
    </row>
    <row r="867" spans="1:23">
      <c r="A867" s="209" t="s">
        <v>965</v>
      </c>
      <c r="B867" s="96" t="s">
        <v>844</v>
      </c>
      <c r="C867" s="103"/>
      <c r="D867" s="103"/>
      <c r="E867" s="103"/>
      <c r="F867" s="103"/>
      <c r="G867" s="103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 t="s">
        <v>967</v>
      </c>
      <c r="V867" s="99" t="s">
        <v>192</v>
      </c>
      <c r="W867" t="s">
        <v>964</v>
      </c>
    </row>
    <row r="868" spans="1:23">
      <c r="A868" s="209" t="s">
        <v>965</v>
      </c>
      <c r="B868" s="96" t="s">
        <v>198</v>
      </c>
      <c r="C868" s="103"/>
      <c r="D868" s="103"/>
      <c r="E868" s="103"/>
      <c r="F868" s="103"/>
      <c r="G868" s="103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 t="s">
        <v>967</v>
      </c>
      <c r="V868" s="99" t="s">
        <v>192</v>
      </c>
      <c r="W868" t="s">
        <v>964</v>
      </c>
    </row>
    <row r="869" spans="1:23">
      <c r="A869" s="209" t="s">
        <v>965</v>
      </c>
      <c r="B869" s="96" t="s">
        <v>960</v>
      </c>
      <c r="C869" s="103"/>
      <c r="D869" s="103"/>
      <c r="E869" s="103"/>
      <c r="F869" s="103"/>
      <c r="G869" s="103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 t="s">
        <v>967</v>
      </c>
      <c r="V869" s="99" t="s">
        <v>192</v>
      </c>
      <c r="W869" t="s">
        <v>964</v>
      </c>
    </row>
    <row r="870" spans="1:23">
      <c r="A870" s="209" t="s">
        <v>965</v>
      </c>
      <c r="B870" s="196" t="s">
        <v>820</v>
      </c>
      <c r="C870" s="103"/>
      <c r="D870" s="103"/>
      <c r="E870" s="103"/>
      <c r="F870" s="103"/>
      <c r="G870" s="103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 t="s">
        <v>967</v>
      </c>
      <c r="V870" s="99" t="s">
        <v>192</v>
      </c>
      <c r="W870" t="s">
        <v>964</v>
      </c>
    </row>
    <row r="871" spans="1:23">
      <c r="A871" s="209" t="s">
        <v>965</v>
      </c>
      <c r="B871" s="196" t="s">
        <v>821</v>
      </c>
      <c r="C871" s="103"/>
      <c r="D871" s="103"/>
      <c r="E871" s="103"/>
      <c r="F871" s="103"/>
      <c r="G871" s="103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 t="s">
        <v>967</v>
      </c>
      <c r="V871" s="99" t="s">
        <v>192</v>
      </c>
      <c r="W871" t="s">
        <v>964</v>
      </c>
    </row>
    <row r="872" spans="1:23">
      <c r="A872" s="209" t="s">
        <v>965</v>
      </c>
      <c r="B872" s="196" t="s">
        <v>822</v>
      </c>
      <c r="C872" s="103"/>
      <c r="D872" s="103"/>
      <c r="E872" s="103"/>
      <c r="F872" s="103"/>
      <c r="G872" s="103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 t="s">
        <v>967</v>
      </c>
      <c r="V872" s="99" t="s">
        <v>192</v>
      </c>
      <c r="W872" t="s">
        <v>964</v>
      </c>
    </row>
    <row r="873" spans="1:23">
      <c r="A873" s="209" t="s">
        <v>965</v>
      </c>
      <c r="B873" s="196" t="s">
        <v>823</v>
      </c>
      <c r="C873" s="103"/>
      <c r="D873" s="103"/>
      <c r="E873" s="103"/>
      <c r="F873" s="103"/>
      <c r="G873" s="103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 t="s">
        <v>967</v>
      </c>
      <c r="V873" s="99" t="s">
        <v>192</v>
      </c>
      <c r="W873" t="s">
        <v>964</v>
      </c>
    </row>
    <row r="874" spans="1:23">
      <c r="A874" s="209" t="s">
        <v>965</v>
      </c>
      <c r="B874" s="196" t="s">
        <v>961</v>
      </c>
      <c r="C874" s="103"/>
      <c r="D874" s="103"/>
      <c r="E874" s="103"/>
      <c r="F874" s="103"/>
      <c r="G874" s="103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 t="s">
        <v>967</v>
      </c>
      <c r="V874" s="99" t="s">
        <v>192</v>
      </c>
      <c r="W874" t="s">
        <v>964</v>
      </c>
    </row>
    <row r="875" spans="1:23">
      <c r="A875" s="209" t="s">
        <v>965</v>
      </c>
      <c r="B875" s="196" t="s">
        <v>962</v>
      </c>
      <c r="C875" s="103"/>
      <c r="D875" s="103"/>
      <c r="E875" s="103"/>
      <c r="F875" s="103"/>
      <c r="G875" s="103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 t="s">
        <v>967</v>
      </c>
      <c r="V875" s="99" t="s">
        <v>192</v>
      </c>
      <c r="W875" t="s">
        <v>964</v>
      </c>
    </row>
    <row r="876" spans="1:23">
      <c r="A876" s="209" t="s">
        <v>965</v>
      </c>
      <c r="B876" s="196" t="s">
        <v>615</v>
      </c>
      <c r="C876" s="103"/>
      <c r="D876" s="103"/>
      <c r="E876" s="103"/>
      <c r="F876" s="103"/>
      <c r="G876" s="103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 t="s">
        <v>967</v>
      </c>
      <c r="V876" s="99" t="s">
        <v>192</v>
      </c>
      <c r="W876" t="s">
        <v>964</v>
      </c>
    </row>
    <row r="877" spans="1:23">
      <c r="A877" s="209" t="s">
        <v>965</v>
      </c>
      <c r="B877" s="109" t="s">
        <v>304</v>
      </c>
      <c r="C877" s="103"/>
      <c r="D877" s="103"/>
      <c r="E877" s="103"/>
      <c r="F877" s="103"/>
      <c r="G877" s="103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 t="s">
        <v>967</v>
      </c>
      <c r="V877" s="99" t="s">
        <v>192</v>
      </c>
      <c r="W877" t="s">
        <v>964</v>
      </c>
    </row>
    <row r="878" spans="1:23">
      <c r="A878" s="209" t="s">
        <v>965</v>
      </c>
      <c r="B878" s="109" t="s">
        <v>302</v>
      </c>
      <c r="C878" s="103"/>
      <c r="D878" s="103"/>
      <c r="E878" s="103"/>
      <c r="F878" s="103"/>
      <c r="G878" s="103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 t="s">
        <v>967</v>
      </c>
      <c r="V878" s="99" t="s">
        <v>192</v>
      </c>
      <c r="W878" t="s">
        <v>964</v>
      </c>
    </row>
    <row r="879" spans="1:23">
      <c r="A879" s="209" t="s">
        <v>965</v>
      </c>
      <c r="B879" s="109" t="s">
        <v>728</v>
      </c>
      <c r="C879" s="103"/>
      <c r="D879" s="103"/>
      <c r="E879" s="103"/>
      <c r="F879" s="103"/>
      <c r="G879" s="103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 t="s">
        <v>967</v>
      </c>
      <c r="V879" s="99" t="s">
        <v>192</v>
      </c>
      <c r="W879" t="s">
        <v>964</v>
      </c>
    </row>
    <row r="880" spans="1:23">
      <c r="A880" s="209" t="s">
        <v>965</v>
      </c>
      <c r="B880" s="109" t="s">
        <v>729</v>
      </c>
      <c r="C880" s="103"/>
      <c r="D880" s="103"/>
      <c r="E880" s="103"/>
      <c r="F880" s="103"/>
      <c r="G880" s="103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 t="s">
        <v>967</v>
      </c>
      <c r="V880" s="99" t="s">
        <v>192</v>
      </c>
    </row>
    <row r="881" spans="1:23">
      <c r="A881" s="209" t="s">
        <v>971</v>
      </c>
      <c r="B881" s="96" t="s">
        <v>13</v>
      </c>
      <c r="C881" s="103"/>
      <c r="D881" s="103"/>
      <c r="E881" s="103">
        <v>42420</v>
      </c>
      <c r="F881" s="103"/>
      <c r="G881" s="103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>
        <v>62384</v>
      </c>
      <c r="V881" s="99">
        <f>U881-E881</f>
        <v>19964</v>
      </c>
      <c r="W881" t="s">
        <v>972</v>
      </c>
    </row>
    <row r="882" spans="1:23">
      <c r="A882" s="209" t="s">
        <v>971</v>
      </c>
      <c r="B882" s="96" t="s">
        <v>788</v>
      </c>
      <c r="C882" s="110">
        <v>44000</v>
      </c>
      <c r="D882" s="103" t="s">
        <v>973</v>
      </c>
      <c r="E882" s="103">
        <v>57036</v>
      </c>
      <c r="F882" s="110">
        <v>44663</v>
      </c>
      <c r="G882" s="104" t="s">
        <v>974</v>
      </c>
      <c r="H882" s="99">
        <v>59891</v>
      </c>
      <c r="I882" s="110">
        <v>45200</v>
      </c>
      <c r="J882" s="104" t="s">
        <v>975</v>
      </c>
      <c r="K882" s="99">
        <v>61208</v>
      </c>
      <c r="L882" s="99"/>
      <c r="M882" s="99"/>
      <c r="N882" s="99"/>
      <c r="O882" s="99"/>
      <c r="P882" s="99"/>
      <c r="Q882" s="99"/>
      <c r="R882" s="99"/>
      <c r="S882" s="99"/>
      <c r="T882" s="99"/>
      <c r="U882" s="99">
        <v>62384</v>
      </c>
      <c r="V882" s="99">
        <f>U882-K882</f>
        <v>1176</v>
      </c>
    </row>
    <row r="883" spans="1:23">
      <c r="A883" s="209" t="s">
        <v>971</v>
      </c>
      <c r="B883" s="96" t="s">
        <v>782</v>
      </c>
      <c r="C883" s="110">
        <v>44015</v>
      </c>
      <c r="D883" s="103" t="s">
        <v>976</v>
      </c>
      <c r="E883" s="103">
        <v>57036</v>
      </c>
      <c r="F883" s="110">
        <v>44346</v>
      </c>
      <c r="G883" s="116"/>
      <c r="H883" s="99">
        <v>58409</v>
      </c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>
        <v>62384</v>
      </c>
      <c r="V883" s="99">
        <f>U883-H883</f>
        <v>3975</v>
      </c>
    </row>
    <row r="884" spans="1:23">
      <c r="A884" s="209" t="s">
        <v>971</v>
      </c>
      <c r="B884" s="96" t="s">
        <v>794</v>
      </c>
      <c r="C884" s="103"/>
      <c r="D884" s="103"/>
      <c r="E884" s="103"/>
      <c r="F884" s="103"/>
      <c r="G884" s="103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>
        <v>62384</v>
      </c>
      <c r="V884" s="99" t="s">
        <v>192</v>
      </c>
    </row>
    <row r="885" spans="1:23">
      <c r="A885" s="209" t="s">
        <v>971</v>
      </c>
      <c r="B885" s="96" t="s">
        <v>795</v>
      </c>
      <c r="C885" s="103"/>
      <c r="D885" s="103"/>
      <c r="E885" s="103"/>
      <c r="F885" s="103"/>
      <c r="G885" s="103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>
        <v>62384</v>
      </c>
      <c r="V885" s="99" t="s">
        <v>192</v>
      </c>
    </row>
    <row r="886" spans="1:23">
      <c r="A886" s="209" t="s">
        <v>971</v>
      </c>
      <c r="B886" s="96" t="s">
        <v>797</v>
      </c>
      <c r="C886" s="103"/>
      <c r="D886" s="103"/>
      <c r="E886" s="103"/>
      <c r="F886" s="103"/>
      <c r="G886" s="103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>
        <v>62384</v>
      </c>
      <c r="V886" s="99" t="s">
        <v>192</v>
      </c>
    </row>
    <row r="887" spans="1:23">
      <c r="A887" s="209" t="s">
        <v>971</v>
      </c>
      <c r="B887" s="96" t="s">
        <v>799</v>
      </c>
      <c r="C887" s="103"/>
      <c r="D887" s="103"/>
      <c r="E887" s="103"/>
      <c r="F887" s="103"/>
      <c r="G887" s="103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>
        <v>62384</v>
      </c>
      <c r="V887" s="99" t="s">
        <v>192</v>
      </c>
    </row>
    <row r="888" spans="1:23">
      <c r="A888" s="209" t="s">
        <v>971</v>
      </c>
      <c r="B888" s="96" t="s">
        <v>471</v>
      </c>
      <c r="C888" s="156">
        <v>44636</v>
      </c>
      <c r="D888" s="168" t="s">
        <v>977</v>
      </c>
      <c r="E888" s="103">
        <v>59764</v>
      </c>
      <c r="F888" s="103"/>
      <c r="G888" s="103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>
        <v>62384</v>
      </c>
      <c r="V888" s="99">
        <f>U888-E888</f>
        <v>2620</v>
      </c>
    </row>
    <row r="889" spans="1:23">
      <c r="A889" s="209" t="s">
        <v>971</v>
      </c>
      <c r="B889" s="96" t="s">
        <v>800</v>
      </c>
      <c r="C889" s="103"/>
      <c r="D889" s="103"/>
      <c r="E889" s="103"/>
      <c r="F889" s="103"/>
      <c r="G889" s="103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>
        <v>62384</v>
      </c>
      <c r="V889" s="99" t="s">
        <v>192</v>
      </c>
    </row>
    <row r="890" spans="1:23">
      <c r="A890" s="209" t="s">
        <v>971</v>
      </c>
      <c r="B890" s="96" t="s">
        <v>233</v>
      </c>
      <c r="C890" s="110">
        <v>44121</v>
      </c>
      <c r="D890" s="136" t="s">
        <v>978</v>
      </c>
      <c r="E890" s="105">
        <v>57365</v>
      </c>
      <c r="F890" s="110">
        <v>44237</v>
      </c>
      <c r="G890" s="136" t="s">
        <v>979</v>
      </c>
      <c r="H890" s="99">
        <v>57982</v>
      </c>
      <c r="I890" s="110">
        <v>44636</v>
      </c>
      <c r="J890" s="178" t="s">
        <v>980</v>
      </c>
      <c r="K890" s="99">
        <v>59764</v>
      </c>
      <c r="L890" s="99"/>
      <c r="M890" s="99"/>
      <c r="N890" s="99"/>
      <c r="O890" s="99"/>
      <c r="P890" s="99"/>
      <c r="Q890" s="99"/>
      <c r="R890" s="99"/>
      <c r="S890" s="99"/>
      <c r="T890" s="99"/>
      <c r="U890" s="99">
        <v>62384</v>
      </c>
      <c r="V890" s="99">
        <f>U890-K890</f>
        <v>2620</v>
      </c>
    </row>
    <row r="891" spans="1:23">
      <c r="A891" s="209" t="s">
        <v>971</v>
      </c>
      <c r="B891" s="96" t="s">
        <v>981</v>
      </c>
      <c r="C891" s="110">
        <v>44121</v>
      </c>
      <c r="D891" s="136" t="s">
        <v>982</v>
      </c>
      <c r="E891" s="105">
        <v>57365</v>
      </c>
      <c r="F891" s="156">
        <v>44636</v>
      </c>
      <c r="G891" s="178" t="s">
        <v>983</v>
      </c>
      <c r="H891" s="99">
        <v>59764</v>
      </c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>
        <v>62384</v>
      </c>
      <c r="V891" s="99">
        <f>U891-H891</f>
        <v>2620</v>
      </c>
    </row>
    <row r="892" spans="1:23">
      <c r="A892" s="209" t="s">
        <v>971</v>
      </c>
      <c r="B892" s="96" t="s">
        <v>844</v>
      </c>
      <c r="C892" s="103"/>
      <c r="D892" s="103"/>
      <c r="E892" s="103"/>
      <c r="F892" s="103"/>
      <c r="G892" s="103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>
        <v>62384</v>
      </c>
      <c r="V892" s="99" t="s">
        <v>192</v>
      </c>
    </row>
    <row r="893" spans="1:23">
      <c r="A893" s="209" t="s">
        <v>971</v>
      </c>
      <c r="B893" s="96" t="s">
        <v>198</v>
      </c>
      <c r="C893" s="103"/>
      <c r="D893" s="103"/>
      <c r="E893" s="103"/>
      <c r="F893" s="103"/>
      <c r="G893" s="103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>
        <v>62384</v>
      </c>
      <c r="V893" s="99" t="s">
        <v>192</v>
      </c>
    </row>
    <row r="894" spans="1:23">
      <c r="A894" s="209" t="s">
        <v>971</v>
      </c>
      <c r="B894" s="96" t="s">
        <v>984</v>
      </c>
      <c r="C894" s="103"/>
      <c r="D894" s="103"/>
      <c r="E894" s="103"/>
      <c r="F894" s="103"/>
      <c r="G894" s="103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>
        <v>62384</v>
      </c>
      <c r="V894" s="99" t="s">
        <v>192</v>
      </c>
    </row>
    <row r="895" spans="1:23">
      <c r="A895" s="209" t="s">
        <v>971</v>
      </c>
      <c r="B895" s="96" t="s">
        <v>985</v>
      </c>
      <c r="C895" s="103"/>
      <c r="D895" s="103"/>
      <c r="E895" s="103"/>
      <c r="F895" s="103"/>
      <c r="G895" s="103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>
        <v>62384</v>
      </c>
      <c r="V895" s="99" t="s">
        <v>192</v>
      </c>
    </row>
    <row r="896" spans="1:23">
      <c r="A896" s="209" t="s">
        <v>971</v>
      </c>
      <c r="B896" s="96" t="s">
        <v>615</v>
      </c>
      <c r="C896" s="103"/>
      <c r="D896" s="103"/>
      <c r="E896" s="103"/>
      <c r="F896" s="103"/>
      <c r="G896" s="103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>
        <v>62384</v>
      </c>
      <c r="V896" s="99" t="s">
        <v>192</v>
      </c>
    </row>
    <row r="897" spans="1:23">
      <c r="A897" s="209" t="s">
        <v>971</v>
      </c>
      <c r="B897" s="96" t="s">
        <v>304</v>
      </c>
      <c r="C897" s="103"/>
      <c r="D897" s="103"/>
      <c r="E897" s="103"/>
      <c r="F897" s="103"/>
      <c r="G897" s="103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>
        <v>62384</v>
      </c>
      <c r="V897" s="99" t="s">
        <v>192</v>
      </c>
    </row>
    <row r="898" spans="1:23">
      <c r="A898" s="209" t="s">
        <v>971</v>
      </c>
      <c r="B898" s="96" t="s">
        <v>302</v>
      </c>
      <c r="C898" s="154">
        <v>44956</v>
      </c>
      <c r="D898" s="104" t="s">
        <v>986</v>
      </c>
      <c r="E898" s="103">
        <v>60600</v>
      </c>
      <c r="F898" s="103"/>
      <c r="G898" s="103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>
        <v>62384</v>
      </c>
      <c r="V898" s="99">
        <f>U898-E898</f>
        <v>1784</v>
      </c>
    </row>
    <row r="899" spans="1:23">
      <c r="A899" s="209" t="s">
        <v>971</v>
      </c>
      <c r="B899" s="96" t="s">
        <v>728</v>
      </c>
      <c r="C899" s="140"/>
      <c r="D899" s="103"/>
      <c r="E899" s="103"/>
      <c r="F899" s="103"/>
      <c r="G899" s="103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>
        <v>62384</v>
      </c>
      <c r="V899" s="99" t="s">
        <v>192</v>
      </c>
    </row>
    <row r="900" spans="1:23">
      <c r="A900" s="209" t="s">
        <v>971</v>
      </c>
      <c r="B900" s="96" t="s">
        <v>729</v>
      </c>
      <c r="C900" s="103"/>
      <c r="D900" s="103"/>
      <c r="E900" s="103"/>
      <c r="F900" s="103"/>
      <c r="G900" s="103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>
        <v>62384</v>
      </c>
      <c r="V900" s="99" t="s">
        <v>192</v>
      </c>
    </row>
    <row r="901" spans="1:23">
      <c r="A901" s="209" t="s">
        <v>971</v>
      </c>
      <c r="B901" s="96" t="s">
        <v>822</v>
      </c>
      <c r="C901" s="110">
        <v>44000</v>
      </c>
      <c r="D901" s="103" t="s">
        <v>987</v>
      </c>
      <c r="E901" s="103">
        <v>57036</v>
      </c>
      <c r="F901" s="103"/>
      <c r="G901" s="103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>
        <v>62384</v>
      </c>
      <c r="V901" s="99">
        <f>U901-E901</f>
        <v>5348</v>
      </c>
      <c r="W901" t="s">
        <v>988</v>
      </c>
    </row>
    <row r="902" spans="1:23">
      <c r="A902" s="209" t="s">
        <v>971</v>
      </c>
      <c r="B902" s="96" t="s">
        <v>823</v>
      </c>
      <c r="C902" s="110">
        <v>44015</v>
      </c>
      <c r="D902" s="103" t="s">
        <v>989</v>
      </c>
      <c r="E902" s="103">
        <v>57036</v>
      </c>
      <c r="F902" s="103"/>
      <c r="G902" s="103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>
        <v>62384</v>
      </c>
      <c r="V902" s="99">
        <f>U902-E902</f>
        <v>5348</v>
      </c>
    </row>
    <row r="903" spans="1:23">
      <c r="A903" s="209" t="s">
        <v>971</v>
      </c>
      <c r="B903" s="96" t="s">
        <v>820</v>
      </c>
      <c r="C903" s="103"/>
      <c r="D903" s="103"/>
      <c r="E903" s="103"/>
      <c r="F903" s="103"/>
      <c r="G903" s="103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>
        <v>62384</v>
      </c>
      <c r="V903" s="99" t="s">
        <v>192</v>
      </c>
    </row>
    <row r="904" spans="1:23">
      <c r="A904" s="209" t="s">
        <v>971</v>
      </c>
      <c r="B904" s="96" t="s">
        <v>821</v>
      </c>
      <c r="C904" s="103"/>
      <c r="D904" s="103"/>
      <c r="E904" s="103"/>
      <c r="F904" s="103"/>
      <c r="G904" s="103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>
        <v>62384</v>
      </c>
      <c r="V904" s="99" t="s">
        <v>192</v>
      </c>
    </row>
    <row r="905" spans="1:23">
      <c r="A905" s="209" t="s">
        <v>971</v>
      </c>
      <c r="B905" s="96" t="s">
        <v>871</v>
      </c>
      <c r="C905" s="118">
        <v>44124</v>
      </c>
      <c r="D905" s="103" t="s">
        <v>990</v>
      </c>
      <c r="E905" s="105">
        <v>57365</v>
      </c>
      <c r="F905" s="103"/>
      <c r="G905" s="103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>
        <v>62384</v>
      </c>
      <c r="V905" s="99">
        <f>U905-E905</f>
        <v>5019</v>
      </c>
    </row>
    <row r="906" spans="1:23">
      <c r="A906" s="209" t="s">
        <v>971</v>
      </c>
      <c r="B906" s="96" t="s">
        <v>991</v>
      </c>
      <c r="C906" s="140"/>
      <c r="D906" s="103"/>
      <c r="E906" s="103"/>
      <c r="F906" s="103"/>
      <c r="G906" s="103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>
        <v>62384</v>
      </c>
      <c r="V906" s="99"/>
    </row>
    <row r="907" spans="1:23">
      <c r="A907" s="209" t="s">
        <v>971</v>
      </c>
      <c r="B907" s="96" t="s">
        <v>817</v>
      </c>
      <c r="C907" s="106">
        <v>43874</v>
      </c>
      <c r="D907" s="103" t="s">
        <v>992</v>
      </c>
      <c r="E907" s="103">
        <v>56450</v>
      </c>
      <c r="F907" s="103"/>
      <c r="G907" s="103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>
        <v>62384</v>
      </c>
      <c r="V907" s="99">
        <f>U907-E907</f>
        <v>5934</v>
      </c>
    </row>
    <row r="908" spans="1:23">
      <c r="A908" s="209" t="s">
        <v>971</v>
      </c>
      <c r="B908" s="96" t="s">
        <v>818</v>
      </c>
      <c r="C908" s="103"/>
      <c r="D908" s="103"/>
      <c r="E908" s="103"/>
      <c r="F908" s="103"/>
      <c r="G908" s="103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>
        <v>62384</v>
      </c>
      <c r="V908" s="99" t="s">
        <v>192</v>
      </c>
    </row>
    <row r="909" spans="1:23">
      <c r="A909" s="209" t="s">
        <v>971</v>
      </c>
      <c r="B909" s="96" t="s">
        <v>993</v>
      </c>
      <c r="C909" s="103"/>
      <c r="D909" s="103"/>
      <c r="E909" s="103"/>
      <c r="F909" s="103"/>
      <c r="G909" s="103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>
        <v>62384</v>
      </c>
      <c r="V909" s="99" t="s">
        <v>192</v>
      </c>
    </row>
    <row r="910" spans="1:23">
      <c r="A910" s="209" t="s">
        <v>971</v>
      </c>
      <c r="B910" s="96" t="s">
        <v>994</v>
      </c>
      <c r="C910" s="103"/>
      <c r="D910" s="103"/>
      <c r="E910" s="103"/>
      <c r="F910" s="103"/>
      <c r="G910" s="103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>
        <v>62384</v>
      </c>
      <c r="V910" s="99" t="s">
        <v>192</v>
      </c>
      <c r="W910">
        <v>59574</v>
      </c>
    </row>
    <row r="911" spans="1:23">
      <c r="A911" s="209" t="s">
        <v>995</v>
      </c>
      <c r="B911" s="96" t="s">
        <v>13</v>
      </c>
      <c r="C911" s="219">
        <v>42491</v>
      </c>
      <c r="D911" s="103"/>
      <c r="E911" s="112">
        <v>54000</v>
      </c>
      <c r="F911" s="103"/>
      <c r="G911" s="103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104">
        <v>63663</v>
      </c>
      <c r="V911" s="99">
        <f>U911-E911</f>
        <v>9663</v>
      </c>
    </row>
    <row r="912" spans="1:23">
      <c r="A912" s="209" t="s">
        <v>995</v>
      </c>
      <c r="B912" s="96" t="s">
        <v>782</v>
      </c>
      <c r="C912" s="111">
        <v>43296</v>
      </c>
      <c r="D912" s="107" t="s">
        <v>996</v>
      </c>
      <c r="E912" s="112">
        <v>56850</v>
      </c>
      <c r="F912" s="110">
        <v>45258</v>
      </c>
      <c r="G912" s="104" t="s">
        <v>997</v>
      </c>
      <c r="H912" s="99">
        <v>62293</v>
      </c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104">
        <v>63663</v>
      </c>
      <c r="V912" s="99">
        <f>U912-H912</f>
        <v>1370</v>
      </c>
    </row>
    <row r="913" spans="1:22">
      <c r="A913" s="209" t="s">
        <v>995</v>
      </c>
      <c r="B913" s="96" t="s">
        <v>788</v>
      </c>
      <c r="C913" s="111">
        <v>45204</v>
      </c>
      <c r="D913" s="104" t="s">
        <v>998</v>
      </c>
      <c r="E913" s="220" t="s">
        <v>999</v>
      </c>
      <c r="F913" s="110">
        <v>45204</v>
      </c>
      <c r="G913" s="104" t="s">
        <v>998</v>
      </c>
      <c r="H913" s="99">
        <v>62011</v>
      </c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104">
        <v>63663</v>
      </c>
      <c r="V913" s="99">
        <f>U913-H913+1831</f>
        <v>3483</v>
      </c>
    </row>
    <row r="914" spans="1:22">
      <c r="A914" s="209" t="s">
        <v>995</v>
      </c>
      <c r="B914" s="96" t="s">
        <v>794</v>
      </c>
      <c r="C914" s="107"/>
      <c r="D914" s="103"/>
      <c r="E914" s="221"/>
      <c r="F914" s="103"/>
      <c r="G914" s="103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104">
        <v>63663</v>
      </c>
      <c r="V914" s="99" t="s">
        <v>192</v>
      </c>
    </row>
    <row r="915" spans="1:22">
      <c r="A915" s="209" t="s">
        <v>995</v>
      </c>
      <c r="B915" s="96" t="s">
        <v>795</v>
      </c>
      <c r="C915" s="107"/>
      <c r="D915" s="103"/>
      <c r="E915" s="112"/>
      <c r="F915" s="103"/>
      <c r="G915" s="103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104">
        <v>63663</v>
      </c>
      <c r="V915" s="99" t="s">
        <v>192</v>
      </c>
    </row>
    <row r="916" spans="1:22">
      <c r="A916" s="209" t="s">
        <v>995</v>
      </c>
      <c r="B916" s="96" t="s">
        <v>797</v>
      </c>
      <c r="C916" s="107"/>
      <c r="D916" s="103"/>
      <c r="E916" s="112"/>
      <c r="F916" s="103"/>
      <c r="G916" s="103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104">
        <v>63663</v>
      </c>
      <c r="V916" s="99" t="s">
        <v>192</v>
      </c>
    </row>
    <row r="917" spans="1:22">
      <c r="A917" s="209" t="s">
        <v>995</v>
      </c>
      <c r="B917" s="96" t="s">
        <v>799</v>
      </c>
      <c r="C917" s="107"/>
      <c r="D917" s="103"/>
      <c r="E917" s="112"/>
      <c r="F917" s="103"/>
      <c r="G917" s="103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104">
        <v>63663</v>
      </c>
      <c r="V917" s="99" t="s">
        <v>192</v>
      </c>
    </row>
    <row r="918" spans="1:22">
      <c r="A918" s="209" t="s">
        <v>995</v>
      </c>
      <c r="B918" s="96" t="s">
        <v>471</v>
      </c>
      <c r="C918" s="107"/>
      <c r="D918" s="103"/>
      <c r="E918" s="112"/>
      <c r="F918" s="103"/>
      <c r="G918" s="103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104">
        <v>63663</v>
      </c>
      <c r="V918" s="99" t="s">
        <v>192</v>
      </c>
    </row>
    <row r="919" spans="1:22">
      <c r="A919" s="209" t="s">
        <v>995</v>
      </c>
      <c r="B919" s="96" t="s">
        <v>800</v>
      </c>
      <c r="C919" s="107"/>
      <c r="D919" s="103"/>
      <c r="E919" s="112"/>
      <c r="F919" s="103"/>
      <c r="G919" s="103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104">
        <v>63663</v>
      </c>
      <c r="V919" s="99" t="s">
        <v>192</v>
      </c>
    </row>
    <row r="920" spans="1:22">
      <c r="A920" s="209" t="s">
        <v>995</v>
      </c>
      <c r="B920" s="96" t="s">
        <v>233</v>
      </c>
      <c r="C920" s="222">
        <v>42956</v>
      </c>
      <c r="D920" s="223" t="s">
        <v>1000</v>
      </c>
      <c r="E920" s="224">
        <v>55323</v>
      </c>
      <c r="F920" s="110">
        <v>45258</v>
      </c>
      <c r="G920" s="104" t="s">
        <v>1001</v>
      </c>
      <c r="H920" s="99">
        <v>62293</v>
      </c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104">
        <v>63663</v>
      </c>
      <c r="V920" s="99">
        <f>U920-H920</f>
        <v>1370</v>
      </c>
    </row>
    <row r="921" spans="1:22">
      <c r="A921" s="209" t="s">
        <v>995</v>
      </c>
      <c r="B921" s="96" t="s">
        <v>981</v>
      </c>
      <c r="C921" s="111">
        <v>43710</v>
      </c>
      <c r="D921" s="99" t="s">
        <v>1002</v>
      </c>
      <c r="E921" s="112">
        <v>58029</v>
      </c>
      <c r="F921" s="103"/>
      <c r="G921" s="103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104">
        <v>63663</v>
      </c>
      <c r="V921" s="99">
        <f>U921-E921</f>
        <v>5634</v>
      </c>
    </row>
    <row r="922" spans="1:22">
      <c r="A922" s="209" t="s">
        <v>995</v>
      </c>
      <c r="B922" s="96" t="s">
        <v>844</v>
      </c>
      <c r="C922" s="107"/>
      <c r="D922" s="103"/>
      <c r="E922" s="112"/>
      <c r="F922" s="103"/>
      <c r="G922" s="103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104">
        <v>63663</v>
      </c>
      <c r="V922" s="99" t="s">
        <v>192</v>
      </c>
    </row>
    <row r="923" spans="1:22">
      <c r="A923" s="209" t="s">
        <v>995</v>
      </c>
      <c r="B923" s="96" t="s">
        <v>198</v>
      </c>
      <c r="C923" s="107"/>
      <c r="D923" s="103"/>
      <c r="E923" s="112"/>
      <c r="F923" s="103"/>
      <c r="G923" s="103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104">
        <v>63663</v>
      </c>
      <c r="V923" s="99" t="s">
        <v>192</v>
      </c>
    </row>
    <row r="924" spans="1:22">
      <c r="A924" s="209" t="s">
        <v>995</v>
      </c>
      <c r="B924" s="96" t="s">
        <v>984</v>
      </c>
      <c r="C924" s="111">
        <v>44817</v>
      </c>
      <c r="D924" s="107" t="s">
        <v>1003</v>
      </c>
      <c r="E924" s="220">
        <v>59574</v>
      </c>
      <c r="F924" s="103"/>
      <c r="G924" s="103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104">
        <v>63663</v>
      </c>
      <c r="V924" s="99">
        <f>U924-E924</f>
        <v>4089</v>
      </c>
    </row>
    <row r="925" spans="1:22">
      <c r="A925" s="209" t="s">
        <v>995</v>
      </c>
      <c r="B925" s="96" t="s">
        <v>985</v>
      </c>
      <c r="C925" s="107"/>
      <c r="D925" s="103"/>
      <c r="E925" s="112"/>
      <c r="F925" s="103"/>
      <c r="G925" s="103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104">
        <v>63663</v>
      </c>
      <c r="V925" s="99" t="s">
        <v>192</v>
      </c>
    </row>
    <row r="926" spans="1:22">
      <c r="A926" s="209" t="s">
        <v>995</v>
      </c>
      <c r="B926" s="96" t="s">
        <v>615</v>
      </c>
      <c r="C926" s="107"/>
      <c r="D926" s="103"/>
      <c r="E926" s="112"/>
      <c r="F926" s="103"/>
      <c r="G926" s="103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104">
        <v>63663</v>
      </c>
      <c r="V926" s="99" t="s">
        <v>192</v>
      </c>
    </row>
    <row r="927" spans="1:22">
      <c r="A927" s="209" t="s">
        <v>995</v>
      </c>
      <c r="B927" s="96" t="s">
        <v>304</v>
      </c>
      <c r="C927" s="107"/>
      <c r="D927" s="103"/>
      <c r="E927" s="112"/>
      <c r="F927" s="103"/>
      <c r="G927" s="103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104">
        <v>63663</v>
      </c>
      <c r="V927" s="99" t="s">
        <v>192</v>
      </c>
    </row>
    <row r="928" spans="1:22">
      <c r="A928" s="209" t="s">
        <v>995</v>
      </c>
      <c r="B928" s="96" t="s">
        <v>302</v>
      </c>
      <c r="C928" s="107"/>
      <c r="D928" s="103"/>
      <c r="E928" s="112"/>
      <c r="F928" s="103"/>
      <c r="G928" s="103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104">
        <v>63663</v>
      </c>
      <c r="V928" s="99" t="s">
        <v>192</v>
      </c>
    </row>
    <row r="929" spans="1:24">
      <c r="A929" s="209" t="s">
        <v>995</v>
      </c>
      <c r="B929" s="96" t="s">
        <v>728</v>
      </c>
      <c r="C929" s="107"/>
      <c r="D929" s="103"/>
      <c r="E929" s="112"/>
      <c r="F929" s="103"/>
      <c r="G929" s="103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104">
        <v>63663</v>
      </c>
      <c r="V929" s="99" t="s">
        <v>192</v>
      </c>
    </row>
    <row r="930" spans="1:24">
      <c r="A930" s="209" t="s">
        <v>995</v>
      </c>
      <c r="B930" s="96" t="s">
        <v>729</v>
      </c>
      <c r="C930" s="111">
        <v>43493</v>
      </c>
      <c r="D930" s="104" t="s">
        <v>1004</v>
      </c>
      <c r="E930" s="129">
        <v>57679</v>
      </c>
      <c r="F930" s="110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104">
        <v>63663</v>
      </c>
      <c r="V930" s="99">
        <f>U930-E930</f>
        <v>5984</v>
      </c>
    </row>
    <row r="931" spans="1:24">
      <c r="A931" s="209" t="s">
        <v>995</v>
      </c>
      <c r="B931" s="96" t="s">
        <v>822</v>
      </c>
      <c r="C931" s="111"/>
      <c r="D931" s="99"/>
      <c r="E931" s="129"/>
      <c r="F931" s="110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104">
        <v>63663</v>
      </c>
      <c r="V931" s="99" t="s">
        <v>192</v>
      </c>
    </row>
    <row r="932" spans="1:24">
      <c r="A932" s="209" t="s">
        <v>995</v>
      </c>
      <c r="B932" s="96" t="s">
        <v>823</v>
      </c>
      <c r="C932" s="111"/>
      <c r="D932" s="99"/>
      <c r="E932" s="129"/>
      <c r="F932" s="110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104">
        <v>63663</v>
      </c>
      <c r="V932" s="99" t="s">
        <v>192</v>
      </c>
    </row>
    <row r="933" spans="1:24">
      <c r="A933" s="209" t="s">
        <v>995</v>
      </c>
      <c r="B933" s="96" t="s">
        <v>820</v>
      </c>
      <c r="C933" s="111"/>
      <c r="D933" s="99"/>
      <c r="E933" s="129"/>
      <c r="F933" s="110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104">
        <v>63663</v>
      </c>
      <c r="V933" s="99" t="s">
        <v>192</v>
      </c>
    </row>
    <row r="934" spans="1:24">
      <c r="A934" s="209" t="s">
        <v>995</v>
      </c>
      <c r="B934" s="96" t="s">
        <v>821</v>
      </c>
      <c r="C934" s="111"/>
      <c r="D934" s="99"/>
      <c r="E934" s="129"/>
      <c r="F934" s="110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104">
        <v>63663</v>
      </c>
      <c r="V934" s="99" t="s">
        <v>192</v>
      </c>
    </row>
    <row r="935" spans="1:24">
      <c r="A935" s="209" t="s">
        <v>995</v>
      </c>
      <c r="B935" s="96" t="s">
        <v>103</v>
      </c>
      <c r="C935" s="111"/>
      <c r="D935" s="104"/>
      <c r="E935" s="129"/>
      <c r="F935" s="110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104">
        <v>63663</v>
      </c>
      <c r="V935" s="99" t="s">
        <v>192</v>
      </c>
    </row>
    <row r="936" spans="1:24">
      <c r="A936" s="209" t="s">
        <v>995</v>
      </c>
      <c r="B936" s="96" t="s">
        <v>817</v>
      </c>
      <c r="C936" s="111"/>
      <c r="D936" s="99"/>
      <c r="E936" s="129"/>
      <c r="F936" s="110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104">
        <v>63663</v>
      </c>
      <c r="V936" s="99" t="s">
        <v>192</v>
      </c>
    </row>
    <row r="937" spans="1:24">
      <c r="A937" s="209" t="s">
        <v>995</v>
      </c>
      <c r="B937" s="96" t="s">
        <v>818</v>
      </c>
      <c r="C937" s="110">
        <v>45357</v>
      </c>
      <c r="D937" s="104" t="s">
        <v>1005</v>
      </c>
      <c r="E937" s="129">
        <v>62768</v>
      </c>
      <c r="F937" s="110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104">
        <v>63663</v>
      </c>
      <c r="V937" s="99">
        <f>U937-E937</f>
        <v>895</v>
      </c>
    </row>
    <row r="938" spans="1:24">
      <c r="A938" s="209" t="s">
        <v>995</v>
      </c>
      <c r="B938" s="96" t="s">
        <v>993</v>
      </c>
      <c r="C938" s="111"/>
      <c r="D938" s="99"/>
      <c r="E938" s="129"/>
      <c r="F938" s="110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104">
        <v>63663</v>
      </c>
      <c r="V938" s="99" t="s">
        <v>192</v>
      </c>
      <c r="X938" s="225"/>
    </row>
    <row r="939" spans="1:24">
      <c r="A939" s="209" t="s">
        <v>995</v>
      </c>
      <c r="B939" s="96" t="s">
        <v>994</v>
      </c>
      <c r="C939" s="111"/>
      <c r="D939" s="99"/>
      <c r="E939" s="129"/>
      <c r="F939" s="110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104">
        <v>63663</v>
      </c>
      <c r="V939" s="99" t="s">
        <v>192</v>
      </c>
      <c r="W939" t="s">
        <v>1006</v>
      </c>
      <c r="X939" s="198" t="s">
        <v>1007</v>
      </c>
    </row>
    <row r="940" spans="1:24" ht="15.5">
      <c r="A940" s="209" t="s">
        <v>1008</v>
      </c>
      <c r="B940" s="96" t="s">
        <v>13</v>
      </c>
      <c r="C940" s="103"/>
      <c r="D940" s="103"/>
      <c r="E940" s="103"/>
      <c r="F940" s="103"/>
      <c r="G940" s="103"/>
      <c r="H940" s="16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>
        <v>63752</v>
      </c>
      <c r="V940" s="99" t="s">
        <v>192</v>
      </c>
      <c r="W940" t="s">
        <v>1006</v>
      </c>
    </row>
    <row r="941" spans="1:24">
      <c r="A941" s="209" t="s">
        <v>1008</v>
      </c>
      <c r="B941" s="96" t="s">
        <v>782</v>
      </c>
      <c r="C941" s="110">
        <v>43192</v>
      </c>
      <c r="D941" s="104" t="s">
        <v>1009</v>
      </c>
      <c r="E941" s="99">
        <v>44727</v>
      </c>
      <c r="F941" s="108">
        <v>45071</v>
      </c>
      <c r="G941" s="104" t="s">
        <v>1010</v>
      </c>
      <c r="H941" s="99">
        <v>62982</v>
      </c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>
        <v>63752</v>
      </c>
      <c r="V941" s="99">
        <f>U941-H941</f>
        <v>770</v>
      </c>
      <c r="W941" t="s">
        <v>1006</v>
      </c>
      <c r="X941">
        <v>8349</v>
      </c>
    </row>
    <row r="942" spans="1:24">
      <c r="A942" s="209" t="s">
        <v>1008</v>
      </c>
      <c r="B942" s="96" t="s">
        <v>788</v>
      </c>
      <c r="C942" s="110">
        <v>43192</v>
      </c>
      <c r="D942" s="104" t="s">
        <v>1011</v>
      </c>
      <c r="E942" s="99">
        <v>44727</v>
      </c>
      <c r="F942" s="110">
        <v>44135</v>
      </c>
      <c r="G942" s="135" t="s">
        <v>1012</v>
      </c>
      <c r="H942" s="104">
        <v>51795</v>
      </c>
      <c r="I942" s="226">
        <v>44586</v>
      </c>
      <c r="J942" s="104" t="s">
        <v>1013</v>
      </c>
      <c r="K942" s="99">
        <v>59593</v>
      </c>
      <c r="L942" s="110">
        <v>45066</v>
      </c>
      <c r="M942" s="104" t="s">
        <v>1014</v>
      </c>
      <c r="N942" s="99">
        <v>62982</v>
      </c>
      <c r="O942" s="99"/>
      <c r="P942" s="99"/>
      <c r="Q942" s="99"/>
      <c r="R942" s="99"/>
      <c r="S942" s="99"/>
      <c r="T942" s="99"/>
      <c r="U942" s="99">
        <v>63752</v>
      </c>
      <c r="V942" s="99">
        <f>U942-N942</f>
        <v>770</v>
      </c>
      <c r="W942" t="s">
        <v>1006</v>
      </c>
    </row>
    <row r="943" spans="1:24" ht="15.5">
      <c r="A943" s="209" t="s">
        <v>1008</v>
      </c>
      <c r="B943" s="96" t="s">
        <v>794</v>
      </c>
      <c r="C943" s="110"/>
      <c r="D943" s="99"/>
      <c r="E943" s="99"/>
      <c r="F943" s="110"/>
      <c r="G943" s="99"/>
      <c r="H943" s="16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>
        <v>63752</v>
      </c>
      <c r="V943" s="99" t="s">
        <v>192</v>
      </c>
      <c r="W943" t="s">
        <v>1006</v>
      </c>
    </row>
    <row r="944" spans="1:24" ht="15.5">
      <c r="A944" s="209" t="s">
        <v>1008</v>
      </c>
      <c r="B944" s="96" t="s">
        <v>795</v>
      </c>
      <c r="C944" s="110">
        <v>43461</v>
      </c>
      <c r="D944" s="104" t="s">
        <v>1015</v>
      </c>
      <c r="E944" s="99">
        <v>46524</v>
      </c>
      <c r="F944" s="110"/>
      <c r="G944" s="99"/>
      <c r="H944" s="16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>
        <v>63752</v>
      </c>
      <c r="V944" s="99">
        <f>U944-E944</f>
        <v>17228</v>
      </c>
      <c r="W944" t="s">
        <v>1006</v>
      </c>
    </row>
    <row r="945" spans="1:23" ht="15.5">
      <c r="A945" s="209" t="s">
        <v>1008</v>
      </c>
      <c r="B945" s="96" t="s">
        <v>797</v>
      </c>
      <c r="C945" s="103"/>
      <c r="D945" s="103"/>
      <c r="E945" s="103"/>
      <c r="F945" s="103"/>
      <c r="G945" s="103"/>
      <c r="H945" s="16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>
        <v>63752</v>
      </c>
      <c r="V945" s="99" t="s">
        <v>192</v>
      </c>
      <c r="W945" t="s">
        <v>1006</v>
      </c>
    </row>
    <row r="946" spans="1:23" ht="15.5">
      <c r="A946" s="209" t="s">
        <v>1008</v>
      </c>
      <c r="B946" s="96" t="s">
        <v>799</v>
      </c>
      <c r="C946" s="103"/>
      <c r="D946" s="103"/>
      <c r="E946" s="103"/>
      <c r="F946" s="103"/>
      <c r="G946" s="103"/>
      <c r="H946" s="16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>
        <v>63752</v>
      </c>
      <c r="V946" s="99" t="s">
        <v>192</v>
      </c>
      <c r="W946" t="s">
        <v>1006</v>
      </c>
    </row>
    <row r="947" spans="1:23" ht="15.5">
      <c r="A947" s="209" t="s">
        <v>1008</v>
      </c>
      <c r="B947" s="96" t="s">
        <v>471</v>
      </c>
      <c r="C947" s="103"/>
      <c r="D947" s="103"/>
      <c r="E947" s="103"/>
      <c r="F947" s="103"/>
      <c r="G947" s="103"/>
      <c r="H947" s="16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>
        <v>63752</v>
      </c>
      <c r="V947" s="99" t="s">
        <v>192</v>
      </c>
      <c r="W947" t="s">
        <v>1006</v>
      </c>
    </row>
    <row r="948" spans="1:23" ht="15.5">
      <c r="A948" s="209" t="s">
        <v>1008</v>
      </c>
      <c r="B948" s="96" t="s">
        <v>800</v>
      </c>
      <c r="C948" s="103"/>
      <c r="D948" s="103"/>
      <c r="E948" s="103"/>
      <c r="F948" s="103"/>
      <c r="G948" s="103"/>
      <c r="H948" s="16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>
        <v>63752</v>
      </c>
      <c r="V948" s="99" t="s">
        <v>192</v>
      </c>
      <c r="W948" t="s">
        <v>1006</v>
      </c>
    </row>
    <row r="949" spans="1:23" ht="15.5">
      <c r="A949" s="209" t="s">
        <v>1008</v>
      </c>
      <c r="B949" s="96" t="s">
        <v>233</v>
      </c>
      <c r="C949" s="110">
        <v>45026</v>
      </c>
      <c r="D949" s="150" t="s">
        <v>1016</v>
      </c>
      <c r="E949" s="103">
        <v>62966</v>
      </c>
      <c r="F949" s="103"/>
      <c r="G949" s="103"/>
      <c r="H949" s="16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>
        <v>63752</v>
      </c>
      <c r="V949" s="99">
        <f>U949-E949</f>
        <v>786</v>
      </c>
      <c r="W949" t="s">
        <v>1006</v>
      </c>
    </row>
    <row r="950" spans="1:23" ht="15.5">
      <c r="A950" s="209" t="s">
        <v>1008</v>
      </c>
      <c r="B950" s="96" t="s">
        <v>981</v>
      </c>
      <c r="C950" s="103"/>
      <c r="D950" s="103"/>
      <c r="E950" s="103"/>
      <c r="F950" s="103"/>
      <c r="G950" s="103"/>
      <c r="H950" s="16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>
        <v>63752</v>
      </c>
      <c r="V950" s="99" t="s">
        <v>192</v>
      </c>
      <c r="W950" t="s">
        <v>1006</v>
      </c>
    </row>
    <row r="951" spans="1:23" ht="15.5">
      <c r="A951" s="209" t="s">
        <v>1008</v>
      </c>
      <c r="B951" s="96" t="s">
        <v>844</v>
      </c>
      <c r="C951" s="103"/>
      <c r="D951" s="103"/>
      <c r="E951" s="103"/>
      <c r="F951" s="103"/>
      <c r="G951" s="103"/>
      <c r="H951" s="16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>
        <v>63752</v>
      </c>
      <c r="V951" s="99" t="s">
        <v>192</v>
      </c>
      <c r="W951" t="s">
        <v>1006</v>
      </c>
    </row>
    <row r="952" spans="1:23" ht="15.5">
      <c r="A952" s="209" t="s">
        <v>1008</v>
      </c>
      <c r="B952" s="96" t="s">
        <v>198</v>
      </c>
      <c r="C952" s="103"/>
      <c r="D952" s="103"/>
      <c r="E952" s="103"/>
      <c r="F952" s="103"/>
      <c r="G952" s="103"/>
      <c r="H952" s="16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>
        <v>63752</v>
      </c>
      <c r="V952" s="99" t="s">
        <v>192</v>
      </c>
      <c r="W952" t="s">
        <v>1006</v>
      </c>
    </row>
    <row r="953" spans="1:23" ht="15.5">
      <c r="A953" s="209" t="s">
        <v>1008</v>
      </c>
      <c r="B953" s="96" t="s">
        <v>984</v>
      </c>
      <c r="C953" s="103"/>
      <c r="D953" s="103"/>
      <c r="E953" s="103"/>
      <c r="F953" s="103"/>
      <c r="G953" s="103"/>
      <c r="H953" s="16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>
        <v>63752</v>
      </c>
      <c r="V953" s="99" t="s">
        <v>192</v>
      </c>
      <c r="W953" t="s">
        <v>1006</v>
      </c>
    </row>
    <row r="954" spans="1:23" ht="15.5">
      <c r="A954" s="209" t="s">
        <v>1008</v>
      </c>
      <c r="B954" s="96" t="s">
        <v>985</v>
      </c>
      <c r="C954" s="103"/>
      <c r="D954" s="103"/>
      <c r="E954" s="103"/>
      <c r="F954" s="103"/>
      <c r="G954" s="103"/>
      <c r="H954" s="16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>
        <v>63752</v>
      </c>
      <c r="V954" s="99" t="s">
        <v>192</v>
      </c>
      <c r="W954" t="s">
        <v>1006</v>
      </c>
    </row>
    <row r="955" spans="1:23" ht="15.5">
      <c r="A955" s="209" t="s">
        <v>1008</v>
      </c>
      <c r="B955" s="96" t="s">
        <v>615</v>
      </c>
      <c r="C955" s="103"/>
      <c r="D955" s="103"/>
      <c r="E955" s="103"/>
      <c r="F955" s="103"/>
      <c r="G955" s="103"/>
      <c r="H955" s="16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>
        <v>63752</v>
      </c>
      <c r="V955" s="99" t="s">
        <v>192</v>
      </c>
      <c r="W955" t="s">
        <v>1006</v>
      </c>
    </row>
    <row r="956" spans="1:23" ht="15.5">
      <c r="A956" s="209" t="s">
        <v>1008</v>
      </c>
      <c r="B956" s="96" t="s">
        <v>304</v>
      </c>
      <c r="C956" s="103"/>
      <c r="D956" s="103"/>
      <c r="E956" s="103"/>
      <c r="F956" s="103"/>
      <c r="G956" s="103"/>
      <c r="H956" s="16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>
        <v>63752</v>
      </c>
      <c r="V956" s="99" t="s">
        <v>192</v>
      </c>
      <c r="W956" t="s">
        <v>1006</v>
      </c>
    </row>
    <row r="957" spans="1:23" ht="15.5">
      <c r="A957" s="209" t="s">
        <v>1008</v>
      </c>
      <c r="B957" s="96" t="s">
        <v>302</v>
      </c>
      <c r="C957" s="110">
        <v>43532</v>
      </c>
      <c r="D957" s="104" t="s">
        <v>1017</v>
      </c>
      <c r="E957" s="99">
        <v>46817</v>
      </c>
      <c r="F957" s="110"/>
      <c r="G957" s="99"/>
      <c r="H957" s="16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>
        <v>63752</v>
      </c>
      <c r="V957" s="99">
        <f>U957-E957</f>
        <v>16935</v>
      </c>
      <c r="W957" t="s">
        <v>1006</v>
      </c>
    </row>
    <row r="958" spans="1:23">
      <c r="A958" s="209" t="s">
        <v>1008</v>
      </c>
      <c r="B958" s="96" t="s">
        <v>728</v>
      </c>
      <c r="C958" s="110">
        <v>43471</v>
      </c>
      <c r="D958" s="150" t="s">
        <v>1018</v>
      </c>
      <c r="E958" s="161"/>
      <c r="F958" s="110">
        <v>44449</v>
      </c>
      <c r="G958" s="104" t="s">
        <v>1019</v>
      </c>
      <c r="H958" s="99">
        <v>53568</v>
      </c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>
        <v>63752</v>
      </c>
      <c r="V958" s="99">
        <f>U958-H958</f>
        <v>10184</v>
      </c>
      <c r="W958" t="s">
        <v>1006</v>
      </c>
    </row>
    <row r="959" spans="1:23" ht="15.5">
      <c r="A959" s="209" t="s">
        <v>1008</v>
      </c>
      <c r="B959" s="96" t="s">
        <v>729</v>
      </c>
      <c r="C959" s="103"/>
      <c r="D959" s="103"/>
      <c r="E959" s="103"/>
      <c r="F959" s="103"/>
      <c r="G959" s="103"/>
      <c r="H959" s="16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>
        <v>63752</v>
      </c>
      <c r="V959" s="99" t="s">
        <v>192</v>
      </c>
      <c r="W959" t="s">
        <v>1006</v>
      </c>
    </row>
    <row r="960" spans="1:23" ht="15.5">
      <c r="A960" s="209" t="s">
        <v>1008</v>
      </c>
      <c r="B960" s="96" t="s">
        <v>822</v>
      </c>
      <c r="C960" s="110">
        <v>43874</v>
      </c>
      <c r="D960" s="104">
        <v>1060021</v>
      </c>
      <c r="E960" s="104">
        <v>49327</v>
      </c>
      <c r="F960" s="99"/>
      <c r="G960" s="99"/>
      <c r="H960" s="16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>
        <v>63752</v>
      </c>
      <c r="V960" s="99">
        <f>U960-E960</f>
        <v>14425</v>
      </c>
      <c r="W960" t="s">
        <v>1006</v>
      </c>
    </row>
    <row r="961" spans="1:24" ht="15.5">
      <c r="A961" s="209" t="s">
        <v>1008</v>
      </c>
      <c r="B961" s="96" t="s">
        <v>823</v>
      </c>
      <c r="C961" s="110">
        <v>43874</v>
      </c>
      <c r="D961" s="104">
        <v>1060021</v>
      </c>
      <c r="E961" s="104">
        <v>49327</v>
      </c>
      <c r="F961" s="99"/>
      <c r="G961" s="99"/>
      <c r="H961" s="16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>
        <v>63752</v>
      </c>
      <c r="V961" s="99">
        <f>U961-E961</f>
        <v>14425</v>
      </c>
      <c r="W961" t="s">
        <v>1006</v>
      </c>
    </row>
    <row r="962" spans="1:24" ht="15.5">
      <c r="A962" s="209" t="s">
        <v>1008</v>
      </c>
      <c r="B962" s="96" t="s">
        <v>820</v>
      </c>
      <c r="C962" s="99"/>
      <c r="D962" s="99"/>
      <c r="E962" s="99"/>
      <c r="F962" s="99"/>
      <c r="G962" s="99"/>
      <c r="H962" s="16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>
        <v>63752</v>
      </c>
      <c r="V962" s="99" t="s">
        <v>192</v>
      </c>
      <c r="W962" t="s">
        <v>1006</v>
      </c>
    </row>
    <row r="963" spans="1:24" ht="15.5">
      <c r="A963" s="209" t="s">
        <v>1008</v>
      </c>
      <c r="B963" s="96" t="s">
        <v>821</v>
      </c>
      <c r="C963" s="99"/>
      <c r="D963" s="99"/>
      <c r="E963" s="99"/>
      <c r="F963" s="99"/>
      <c r="G963" s="99"/>
      <c r="H963" s="16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>
        <v>63752</v>
      </c>
      <c r="V963" s="99" t="s">
        <v>192</v>
      </c>
      <c r="W963" t="s">
        <v>1006</v>
      </c>
    </row>
    <row r="964" spans="1:24">
      <c r="A964" s="209" t="s">
        <v>1008</v>
      </c>
      <c r="B964" s="96" t="s">
        <v>103</v>
      </c>
      <c r="C964" s="110">
        <v>43782</v>
      </c>
      <c r="D964" s="99" t="s">
        <v>1020</v>
      </c>
      <c r="E964" s="99">
        <v>48846</v>
      </c>
      <c r="F964" s="110">
        <v>43874</v>
      </c>
      <c r="G964" s="104">
        <v>1060024</v>
      </c>
      <c r="H964" s="104">
        <v>49327</v>
      </c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>
        <v>63752</v>
      </c>
      <c r="V964" s="99">
        <f>U964-H964</f>
        <v>14425</v>
      </c>
      <c r="W964" t="s">
        <v>1006</v>
      </c>
    </row>
    <row r="965" spans="1:24" ht="15.5">
      <c r="A965" s="209" t="s">
        <v>1008</v>
      </c>
      <c r="B965" s="96" t="s">
        <v>993</v>
      </c>
      <c r="C965" s="99"/>
      <c r="D965" s="99"/>
      <c r="E965" s="99"/>
      <c r="F965" s="99"/>
      <c r="G965" s="99"/>
      <c r="H965" s="16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>
        <v>63752</v>
      </c>
      <c r="V965" s="99" t="s">
        <v>192</v>
      </c>
      <c r="W965" t="s">
        <v>1006</v>
      </c>
    </row>
    <row r="966" spans="1:24" ht="15.5">
      <c r="A966" s="209" t="s">
        <v>1008</v>
      </c>
      <c r="B966" s="96" t="s">
        <v>994</v>
      </c>
      <c r="C966" s="99"/>
      <c r="D966" s="99"/>
      <c r="E966" s="99"/>
      <c r="F966" s="99"/>
      <c r="G966" s="99"/>
      <c r="H966" s="16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>
        <v>63752</v>
      </c>
      <c r="V966" s="99" t="s">
        <v>192</v>
      </c>
      <c r="W966" t="s">
        <v>1006</v>
      </c>
    </row>
    <row r="967" spans="1:24" ht="15.5">
      <c r="A967" s="209" t="s">
        <v>1008</v>
      </c>
      <c r="B967" s="96" t="s">
        <v>817</v>
      </c>
      <c r="C967" s="110"/>
      <c r="D967" s="136"/>
      <c r="E967" s="99"/>
      <c r="F967" s="99"/>
      <c r="G967" s="99"/>
      <c r="H967" s="16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>
        <v>63752</v>
      </c>
      <c r="V967" s="99"/>
      <c r="W967" t="s">
        <v>1006</v>
      </c>
    </row>
    <row r="968" spans="1:24" ht="15.5">
      <c r="A968" s="209" t="s">
        <v>1008</v>
      </c>
      <c r="B968" s="96" t="s">
        <v>818</v>
      </c>
      <c r="C968" s="110"/>
      <c r="D968" s="104"/>
      <c r="E968" s="99"/>
      <c r="F968" s="99"/>
      <c r="G968" s="99"/>
      <c r="H968" s="16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>
        <v>63752</v>
      </c>
      <c r="V968" s="99"/>
      <c r="X968" s="198" t="s">
        <v>1021</v>
      </c>
    </row>
    <row r="969" spans="1:24">
      <c r="A969" s="209" t="s">
        <v>1022</v>
      </c>
      <c r="B969" s="96" t="s">
        <v>13</v>
      </c>
      <c r="C969" s="108">
        <v>43731</v>
      </c>
      <c r="D969" s="104" t="s">
        <v>1023</v>
      </c>
      <c r="E969" s="99">
        <v>19865</v>
      </c>
      <c r="F969" s="108"/>
      <c r="G969" s="104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>
        <v>23636</v>
      </c>
      <c r="V969" s="99">
        <f>U969-E969</f>
        <v>3771</v>
      </c>
      <c r="W969" t="s">
        <v>1024</v>
      </c>
    </row>
    <row r="970" spans="1:24" ht="15.5">
      <c r="A970" s="209" t="s">
        <v>1022</v>
      </c>
      <c r="B970" s="96" t="s">
        <v>188</v>
      </c>
      <c r="C970" s="110">
        <v>43731</v>
      </c>
      <c r="D970" s="104" t="s">
        <v>1025</v>
      </c>
      <c r="E970" s="99">
        <v>19865</v>
      </c>
      <c r="F970" s="99"/>
      <c r="G970" s="99"/>
      <c r="H970" s="16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>
        <v>23636</v>
      </c>
      <c r="V970" s="99">
        <f>U970-E970</f>
        <v>3771</v>
      </c>
    </row>
    <row r="971" spans="1:24" ht="15.5">
      <c r="A971" s="209" t="s">
        <v>1022</v>
      </c>
      <c r="B971" s="96" t="s">
        <v>191</v>
      </c>
      <c r="C971" s="110">
        <v>43731</v>
      </c>
      <c r="D971" s="104" t="s">
        <v>1025</v>
      </c>
      <c r="E971" s="99">
        <v>19865</v>
      </c>
      <c r="F971" s="99"/>
      <c r="G971" s="99"/>
      <c r="H971" s="16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>
        <v>23636</v>
      </c>
      <c r="V971" s="99">
        <f>U971-E971</f>
        <v>3771</v>
      </c>
    </row>
    <row r="972" spans="1:24" ht="15.5">
      <c r="A972" s="209" t="s">
        <v>1022</v>
      </c>
      <c r="B972" s="96" t="s">
        <v>105</v>
      </c>
      <c r="C972" s="110"/>
      <c r="D972" s="104"/>
      <c r="E972" s="99"/>
      <c r="F972" s="99"/>
      <c r="G972" s="99"/>
      <c r="H972" s="16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>
        <v>23636</v>
      </c>
      <c r="V972" s="99" t="s">
        <v>192</v>
      </c>
    </row>
    <row r="973" spans="1:24" ht="15.5">
      <c r="A973" s="209" t="s">
        <v>1022</v>
      </c>
      <c r="B973" s="96" t="s">
        <v>198</v>
      </c>
      <c r="C973" s="99"/>
      <c r="D973" s="99"/>
      <c r="E973" s="99"/>
      <c r="F973" s="99"/>
      <c r="G973" s="99"/>
      <c r="H973" s="16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>
        <v>23636</v>
      </c>
      <c r="V973" s="99" t="s">
        <v>192</v>
      </c>
    </row>
    <row r="974" spans="1:24" ht="15.5">
      <c r="A974" s="209" t="s">
        <v>1022</v>
      </c>
      <c r="B974" s="96" t="s">
        <v>960</v>
      </c>
      <c r="C974" s="99"/>
      <c r="D974" s="99"/>
      <c r="E974" s="99"/>
      <c r="F974" s="99"/>
      <c r="G974" s="99"/>
      <c r="H974" s="16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>
        <v>23636</v>
      </c>
      <c r="V974" s="99" t="s">
        <v>192</v>
      </c>
    </row>
    <row r="975" spans="1:24" ht="15.5">
      <c r="A975" s="209" t="s">
        <v>1022</v>
      </c>
      <c r="B975" s="96" t="s">
        <v>1026</v>
      </c>
      <c r="C975" s="110">
        <v>43438</v>
      </c>
      <c r="D975" s="104" t="s">
        <v>1027</v>
      </c>
      <c r="E975" s="99">
        <v>18742</v>
      </c>
      <c r="F975" s="110"/>
      <c r="G975" s="99"/>
      <c r="H975" s="16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>
        <v>23636</v>
      </c>
      <c r="V975" s="99">
        <f>U975-E975</f>
        <v>4894</v>
      </c>
    </row>
    <row r="976" spans="1:24" ht="15.5">
      <c r="A976" s="209" t="s">
        <v>1022</v>
      </c>
      <c r="B976" s="96" t="s">
        <v>1028</v>
      </c>
      <c r="C976" s="99"/>
      <c r="D976" s="99"/>
      <c r="E976" s="99"/>
      <c r="F976" s="99"/>
      <c r="G976" s="99"/>
      <c r="H976" s="16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>
        <v>23636</v>
      </c>
      <c r="V976" s="99" t="s">
        <v>192</v>
      </c>
    </row>
    <row r="977" spans="1:22" ht="15.5">
      <c r="A977" s="209" t="s">
        <v>1022</v>
      </c>
      <c r="B977" s="96" t="s">
        <v>761</v>
      </c>
      <c r="C977" s="99"/>
      <c r="D977" s="99"/>
      <c r="E977" s="99"/>
      <c r="F977" s="99"/>
      <c r="G977" s="99"/>
      <c r="H977" s="16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>
        <v>23636</v>
      </c>
      <c r="V977" s="99" t="s">
        <v>192</v>
      </c>
    </row>
    <row r="978" spans="1:22" ht="15.5">
      <c r="A978" s="209" t="s">
        <v>1022</v>
      </c>
      <c r="B978" s="96" t="s">
        <v>1029</v>
      </c>
      <c r="C978" s="99"/>
      <c r="D978" s="99"/>
      <c r="E978" s="99"/>
      <c r="F978" s="99"/>
      <c r="G978" s="99"/>
      <c r="H978" s="16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>
        <v>23636</v>
      </c>
      <c r="V978" s="99" t="s">
        <v>192</v>
      </c>
    </row>
    <row r="979" spans="1:22" ht="15.5">
      <c r="A979" s="209" t="s">
        <v>1022</v>
      </c>
      <c r="B979" s="96" t="s">
        <v>1030</v>
      </c>
      <c r="C979" s="110">
        <v>44094</v>
      </c>
      <c r="D979" s="99" t="s">
        <v>1031</v>
      </c>
      <c r="E979" s="99">
        <v>20914</v>
      </c>
      <c r="F979" s="99"/>
      <c r="G979" s="99"/>
      <c r="H979" s="16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>
        <v>23636</v>
      </c>
      <c r="V979" s="99">
        <f>U979-E979</f>
        <v>2722</v>
      </c>
    </row>
    <row r="980" spans="1:22" ht="15.5">
      <c r="A980" s="209" t="s">
        <v>1022</v>
      </c>
      <c r="B980" s="96" t="s">
        <v>1032</v>
      </c>
      <c r="C980" s="99"/>
      <c r="D980" s="99"/>
      <c r="E980" s="99"/>
      <c r="F980" s="99"/>
      <c r="G980" s="99"/>
      <c r="H980" s="16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>
        <v>23636</v>
      </c>
      <c r="V980" s="99" t="s">
        <v>192</v>
      </c>
    </row>
    <row r="981" spans="1:22" ht="15.5">
      <c r="A981" s="209" t="s">
        <v>1022</v>
      </c>
      <c r="B981" s="96" t="s">
        <v>1033</v>
      </c>
      <c r="C981" s="99"/>
      <c r="D981" s="99"/>
      <c r="E981" s="99"/>
      <c r="F981" s="99"/>
      <c r="G981" s="99"/>
      <c r="H981" s="16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>
        <v>23636</v>
      </c>
      <c r="V981" s="99"/>
    </row>
    <row r="982" spans="1:22" ht="15.5">
      <c r="A982" s="209" t="s">
        <v>1022</v>
      </c>
      <c r="B982" s="96" t="s">
        <v>1034</v>
      </c>
      <c r="C982" s="99"/>
      <c r="D982" s="99"/>
      <c r="E982" s="99"/>
      <c r="F982" s="99"/>
      <c r="G982" s="99"/>
      <c r="H982" s="16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>
        <v>23636</v>
      </c>
      <c r="V982" s="99" t="s">
        <v>192</v>
      </c>
    </row>
    <row r="983" spans="1:22" ht="15.5">
      <c r="A983" s="209" t="s">
        <v>1022</v>
      </c>
      <c r="B983" s="96" t="s">
        <v>1035</v>
      </c>
      <c r="C983" s="99"/>
      <c r="D983" s="99"/>
      <c r="E983" s="99"/>
      <c r="F983" s="99"/>
      <c r="G983" s="99"/>
      <c r="H983" s="16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>
        <v>23636</v>
      </c>
      <c r="V983" s="99" t="s">
        <v>192</v>
      </c>
    </row>
    <row r="984" spans="1:22" ht="15.5">
      <c r="A984" s="209" t="s">
        <v>1022</v>
      </c>
      <c r="B984" s="96" t="s">
        <v>1036</v>
      </c>
      <c r="C984" s="99"/>
      <c r="D984" s="99"/>
      <c r="E984" s="99"/>
      <c r="F984" s="99"/>
      <c r="G984" s="99"/>
      <c r="H984" s="16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>
        <v>23636</v>
      </c>
      <c r="V984" s="99" t="s">
        <v>192</v>
      </c>
    </row>
    <row r="985" spans="1:22" ht="15.5">
      <c r="A985" s="209" t="s">
        <v>1022</v>
      </c>
      <c r="B985" s="96" t="s">
        <v>132</v>
      </c>
      <c r="C985" s="99"/>
      <c r="D985" s="99"/>
      <c r="E985" s="99"/>
      <c r="F985" s="99"/>
      <c r="G985" s="99"/>
      <c r="H985" s="16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>
        <v>23636</v>
      </c>
      <c r="V985" s="99" t="s">
        <v>192</v>
      </c>
    </row>
    <row r="986" spans="1:22" ht="15.5">
      <c r="A986" s="209" t="s">
        <v>1022</v>
      </c>
      <c r="B986" s="96" t="s">
        <v>1037</v>
      </c>
      <c r="C986" s="99"/>
      <c r="D986" s="99"/>
      <c r="E986" s="99"/>
      <c r="F986" s="99"/>
      <c r="G986" s="99"/>
      <c r="H986" s="16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>
        <v>23636</v>
      </c>
      <c r="V986" s="99" t="s">
        <v>192</v>
      </c>
    </row>
    <row r="987" spans="1:22" ht="15.5">
      <c r="A987" s="209" t="s">
        <v>1022</v>
      </c>
      <c r="B987" s="96" t="s">
        <v>1038</v>
      </c>
      <c r="C987" s="99"/>
      <c r="D987" s="99"/>
      <c r="E987" s="99"/>
      <c r="F987" s="99"/>
      <c r="G987" s="99"/>
      <c r="H987" s="16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>
        <v>23636</v>
      </c>
      <c r="V987" s="99" t="s">
        <v>192</v>
      </c>
    </row>
    <row r="988" spans="1:22" ht="15.5">
      <c r="A988" s="209" t="s">
        <v>1022</v>
      </c>
      <c r="B988" s="96" t="s">
        <v>231</v>
      </c>
      <c r="C988" s="110">
        <v>44650</v>
      </c>
      <c r="D988" s="104" t="s">
        <v>1039</v>
      </c>
      <c r="E988" s="99">
        <v>21944</v>
      </c>
      <c r="F988" s="99"/>
      <c r="G988" s="99"/>
      <c r="H988" s="16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>
        <v>23636</v>
      </c>
      <c r="V988" s="99">
        <f>U988-E988</f>
        <v>1692</v>
      </c>
    </row>
    <row r="989" spans="1:22" ht="15.5">
      <c r="A989" s="209" t="s">
        <v>1022</v>
      </c>
      <c r="B989" s="96" t="s">
        <v>236</v>
      </c>
      <c r="C989" s="99"/>
      <c r="D989" s="99"/>
      <c r="E989" s="99"/>
      <c r="F989" s="99"/>
      <c r="G989" s="99"/>
      <c r="H989" s="16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>
        <v>23636</v>
      </c>
      <c r="V989" s="99" t="s">
        <v>192</v>
      </c>
    </row>
    <row r="990" spans="1:22">
      <c r="A990" s="209" t="s">
        <v>1022</v>
      </c>
      <c r="B990" s="96" t="s">
        <v>1040</v>
      </c>
      <c r="C990" s="110">
        <v>44650</v>
      </c>
      <c r="D990" s="98" t="s">
        <v>1041</v>
      </c>
      <c r="E990" s="99">
        <v>21944</v>
      </c>
      <c r="F990" s="110">
        <v>44662</v>
      </c>
      <c r="G990" s="104" t="s">
        <v>1042</v>
      </c>
      <c r="H990" s="99">
        <v>22035</v>
      </c>
      <c r="I990" s="110"/>
      <c r="J990" s="104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>
        <v>23636</v>
      </c>
      <c r="V990" s="99">
        <f>U990-H990</f>
        <v>1601</v>
      </c>
    </row>
    <row r="991" spans="1:22" ht="15.5">
      <c r="A991" s="209" t="s">
        <v>1022</v>
      </c>
      <c r="B991" s="96" t="s">
        <v>800</v>
      </c>
      <c r="C991" s="99"/>
      <c r="D991" s="99"/>
      <c r="E991" s="99"/>
      <c r="F991" s="99"/>
      <c r="G991" s="99"/>
      <c r="H991" s="16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>
        <v>23636</v>
      </c>
      <c r="V991" s="99" t="s">
        <v>192</v>
      </c>
    </row>
    <row r="992" spans="1:22" ht="15.5">
      <c r="A992" s="209" t="s">
        <v>1022</v>
      </c>
      <c r="B992" s="96" t="s">
        <v>471</v>
      </c>
      <c r="C992" s="99"/>
      <c r="D992" s="99"/>
      <c r="E992" s="99"/>
      <c r="F992" s="99"/>
      <c r="G992" s="99"/>
      <c r="H992" s="16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>
        <v>23636</v>
      </c>
      <c r="V992" s="99" t="s">
        <v>192</v>
      </c>
    </row>
    <row r="993" spans="1:22" ht="15.5">
      <c r="A993" s="209" t="s">
        <v>1022</v>
      </c>
      <c r="B993" s="96" t="s">
        <v>241</v>
      </c>
      <c r="C993" s="99"/>
      <c r="D993" s="99"/>
      <c r="E993" s="99"/>
      <c r="F993" s="99"/>
      <c r="G993" s="99"/>
      <c r="H993" s="16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>
        <v>23636</v>
      </c>
      <c r="V993" s="99" t="s">
        <v>192</v>
      </c>
    </row>
    <row r="994" spans="1:22" ht="15.5">
      <c r="A994" s="209" t="s">
        <v>1022</v>
      </c>
      <c r="B994" s="96" t="s">
        <v>818</v>
      </c>
      <c r="C994" s="99"/>
      <c r="D994" s="99"/>
      <c r="E994" s="99"/>
      <c r="F994" s="99"/>
      <c r="G994" s="99"/>
      <c r="H994" s="16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>
        <v>23636</v>
      </c>
      <c r="V994" s="99" t="s">
        <v>192</v>
      </c>
    </row>
    <row r="995" spans="1:22" ht="15.5">
      <c r="A995" s="209" t="s">
        <v>1022</v>
      </c>
      <c r="B995" s="96" t="s">
        <v>817</v>
      </c>
      <c r="C995" s="99"/>
      <c r="D995" s="99"/>
      <c r="E995" s="99"/>
      <c r="F995" s="99"/>
      <c r="G995" s="99"/>
      <c r="H995" s="16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>
        <v>23636</v>
      </c>
      <c r="V995" s="99" t="s">
        <v>192</v>
      </c>
    </row>
    <row r="996" spans="1:22" ht="15.5">
      <c r="A996" s="209" t="s">
        <v>1022</v>
      </c>
      <c r="B996" s="96" t="s">
        <v>1043</v>
      </c>
      <c r="C996" s="99"/>
      <c r="D996" s="99"/>
      <c r="E996" s="99"/>
      <c r="F996" s="99"/>
      <c r="G996" s="99"/>
      <c r="H996" s="16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>
        <v>23636</v>
      </c>
      <c r="V996" s="99" t="s">
        <v>192</v>
      </c>
    </row>
    <row r="997" spans="1:22" ht="15.5">
      <c r="A997" s="209" t="s">
        <v>1022</v>
      </c>
      <c r="B997" s="96" t="s">
        <v>1044</v>
      </c>
      <c r="C997" s="99"/>
      <c r="D997" s="99"/>
      <c r="E997" s="99"/>
      <c r="F997" s="99"/>
      <c r="G997" s="99"/>
      <c r="H997" s="16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>
        <v>23636</v>
      </c>
      <c r="V997" s="99" t="s">
        <v>192</v>
      </c>
    </row>
    <row r="998" spans="1:22" ht="15.5">
      <c r="A998" s="209" t="s">
        <v>1022</v>
      </c>
      <c r="B998" s="96" t="s">
        <v>1045</v>
      </c>
      <c r="C998" s="99"/>
      <c r="D998" s="99"/>
      <c r="E998" s="99"/>
      <c r="F998" s="99"/>
      <c r="G998" s="99"/>
      <c r="H998" s="16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>
        <v>23636</v>
      </c>
      <c r="V998" s="99" t="s">
        <v>192</v>
      </c>
    </row>
    <row r="999" spans="1:22" ht="15.5">
      <c r="A999" s="209" t="s">
        <v>1022</v>
      </c>
      <c r="B999" s="96" t="s">
        <v>1046</v>
      </c>
      <c r="C999" s="99"/>
      <c r="D999" s="99"/>
      <c r="E999" s="99"/>
      <c r="F999" s="99"/>
      <c r="G999" s="99"/>
      <c r="H999" s="16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>
        <v>23636</v>
      </c>
      <c r="V999" s="99" t="s">
        <v>192</v>
      </c>
    </row>
    <row r="1000" spans="1:22" ht="15.5">
      <c r="A1000" s="209" t="s">
        <v>1047</v>
      </c>
      <c r="B1000" s="196" t="s">
        <v>13</v>
      </c>
      <c r="C1000" s="110">
        <v>43794</v>
      </c>
      <c r="D1000" s="161" t="s">
        <v>1048</v>
      </c>
      <c r="E1000" s="99">
        <v>15572</v>
      </c>
      <c r="F1000" s="99"/>
      <c r="G1000" s="99"/>
      <c r="H1000" s="16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104">
        <v>16525</v>
      </c>
      <c r="V1000" s="99">
        <f>U1000-E1000</f>
        <v>953</v>
      </c>
    </row>
    <row r="1001" spans="1:22" ht="15.5">
      <c r="A1001" s="209" t="s">
        <v>1047</v>
      </c>
      <c r="B1001" s="196" t="s">
        <v>188</v>
      </c>
      <c r="C1001" s="99"/>
      <c r="D1001" s="99"/>
      <c r="E1001" s="99"/>
      <c r="F1001" s="99"/>
      <c r="G1001" s="99"/>
      <c r="H1001" s="169"/>
      <c r="I1001" s="99"/>
      <c r="J1001" s="99"/>
      <c r="K1001" s="99"/>
      <c r="L1001" s="99"/>
      <c r="M1001" s="99"/>
      <c r="N1001" s="99"/>
      <c r="O1001" s="99"/>
      <c r="P1001" s="99"/>
      <c r="Q1001" s="99"/>
      <c r="R1001" s="99"/>
      <c r="S1001" s="99"/>
      <c r="T1001" s="99"/>
      <c r="U1001" s="104">
        <v>16525</v>
      </c>
      <c r="V1001" s="99" t="s">
        <v>1049</v>
      </c>
    </row>
    <row r="1002" spans="1:22" ht="15.5">
      <c r="A1002" s="209" t="s">
        <v>1047</v>
      </c>
      <c r="B1002" s="196" t="s">
        <v>191</v>
      </c>
      <c r="C1002" s="99"/>
      <c r="D1002" s="99"/>
      <c r="E1002" s="99"/>
      <c r="F1002" s="99"/>
      <c r="G1002" s="99"/>
      <c r="H1002" s="169"/>
      <c r="I1002" s="99"/>
      <c r="J1002" s="99"/>
      <c r="K1002" s="99"/>
      <c r="L1002" s="99"/>
      <c r="M1002" s="99"/>
      <c r="N1002" s="99"/>
      <c r="O1002" s="99"/>
      <c r="P1002" s="99"/>
      <c r="Q1002" s="99"/>
      <c r="R1002" s="99"/>
      <c r="S1002" s="99"/>
      <c r="T1002" s="99"/>
      <c r="U1002" s="104">
        <v>16525</v>
      </c>
      <c r="V1002" s="99" t="s">
        <v>1049</v>
      </c>
    </row>
    <row r="1003" spans="1:22" ht="15.5">
      <c r="A1003" s="209" t="s">
        <v>1047</v>
      </c>
      <c r="B1003" s="196" t="s">
        <v>105</v>
      </c>
      <c r="C1003" s="99"/>
      <c r="D1003" s="99"/>
      <c r="E1003" s="99"/>
      <c r="F1003" s="99"/>
      <c r="G1003" s="99"/>
      <c r="H1003" s="169"/>
      <c r="I1003" s="99"/>
      <c r="J1003" s="99"/>
      <c r="K1003" s="99"/>
      <c r="L1003" s="99"/>
      <c r="M1003" s="99"/>
      <c r="N1003" s="99"/>
      <c r="O1003" s="99"/>
      <c r="P1003" s="99"/>
      <c r="Q1003" s="99"/>
      <c r="R1003" s="99"/>
      <c r="S1003" s="99"/>
      <c r="T1003" s="99"/>
      <c r="U1003" s="104">
        <v>16525</v>
      </c>
      <c r="V1003" s="99" t="s">
        <v>1049</v>
      </c>
    </row>
    <row r="1004" spans="1:22" ht="15.5">
      <c r="A1004" s="209" t="s">
        <v>1047</v>
      </c>
      <c r="B1004" s="196" t="s">
        <v>198</v>
      </c>
      <c r="C1004" s="99"/>
      <c r="D1004" s="99"/>
      <c r="E1004" s="99"/>
      <c r="F1004" s="99"/>
      <c r="G1004" s="99"/>
      <c r="H1004" s="169"/>
      <c r="I1004" s="99"/>
      <c r="J1004" s="99"/>
      <c r="K1004" s="99"/>
      <c r="L1004" s="99"/>
      <c r="M1004" s="99"/>
      <c r="N1004" s="99"/>
      <c r="O1004" s="99"/>
      <c r="P1004" s="99"/>
      <c r="Q1004" s="99"/>
      <c r="R1004" s="99"/>
      <c r="S1004" s="99"/>
      <c r="T1004" s="99"/>
      <c r="U1004" s="104">
        <v>16525</v>
      </c>
      <c r="V1004" s="99" t="s">
        <v>192</v>
      </c>
    </row>
    <row r="1005" spans="1:22" ht="15.5">
      <c r="A1005" s="209" t="s">
        <v>1047</v>
      </c>
      <c r="B1005" s="196" t="s">
        <v>960</v>
      </c>
      <c r="C1005" s="99"/>
      <c r="D1005" s="99"/>
      <c r="E1005" s="99"/>
      <c r="F1005" s="99"/>
      <c r="G1005" s="99"/>
      <c r="H1005" s="169"/>
      <c r="I1005" s="99"/>
      <c r="J1005" s="99"/>
      <c r="K1005" s="99"/>
      <c r="L1005" s="99"/>
      <c r="M1005" s="99"/>
      <c r="N1005" s="99"/>
      <c r="O1005" s="99"/>
      <c r="P1005" s="99"/>
      <c r="Q1005" s="99"/>
      <c r="R1005" s="99"/>
      <c r="S1005" s="99"/>
      <c r="T1005" s="99"/>
      <c r="U1005" s="104">
        <v>16525</v>
      </c>
      <c r="V1005" s="99" t="s">
        <v>192</v>
      </c>
    </row>
    <row r="1006" spans="1:22" ht="15.5">
      <c r="A1006" s="209" t="s">
        <v>1047</v>
      </c>
      <c r="B1006" s="196" t="s">
        <v>1026</v>
      </c>
      <c r="C1006" s="99"/>
      <c r="D1006" s="99"/>
      <c r="E1006" s="99"/>
      <c r="F1006" s="99"/>
      <c r="G1006" s="99"/>
      <c r="H1006" s="169"/>
      <c r="I1006" s="99"/>
      <c r="J1006" s="99"/>
      <c r="K1006" s="99"/>
      <c r="L1006" s="99"/>
      <c r="M1006" s="99"/>
      <c r="N1006" s="99"/>
      <c r="O1006" s="99"/>
      <c r="P1006" s="99"/>
      <c r="Q1006" s="99"/>
      <c r="R1006" s="99"/>
      <c r="S1006" s="99"/>
      <c r="T1006" s="99"/>
      <c r="U1006" s="104">
        <v>16525</v>
      </c>
      <c r="V1006" s="99" t="s">
        <v>192</v>
      </c>
    </row>
    <row r="1007" spans="1:22" ht="15.5">
      <c r="A1007" s="209" t="s">
        <v>1047</v>
      </c>
      <c r="B1007" s="196" t="s">
        <v>1028</v>
      </c>
      <c r="C1007" s="99"/>
      <c r="D1007" s="99"/>
      <c r="E1007" s="99"/>
      <c r="F1007" s="99"/>
      <c r="G1007" s="99"/>
      <c r="H1007" s="169"/>
      <c r="I1007" s="99"/>
      <c r="J1007" s="99"/>
      <c r="K1007" s="99"/>
      <c r="L1007" s="99"/>
      <c r="M1007" s="99"/>
      <c r="N1007" s="99"/>
      <c r="O1007" s="99"/>
      <c r="P1007" s="99"/>
      <c r="Q1007" s="99"/>
      <c r="R1007" s="99"/>
      <c r="S1007" s="99"/>
      <c r="T1007" s="99"/>
      <c r="U1007" s="104">
        <v>16525</v>
      </c>
      <c r="V1007" s="99" t="s">
        <v>192</v>
      </c>
    </row>
    <row r="1008" spans="1:22" ht="15.5">
      <c r="A1008" s="209" t="s">
        <v>1047</v>
      </c>
      <c r="B1008" s="196" t="s">
        <v>761</v>
      </c>
      <c r="C1008" s="99"/>
      <c r="D1008" s="99"/>
      <c r="E1008" s="99"/>
      <c r="F1008" s="99"/>
      <c r="G1008" s="99"/>
      <c r="H1008" s="169"/>
      <c r="I1008" s="99"/>
      <c r="J1008" s="99"/>
      <c r="K1008" s="99"/>
      <c r="L1008" s="99"/>
      <c r="M1008" s="99"/>
      <c r="N1008" s="99"/>
      <c r="O1008" s="99"/>
      <c r="P1008" s="99"/>
      <c r="Q1008" s="99"/>
      <c r="R1008" s="99"/>
      <c r="S1008" s="99"/>
      <c r="T1008" s="99"/>
      <c r="U1008" s="104">
        <v>16525</v>
      </c>
      <c r="V1008" s="99" t="s">
        <v>192</v>
      </c>
    </row>
    <row r="1009" spans="1:22" ht="15.5">
      <c r="A1009" s="209" t="s">
        <v>1047</v>
      </c>
      <c r="B1009" s="196" t="s">
        <v>1050</v>
      </c>
      <c r="C1009" s="99"/>
      <c r="D1009" s="99"/>
      <c r="E1009" s="99"/>
      <c r="F1009" s="99"/>
      <c r="G1009" s="99"/>
      <c r="H1009" s="169"/>
      <c r="I1009" s="99"/>
      <c r="J1009" s="99"/>
      <c r="K1009" s="99"/>
      <c r="L1009" s="99"/>
      <c r="M1009" s="99"/>
      <c r="N1009" s="99"/>
      <c r="O1009" s="99"/>
      <c r="P1009" s="99"/>
      <c r="Q1009" s="99"/>
      <c r="R1009" s="99"/>
      <c r="S1009" s="99"/>
      <c r="T1009" s="99"/>
      <c r="U1009" s="104">
        <v>16525</v>
      </c>
      <c r="V1009" s="99" t="s">
        <v>1049</v>
      </c>
    </row>
    <row r="1010" spans="1:22" ht="15.5">
      <c r="A1010" s="209" t="s">
        <v>1047</v>
      </c>
      <c r="B1010" s="196" t="s">
        <v>1051</v>
      </c>
      <c r="C1010" s="99"/>
      <c r="D1010" s="99"/>
      <c r="E1010" s="99"/>
      <c r="F1010" s="99"/>
      <c r="G1010" s="99"/>
      <c r="H1010" s="169"/>
      <c r="I1010" s="99"/>
      <c r="J1010" s="99"/>
      <c r="K1010" s="99"/>
      <c r="L1010" s="99"/>
      <c r="M1010" s="99"/>
      <c r="N1010" s="99"/>
      <c r="O1010" s="99"/>
      <c r="P1010" s="99"/>
      <c r="Q1010" s="99"/>
      <c r="R1010" s="99"/>
      <c r="S1010" s="99"/>
      <c r="T1010" s="99"/>
      <c r="U1010" s="104">
        <v>16525</v>
      </c>
      <c r="V1010" s="99" t="s">
        <v>192</v>
      </c>
    </row>
    <row r="1011" spans="1:22" ht="15.5">
      <c r="A1011" s="209" t="s">
        <v>1047</v>
      </c>
      <c r="B1011" s="196" t="s">
        <v>1034</v>
      </c>
      <c r="C1011" s="99"/>
      <c r="D1011" s="99"/>
      <c r="E1011" s="99"/>
      <c r="F1011" s="99"/>
      <c r="G1011" s="99"/>
      <c r="H1011" s="169"/>
      <c r="I1011" s="99"/>
      <c r="J1011" s="99"/>
      <c r="K1011" s="99"/>
      <c r="L1011" s="99"/>
      <c r="M1011" s="99"/>
      <c r="N1011" s="99"/>
      <c r="O1011" s="99"/>
      <c r="P1011" s="99"/>
      <c r="Q1011" s="99"/>
      <c r="R1011" s="99"/>
      <c r="S1011" s="99"/>
      <c r="T1011" s="99"/>
      <c r="U1011" s="104">
        <v>16525</v>
      </c>
      <c r="V1011" s="99" t="s">
        <v>192</v>
      </c>
    </row>
    <row r="1012" spans="1:22" ht="15.5">
      <c r="A1012" s="209" t="s">
        <v>1047</v>
      </c>
      <c r="B1012" s="196" t="s">
        <v>1035</v>
      </c>
      <c r="C1012" s="99"/>
      <c r="D1012" s="99"/>
      <c r="E1012" s="99"/>
      <c r="F1012" s="99"/>
      <c r="G1012" s="99"/>
      <c r="H1012" s="169"/>
      <c r="I1012" s="99"/>
      <c r="J1012" s="99"/>
      <c r="K1012" s="99"/>
      <c r="L1012" s="99"/>
      <c r="M1012" s="99"/>
      <c r="N1012" s="99"/>
      <c r="O1012" s="99"/>
      <c r="P1012" s="99"/>
      <c r="Q1012" s="99"/>
      <c r="R1012" s="99"/>
      <c r="S1012" s="99"/>
      <c r="T1012" s="99"/>
      <c r="U1012" s="104">
        <v>16525</v>
      </c>
      <c r="V1012" s="99" t="s">
        <v>192</v>
      </c>
    </row>
    <row r="1013" spans="1:22" ht="15.5">
      <c r="A1013" s="209" t="s">
        <v>1047</v>
      </c>
      <c r="B1013" s="196" t="s">
        <v>1036</v>
      </c>
      <c r="C1013" s="99"/>
      <c r="D1013" s="99"/>
      <c r="E1013" s="99"/>
      <c r="F1013" s="99"/>
      <c r="G1013" s="99"/>
      <c r="H1013" s="169"/>
      <c r="I1013" s="99"/>
      <c r="J1013" s="99"/>
      <c r="K1013" s="99"/>
      <c r="L1013" s="99"/>
      <c r="M1013" s="99"/>
      <c r="N1013" s="99"/>
      <c r="O1013" s="99"/>
      <c r="P1013" s="99"/>
      <c r="Q1013" s="99"/>
      <c r="R1013" s="99"/>
      <c r="S1013" s="99"/>
      <c r="T1013" s="99"/>
      <c r="U1013" s="104">
        <v>16525</v>
      </c>
      <c r="V1013" s="99" t="s">
        <v>192</v>
      </c>
    </row>
    <row r="1014" spans="1:22" ht="15.5">
      <c r="A1014" s="209" t="s">
        <v>1047</v>
      </c>
      <c r="B1014" s="196" t="s">
        <v>132</v>
      </c>
      <c r="C1014" s="99"/>
      <c r="D1014" s="99"/>
      <c r="E1014" s="99"/>
      <c r="F1014" s="99"/>
      <c r="G1014" s="99"/>
      <c r="H1014" s="169"/>
      <c r="I1014" s="99"/>
      <c r="J1014" s="99"/>
      <c r="K1014" s="99"/>
      <c r="L1014" s="99"/>
      <c r="M1014" s="99"/>
      <c r="N1014" s="99"/>
      <c r="O1014" s="99"/>
      <c r="P1014" s="99"/>
      <c r="Q1014" s="99"/>
      <c r="R1014" s="99"/>
      <c r="S1014" s="99"/>
      <c r="T1014" s="99"/>
      <c r="U1014" s="104">
        <v>16525</v>
      </c>
      <c r="V1014" s="99" t="s">
        <v>192</v>
      </c>
    </row>
    <row r="1015" spans="1:22" ht="15.5">
      <c r="A1015" s="209" t="s">
        <v>1047</v>
      </c>
      <c r="B1015" s="196" t="s">
        <v>1037</v>
      </c>
      <c r="C1015" s="99"/>
      <c r="D1015" s="99"/>
      <c r="E1015" s="99"/>
      <c r="F1015" s="99"/>
      <c r="G1015" s="99"/>
      <c r="H1015" s="169"/>
      <c r="I1015" s="99"/>
      <c r="J1015" s="99"/>
      <c r="K1015" s="99"/>
      <c r="L1015" s="99"/>
      <c r="M1015" s="99"/>
      <c r="N1015" s="99"/>
      <c r="O1015" s="99"/>
      <c r="P1015" s="99"/>
      <c r="Q1015" s="99"/>
      <c r="R1015" s="99"/>
      <c r="S1015" s="99"/>
      <c r="T1015" s="99"/>
      <c r="U1015" s="104">
        <v>16525</v>
      </c>
      <c r="V1015" s="99" t="s">
        <v>192</v>
      </c>
    </row>
    <row r="1016" spans="1:22" ht="15.5">
      <c r="A1016" s="209" t="s">
        <v>1047</v>
      </c>
      <c r="B1016" s="196" t="s">
        <v>1038</v>
      </c>
      <c r="C1016" s="99"/>
      <c r="D1016" s="99"/>
      <c r="E1016" s="99"/>
      <c r="F1016" s="99"/>
      <c r="G1016" s="99"/>
      <c r="H1016" s="169"/>
      <c r="I1016" s="99"/>
      <c r="J1016" s="99"/>
      <c r="K1016" s="99"/>
      <c r="L1016" s="99"/>
      <c r="M1016" s="99"/>
      <c r="N1016" s="99"/>
      <c r="O1016" s="99"/>
      <c r="P1016" s="99"/>
      <c r="Q1016" s="99"/>
      <c r="R1016" s="99"/>
      <c r="S1016" s="99"/>
      <c r="T1016" s="99"/>
      <c r="U1016" s="104">
        <v>16525</v>
      </c>
      <c r="V1016" s="99" t="s">
        <v>192</v>
      </c>
    </row>
    <row r="1017" spans="1:22" ht="15.5">
      <c r="A1017" s="209" t="s">
        <v>1047</v>
      </c>
      <c r="B1017" s="196" t="s">
        <v>231</v>
      </c>
      <c r="C1017" s="99"/>
      <c r="D1017" s="99"/>
      <c r="E1017" s="99"/>
      <c r="F1017" s="99"/>
      <c r="G1017" s="99"/>
      <c r="H1017" s="169"/>
      <c r="I1017" s="99"/>
      <c r="J1017" s="99"/>
      <c r="K1017" s="99"/>
      <c r="L1017" s="99"/>
      <c r="M1017" s="99"/>
      <c r="N1017" s="99"/>
      <c r="O1017" s="99"/>
      <c r="P1017" s="99"/>
      <c r="Q1017" s="99"/>
      <c r="R1017" s="99"/>
      <c r="S1017" s="99"/>
      <c r="T1017" s="99"/>
      <c r="U1017" s="104">
        <v>16525</v>
      </c>
      <c r="V1017" s="99" t="s">
        <v>192</v>
      </c>
    </row>
    <row r="1018" spans="1:22" ht="15.5">
      <c r="A1018" s="209" t="s">
        <v>1047</v>
      </c>
      <c r="B1018" s="196" t="s">
        <v>236</v>
      </c>
      <c r="C1018" s="99"/>
      <c r="D1018" s="99"/>
      <c r="E1018" s="99"/>
      <c r="F1018" s="99"/>
      <c r="G1018" s="99"/>
      <c r="H1018" s="169"/>
      <c r="I1018" s="99"/>
      <c r="J1018" s="99"/>
      <c r="K1018" s="99"/>
      <c r="L1018" s="99"/>
      <c r="M1018" s="99"/>
      <c r="N1018" s="99"/>
      <c r="O1018" s="99"/>
      <c r="P1018" s="99"/>
      <c r="Q1018" s="99"/>
      <c r="R1018" s="99"/>
      <c r="S1018" s="99"/>
      <c r="T1018" s="99"/>
      <c r="U1018" s="104">
        <v>16525</v>
      </c>
      <c r="V1018" s="99" t="s">
        <v>192</v>
      </c>
    </row>
    <row r="1019" spans="1:22" ht="15.5">
      <c r="A1019" s="209" t="s">
        <v>1047</v>
      </c>
      <c r="B1019" s="196" t="s">
        <v>233</v>
      </c>
      <c r="C1019" s="110">
        <v>44435</v>
      </c>
      <c r="D1019" s="99" t="s">
        <v>1052</v>
      </c>
      <c r="E1019" s="104">
        <v>16130</v>
      </c>
      <c r="F1019" s="99"/>
      <c r="G1019" s="99"/>
      <c r="H1019" s="169"/>
      <c r="I1019" s="99"/>
      <c r="J1019" s="99"/>
      <c r="K1019" s="99"/>
      <c r="L1019" s="99"/>
      <c r="M1019" s="99"/>
      <c r="N1019" s="99"/>
      <c r="O1019" s="99"/>
      <c r="P1019" s="99"/>
      <c r="Q1019" s="99"/>
      <c r="R1019" s="99"/>
      <c r="S1019" s="99"/>
      <c r="T1019" s="99"/>
      <c r="U1019" s="104">
        <v>16525</v>
      </c>
      <c r="V1019" s="99">
        <f>U1019-E1019</f>
        <v>395</v>
      </c>
    </row>
    <row r="1020" spans="1:22" ht="15.5">
      <c r="A1020" s="209" t="s">
        <v>1047</v>
      </c>
      <c r="B1020" s="196" t="s">
        <v>800</v>
      </c>
      <c r="C1020" s="110">
        <v>44442</v>
      </c>
      <c r="D1020" s="99" t="s">
        <v>1053</v>
      </c>
      <c r="E1020" s="104">
        <v>16130</v>
      </c>
      <c r="F1020" s="99"/>
      <c r="G1020" s="99"/>
      <c r="H1020" s="169"/>
      <c r="I1020" s="99"/>
      <c r="J1020" s="99"/>
      <c r="K1020" s="99"/>
      <c r="L1020" s="99"/>
      <c r="M1020" s="99"/>
      <c r="N1020" s="99"/>
      <c r="O1020" s="99"/>
      <c r="P1020" s="99"/>
      <c r="Q1020" s="99"/>
      <c r="R1020" s="99"/>
      <c r="S1020" s="99"/>
      <c r="T1020" s="99"/>
      <c r="U1020" s="104">
        <v>16525</v>
      </c>
      <c r="V1020" s="99">
        <f>U1020-E1020</f>
        <v>395</v>
      </c>
    </row>
    <row r="1021" spans="1:22" ht="15.5">
      <c r="A1021" s="209" t="s">
        <v>1047</v>
      </c>
      <c r="B1021" s="196" t="s">
        <v>471</v>
      </c>
      <c r="C1021" s="99"/>
      <c r="D1021" s="99"/>
      <c r="E1021" s="99"/>
      <c r="F1021" s="99"/>
      <c r="G1021" s="99"/>
      <c r="H1021" s="169"/>
      <c r="I1021" s="99"/>
      <c r="J1021" s="99"/>
      <c r="K1021" s="99"/>
      <c r="L1021" s="99"/>
      <c r="M1021" s="99"/>
      <c r="N1021" s="99"/>
      <c r="O1021" s="99"/>
      <c r="P1021" s="99"/>
      <c r="Q1021" s="99"/>
      <c r="R1021" s="99"/>
      <c r="S1021" s="99"/>
      <c r="T1021" s="99"/>
      <c r="U1021" s="104">
        <v>16525</v>
      </c>
      <c r="V1021" s="99" t="s">
        <v>192</v>
      </c>
    </row>
    <row r="1022" spans="1:22" ht="15.5">
      <c r="A1022" s="209" t="s">
        <v>1047</v>
      </c>
      <c r="B1022" s="196" t="s">
        <v>241</v>
      </c>
      <c r="C1022" s="99"/>
      <c r="D1022" s="99"/>
      <c r="E1022" s="99"/>
      <c r="F1022" s="99"/>
      <c r="G1022" s="99"/>
      <c r="H1022" s="169"/>
      <c r="I1022" s="99"/>
      <c r="J1022" s="99"/>
      <c r="K1022" s="99"/>
      <c r="L1022" s="99"/>
      <c r="M1022" s="99"/>
      <c r="N1022" s="99"/>
      <c r="O1022" s="99"/>
      <c r="P1022" s="99"/>
      <c r="Q1022" s="99"/>
      <c r="R1022" s="99"/>
      <c r="S1022" s="99"/>
      <c r="T1022" s="99"/>
      <c r="U1022" s="104">
        <v>16525</v>
      </c>
      <c r="V1022" s="99" t="s">
        <v>192</v>
      </c>
    </row>
    <row r="1023" spans="1:22">
      <c r="A1023" s="209" t="s">
        <v>1047</v>
      </c>
      <c r="B1023" s="196" t="s">
        <v>818</v>
      </c>
      <c r="C1023" s="99"/>
      <c r="D1023" s="99"/>
      <c r="E1023" s="99"/>
      <c r="F1023" s="99"/>
      <c r="G1023" s="99"/>
      <c r="H1023" s="99"/>
      <c r="I1023" s="99"/>
      <c r="J1023" s="99"/>
      <c r="K1023" s="99"/>
      <c r="L1023" s="99"/>
      <c r="M1023" s="99"/>
      <c r="N1023" s="99"/>
      <c r="O1023" s="99"/>
      <c r="P1023" s="99"/>
      <c r="Q1023" s="99"/>
      <c r="R1023" s="99"/>
      <c r="S1023" s="99"/>
      <c r="T1023" s="99"/>
      <c r="U1023" s="104">
        <v>16525</v>
      </c>
      <c r="V1023" s="99" t="s">
        <v>192</v>
      </c>
    </row>
    <row r="1024" spans="1:22">
      <c r="A1024" s="209" t="s">
        <v>1047</v>
      </c>
      <c r="B1024" s="196" t="s">
        <v>817</v>
      </c>
      <c r="C1024" s="99"/>
      <c r="D1024" s="99"/>
      <c r="E1024" s="99"/>
      <c r="F1024" s="99"/>
      <c r="G1024" s="99"/>
      <c r="H1024" s="99"/>
      <c r="I1024" s="99"/>
      <c r="J1024" s="99"/>
      <c r="K1024" s="99"/>
      <c r="L1024" s="99"/>
      <c r="M1024" s="99"/>
      <c r="N1024" s="99"/>
      <c r="O1024" s="99"/>
      <c r="P1024" s="99"/>
      <c r="Q1024" s="99"/>
      <c r="R1024" s="99"/>
      <c r="S1024" s="99"/>
      <c r="T1024" s="99"/>
      <c r="U1024" s="104">
        <v>16525</v>
      </c>
      <c r="V1024" s="99" t="s">
        <v>192</v>
      </c>
    </row>
    <row r="1025" spans="1:24">
      <c r="A1025" s="209" t="s">
        <v>1047</v>
      </c>
      <c r="B1025" s="196" t="s">
        <v>1043</v>
      </c>
      <c r="C1025" s="99"/>
      <c r="D1025" s="99"/>
      <c r="E1025" s="99"/>
      <c r="F1025" s="99"/>
      <c r="G1025" s="99"/>
      <c r="H1025" s="99"/>
      <c r="I1025" s="99"/>
      <c r="J1025" s="99"/>
      <c r="K1025" s="99"/>
      <c r="L1025" s="99"/>
      <c r="M1025" s="99"/>
      <c r="N1025" s="99"/>
      <c r="O1025" s="99"/>
      <c r="P1025" s="99"/>
      <c r="Q1025" s="99"/>
      <c r="R1025" s="99"/>
      <c r="S1025" s="99"/>
      <c r="T1025" s="99"/>
      <c r="U1025" s="104">
        <v>16525</v>
      </c>
      <c r="V1025" s="99" t="s">
        <v>192</v>
      </c>
    </row>
    <row r="1026" spans="1:24">
      <c r="A1026" s="209" t="s">
        <v>1047</v>
      </c>
      <c r="B1026" s="196" t="s">
        <v>1044</v>
      </c>
      <c r="C1026" s="99"/>
      <c r="D1026" s="99"/>
      <c r="E1026" s="99"/>
      <c r="F1026" s="99"/>
      <c r="G1026" s="99"/>
      <c r="H1026" s="99"/>
      <c r="I1026" s="99"/>
      <c r="J1026" s="99"/>
      <c r="K1026" s="99"/>
      <c r="L1026" s="99"/>
      <c r="M1026" s="99"/>
      <c r="N1026" s="99"/>
      <c r="O1026" s="99"/>
      <c r="P1026" s="99"/>
      <c r="Q1026" s="99"/>
      <c r="R1026" s="99"/>
      <c r="S1026" s="99"/>
      <c r="T1026" s="99"/>
      <c r="U1026" s="104">
        <v>16525</v>
      </c>
      <c r="V1026" s="99" t="s">
        <v>192</v>
      </c>
    </row>
    <row r="1027" spans="1:24">
      <c r="A1027" s="209" t="s">
        <v>1047</v>
      </c>
      <c r="B1027" s="196" t="s">
        <v>1045</v>
      </c>
      <c r="C1027" s="99"/>
      <c r="D1027" s="99"/>
      <c r="E1027" s="99"/>
      <c r="F1027" s="99"/>
      <c r="G1027" s="99"/>
      <c r="H1027" s="99"/>
      <c r="I1027" s="99"/>
      <c r="J1027" s="99"/>
      <c r="K1027" s="99"/>
      <c r="L1027" s="99"/>
      <c r="M1027" s="99"/>
      <c r="N1027" s="99"/>
      <c r="O1027" s="99"/>
      <c r="P1027" s="99"/>
      <c r="Q1027" s="99"/>
      <c r="R1027" s="99"/>
      <c r="S1027" s="99"/>
      <c r="T1027" s="99"/>
      <c r="U1027" s="104">
        <v>16525</v>
      </c>
      <c r="V1027" s="99" t="s">
        <v>192</v>
      </c>
      <c r="W1027">
        <v>12480</v>
      </c>
      <c r="X1027" t="s">
        <v>1054</v>
      </c>
    </row>
    <row r="1028" spans="1:24">
      <c r="A1028" s="209" t="s">
        <v>1047</v>
      </c>
      <c r="B1028" s="196" t="s">
        <v>1046</v>
      </c>
      <c r="C1028" s="99"/>
      <c r="D1028" s="99"/>
      <c r="E1028" s="99"/>
      <c r="F1028" s="99"/>
      <c r="G1028" s="99"/>
      <c r="H1028" s="99"/>
      <c r="I1028" s="99"/>
      <c r="J1028" s="99"/>
      <c r="K1028" s="99"/>
      <c r="L1028" s="99"/>
      <c r="M1028" s="99"/>
      <c r="N1028" s="99"/>
      <c r="O1028" s="99"/>
      <c r="P1028" s="99"/>
      <c r="Q1028" s="99"/>
      <c r="R1028" s="99"/>
      <c r="S1028" s="99"/>
      <c r="T1028" s="99"/>
      <c r="U1028" s="104">
        <v>16525</v>
      </c>
      <c r="V1028" s="99" t="s">
        <v>192</v>
      </c>
    </row>
    <row r="1029" spans="1:24">
      <c r="A1029" s="209" t="s">
        <v>1055</v>
      </c>
      <c r="B1029" s="166" t="s">
        <v>188</v>
      </c>
      <c r="C1029" s="111">
        <v>43738</v>
      </c>
      <c r="D1029" s="103" t="s">
        <v>1056</v>
      </c>
      <c r="E1029" s="112">
        <v>8963</v>
      </c>
      <c r="F1029" s="110">
        <v>44728</v>
      </c>
      <c r="G1029" s="147" t="s">
        <v>1057</v>
      </c>
      <c r="H1029" s="99">
        <v>10548</v>
      </c>
      <c r="I1029" s="110">
        <v>44944</v>
      </c>
      <c r="J1029" s="98" t="s">
        <v>1058</v>
      </c>
      <c r="K1029" s="99">
        <v>10693</v>
      </c>
      <c r="L1029" s="99"/>
      <c r="M1029" s="99"/>
      <c r="N1029" s="99"/>
      <c r="O1029" s="99"/>
      <c r="P1029" s="99"/>
      <c r="Q1029" s="99"/>
      <c r="R1029" s="99"/>
      <c r="S1029" s="99"/>
      <c r="T1029" s="99"/>
      <c r="U1029" s="99">
        <v>11817</v>
      </c>
      <c r="V1029" s="99">
        <f>U1029-K1029</f>
        <v>1124</v>
      </c>
    </row>
    <row r="1030" spans="1:24">
      <c r="A1030" s="209" t="s">
        <v>1055</v>
      </c>
      <c r="B1030" s="166" t="s">
        <v>13</v>
      </c>
      <c r="C1030" s="111">
        <v>44372</v>
      </c>
      <c r="D1030" s="103" t="s">
        <v>1059</v>
      </c>
      <c r="E1030" s="112">
        <v>10548</v>
      </c>
      <c r="F1030" s="107"/>
      <c r="G1030" s="107"/>
      <c r="H1030" s="99"/>
      <c r="I1030" s="99"/>
      <c r="J1030" s="99"/>
      <c r="K1030" s="99"/>
      <c r="L1030" s="99"/>
      <c r="M1030" s="99"/>
      <c r="N1030" s="99"/>
      <c r="O1030" s="99"/>
      <c r="P1030" s="99"/>
      <c r="Q1030" s="99"/>
      <c r="R1030" s="99"/>
      <c r="S1030" s="99"/>
      <c r="T1030" s="99"/>
      <c r="U1030" s="99">
        <v>11817</v>
      </c>
      <c r="V1030" s="99">
        <f t="shared" ref="V1030:V1035" si="1">U1030-E1030</f>
        <v>1269</v>
      </c>
    </row>
    <row r="1031" spans="1:24">
      <c r="A1031" s="209" t="s">
        <v>1055</v>
      </c>
      <c r="B1031" s="166" t="s">
        <v>1060</v>
      </c>
      <c r="C1031" s="111">
        <v>44028</v>
      </c>
      <c r="D1031" s="105" t="s">
        <v>1061</v>
      </c>
      <c r="E1031" s="112">
        <v>9944</v>
      </c>
      <c r="F1031" s="107"/>
      <c r="G1031" s="107"/>
      <c r="H1031" s="99"/>
      <c r="I1031" s="99"/>
      <c r="J1031" s="99"/>
      <c r="K1031" s="99"/>
      <c r="L1031" s="99"/>
      <c r="M1031" s="99"/>
      <c r="N1031" s="99"/>
      <c r="O1031" s="99"/>
      <c r="P1031" s="99"/>
      <c r="Q1031" s="99"/>
      <c r="R1031" s="99"/>
      <c r="S1031" s="99"/>
      <c r="T1031" s="99"/>
      <c r="U1031" s="99">
        <v>11817</v>
      </c>
      <c r="V1031" s="99">
        <f t="shared" si="1"/>
        <v>1873</v>
      </c>
    </row>
    <row r="1032" spans="1:24">
      <c r="A1032" s="209" t="s">
        <v>1055</v>
      </c>
      <c r="B1032" s="166" t="s">
        <v>1062</v>
      </c>
      <c r="C1032" s="111">
        <v>44267</v>
      </c>
      <c r="D1032" s="173">
        <v>1328660</v>
      </c>
      <c r="E1032" s="112">
        <v>10238</v>
      </c>
      <c r="F1032" s="107"/>
      <c r="G1032" s="107"/>
      <c r="H1032" s="99"/>
      <c r="I1032" s="99"/>
      <c r="J1032" s="99"/>
      <c r="K1032" s="99"/>
      <c r="L1032" s="99"/>
      <c r="M1032" s="99"/>
      <c r="N1032" s="99"/>
      <c r="O1032" s="99"/>
      <c r="P1032" s="99"/>
      <c r="Q1032" s="99"/>
      <c r="R1032" s="99"/>
      <c r="S1032" s="99"/>
      <c r="T1032" s="99"/>
      <c r="U1032" s="99">
        <v>11817</v>
      </c>
      <c r="V1032" s="99">
        <f t="shared" si="1"/>
        <v>1579</v>
      </c>
    </row>
    <row r="1033" spans="1:24">
      <c r="A1033" s="209" t="s">
        <v>1055</v>
      </c>
      <c r="B1033" s="166" t="s">
        <v>1063</v>
      </c>
      <c r="C1033" s="111">
        <v>44267</v>
      </c>
      <c r="D1033" s="173">
        <v>1328660</v>
      </c>
      <c r="E1033" s="112">
        <v>10238</v>
      </c>
      <c r="F1033" s="107"/>
      <c r="G1033" s="107"/>
      <c r="H1033" s="99"/>
      <c r="I1033" s="99"/>
      <c r="J1033" s="99"/>
      <c r="K1033" s="99"/>
      <c r="L1033" s="99"/>
      <c r="M1033" s="99"/>
      <c r="N1033" s="99"/>
      <c r="O1033" s="99"/>
      <c r="P1033" s="99"/>
      <c r="Q1033" s="99"/>
      <c r="R1033" s="99"/>
      <c r="S1033" s="99"/>
      <c r="T1033" s="99"/>
      <c r="U1033" s="99">
        <v>11817</v>
      </c>
      <c r="V1033" s="99">
        <f t="shared" si="1"/>
        <v>1579</v>
      </c>
    </row>
    <row r="1034" spans="1:24">
      <c r="A1034" s="209" t="s">
        <v>1055</v>
      </c>
      <c r="B1034" s="166" t="s">
        <v>1064</v>
      </c>
      <c r="C1034" s="100">
        <v>44850</v>
      </c>
      <c r="D1034" s="105" t="s">
        <v>1065</v>
      </c>
      <c r="E1034" s="99">
        <v>10693</v>
      </c>
      <c r="F1034" s="99"/>
      <c r="G1034" s="99"/>
      <c r="H1034" s="99"/>
      <c r="I1034" s="99"/>
      <c r="J1034" s="99"/>
      <c r="K1034" s="99"/>
      <c r="L1034" s="99"/>
      <c r="M1034" s="99"/>
      <c r="N1034" s="99"/>
      <c r="O1034" s="99"/>
      <c r="P1034" s="99"/>
      <c r="Q1034" s="99"/>
      <c r="R1034" s="99"/>
      <c r="S1034" s="99"/>
      <c r="T1034" s="99"/>
      <c r="U1034" s="99">
        <v>11817</v>
      </c>
      <c r="V1034" s="99">
        <f t="shared" si="1"/>
        <v>1124</v>
      </c>
    </row>
    <row r="1035" spans="1:24">
      <c r="A1035" s="209" t="s">
        <v>1055</v>
      </c>
      <c r="B1035" s="166" t="s">
        <v>1066</v>
      </c>
      <c r="C1035" s="111">
        <v>44586</v>
      </c>
      <c r="D1035" s="105" t="s">
        <v>1067</v>
      </c>
      <c r="E1035" s="99">
        <v>10611</v>
      </c>
      <c r="F1035" s="99"/>
      <c r="G1035" s="99"/>
      <c r="H1035" s="99"/>
      <c r="I1035" s="99"/>
      <c r="J1035" s="99"/>
      <c r="K1035" s="99"/>
      <c r="L1035" s="99"/>
      <c r="M1035" s="99"/>
      <c r="N1035" s="99"/>
      <c r="O1035" s="99"/>
      <c r="P1035" s="99"/>
      <c r="Q1035" s="99"/>
      <c r="R1035" s="99"/>
      <c r="S1035" s="99"/>
      <c r="T1035" s="99"/>
      <c r="U1035" s="99">
        <v>11817</v>
      </c>
      <c r="V1035" s="99">
        <f t="shared" si="1"/>
        <v>1206</v>
      </c>
    </row>
    <row r="1036" spans="1:24">
      <c r="A1036" s="209" t="s">
        <v>1068</v>
      </c>
      <c r="B1036" s="96" t="s">
        <v>13</v>
      </c>
      <c r="C1036" s="110">
        <v>43307</v>
      </c>
      <c r="D1036" s="175" t="s">
        <v>1069</v>
      </c>
      <c r="E1036" s="99">
        <v>18657</v>
      </c>
      <c r="F1036" s="110">
        <v>43817</v>
      </c>
      <c r="G1036" s="107" t="s">
        <v>1070</v>
      </c>
      <c r="H1036" s="99">
        <v>22249</v>
      </c>
      <c r="I1036" s="110">
        <v>45525</v>
      </c>
      <c r="J1036" s="99"/>
      <c r="K1036" s="99">
        <v>27892</v>
      </c>
      <c r="L1036" s="99"/>
      <c r="M1036" s="99"/>
      <c r="N1036" s="99"/>
      <c r="O1036" s="99"/>
      <c r="P1036" s="99"/>
      <c r="Q1036" s="99"/>
      <c r="R1036" s="99"/>
      <c r="S1036" s="99"/>
      <c r="T1036" s="99"/>
      <c r="U1036" s="99">
        <v>28497</v>
      </c>
      <c r="V1036" s="99">
        <f>U1036-K1036</f>
        <v>605</v>
      </c>
    </row>
    <row r="1037" spans="1:24">
      <c r="A1037" s="209" t="s">
        <v>1071</v>
      </c>
      <c r="B1037" s="96" t="s">
        <v>13</v>
      </c>
      <c r="C1037" s="97">
        <v>44092</v>
      </c>
      <c r="D1037" s="227" t="s">
        <v>1072</v>
      </c>
      <c r="E1037" s="129">
        <v>12274</v>
      </c>
      <c r="F1037" s="110">
        <v>44307</v>
      </c>
      <c r="G1037" s="98" t="s">
        <v>1073</v>
      </c>
      <c r="H1037" s="129">
        <v>12390</v>
      </c>
      <c r="I1037" s="99"/>
      <c r="J1037" s="99"/>
      <c r="K1037" s="99"/>
      <c r="L1037" s="99"/>
      <c r="M1037" s="99"/>
      <c r="N1037" s="99"/>
      <c r="O1037" s="99"/>
      <c r="P1037" s="99"/>
      <c r="Q1037" s="99"/>
      <c r="R1037" s="99"/>
      <c r="S1037" s="99"/>
      <c r="T1037" s="99"/>
      <c r="U1037">
        <v>15971</v>
      </c>
      <c r="V1037" s="99">
        <f>U1037-H1037</f>
        <v>3581</v>
      </c>
    </row>
    <row r="1038" spans="1:24">
      <c r="A1038" s="209" t="s">
        <v>1074</v>
      </c>
      <c r="B1038" s="96" t="s">
        <v>13</v>
      </c>
      <c r="C1038" s="111">
        <v>43374</v>
      </c>
      <c r="D1038" s="161"/>
      <c r="E1038" s="129">
        <v>8479</v>
      </c>
      <c r="F1038" s="154">
        <v>43916</v>
      </c>
      <c r="G1038" s="107"/>
      <c r="H1038" s="112">
        <v>12474</v>
      </c>
      <c r="I1038" s="110">
        <v>45012</v>
      </c>
      <c r="J1038" s="104" t="s">
        <v>1075</v>
      </c>
      <c r="K1038" s="104">
        <v>15591</v>
      </c>
      <c r="L1038" s="111">
        <v>45366</v>
      </c>
      <c r="M1038" s="107" t="s">
        <v>1075</v>
      </c>
      <c r="N1038" s="99">
        <v>15918</v>
      </c>
      <c r="O1038" s="110">
        <v>45511</v>
      </c>
      <c r="P1038" s="99" t="s">
        <v>1076</v>
      </c>
      <c r="Q1038" s="99">
        <v>16807</v>
      </c>
      <c r="R1038" s="99"/>
      <c r="S1038" s="99"/>
      <c r="T1038" s="99"/>
      <c r="U1038" s="99">
        <v>16895</v>
      </c>
      <c r="V1038" s="99">
        <f>U1038-Q1038</f>
        <v>88</v>
      </c>
    </row>
  </sheetData>
  <autoFilter ref="A1:X1038" xr:uid="{382BBE1B-0ABB-40A8-B4BC-AF6A279E1F56}"/>
  <conditionalFormatting sqref="D2">
    <cfRule type="duplicateValues" dxfId="241" priority="235"/>
  </conditionalFormatting>
  <conditionalFormatting sqref="D3">
    <cfRule type="duplicateValues" dxfId="240" priority="234"/>
  </conditionalFormatting>
  <conditionalFormatting sqref="D5:D6">
    <cfRule type="duplicateValues" dxfId="239" priority="233"/>
  </conditionalFormatting>
  <conditionalFormatting sqref="D7">
    <cfRule type="duplicateValues" dxfId="238" priority="232"/>
  </conditionalFormatting>
  <conditionalFormatting sqref="D14">
    <cfRule type="duplicateValues" dxfId="237" priority="226"/>
  </conditionalFormatting>
  <conditionalFormatting sqref="D35">
    <cfRule type="duplicateValues" dxfId="236" priority="228"/>
  </conditionalFormatting>
  <conditionalFormatting sqref="D36">
    <cfRule type="duplicateValues" dxfId="235" priority="227"/>
  </conditionalFormatting>
  <conditionalFormatting sqref="D45">
    <cfRule type="duplicateValues" dxfId="234" priority="221"/>
  </conditionalFormatting>
  <conditionalFormatting sqref="D49">
    <cfRule type="duplicateValues" dxfId="233" priority="224"/>
  </conditionalFormatting>
  <conditionalFormatting sqref="D50">
    <cfRule type="duplicateValues" dxfId="232" priority="225"/>
  </conditionalFormatting>
  <conditionalFormatting sqref="D51">
    <cfRule type="duplicateValues" dxfId="231" priority="219"/>
  </conditionalFormatting>
  <conditionalFormatting sqref="D55">
    <cfRule type="duplicateValues" dxfId="230" priority="218"/>
  </conditionalFormatting>
  <conditionalFormatting sqref="D56">
    <cfRule type="duplicateValues" dxfId="229" priority="217"/>
  </conditionalFormatting>
  <conditionalFormatting sqref="D62">
    <cfRule type="duplicateValues" dxfId="228" priority="223"/>
  </conditionalFormatting>
  <conditionalFormatting sqref="D63">
    <cfRule type="duplicateValues" dxfId="227" priority="222"/>
  </conditionalFormatting>
  <conditionalFormatting sqref="D65">
    <cfRule type="duplicateValues" dxfId="226" priority="216"/>
  </conditionalFormatting>
  <conditionalFormatting sqref="D66">
    <cfRule type="duplicateValues" dxfId="225" priority="215"/>
  </conditionalFormatting>
  <conditionalFormatting sqref="D69">
    <cfRule type="duplicateValues" dxfId="224" priority="220"/>
  </conditionalFormatting>
  <conditionalFormatting sqref="D74">
    <cfRule type="duplicateValues" dxfId="223" priority="213"/>
  </conditionalFormatting>
  <conditionalFormatting sqref="D75">
    <cfRule type="duplicateValues" dxfId="222" priority="209"/>
  </conditionalFormatting>
  <conditionalFormatting sqref="D76">
    <cfRule type="duplicateValues" dxfId="221" priority="210"/>
  </conditionalFormatting>
  <conditionalFormatting sqref="D78">
    <cfRule type="duplicateValues" dxfId="220" priority="211"/>
  </conditionalFormatting>
  <conditionalFormatting sqref="D79">
    <cfRule type="duplicateValues" dxfId="219" priority="212"/>
  </conditionalFormatting>
  <conditionalFormatting sqref="D86">
    <cfRule type="duplicateValues" dxfId="218" priority="208"/>
  </conditionalFormatting>
  <conditionalFormatting sqref="D93">
    <cfRule type="duplicateValues" dxfId="217" priority="207"/>
  </conditionalFormatting>
  <conditionalFormatting sqref="D94">
    <cfRule type="duplicateValues" dxfId="216" priority="206"/>
  </conditionalFormatting>
  <conditionalFormatting sqref="D95">
    <cfRule type="duplicateValues" dxfId="215" priority="214"/>
  </conditionalFormatting>
  <conditionalFormatting sqref="D102">
    <cfRule type="duplicateValues" dxfId="214" priority="201"/>
  </conditionalFormatting>
  <conditionalFormatting sqref="D105:D106">
    <cfRule type="duplicateValues" dxfId="213" priority="202"/>
  </conditionalFormatting>
  <conditionalFormatting sqref="D108">
    <cfRule type="duplicateValues" dxfId="212" priority="203"/>
  </conditionalFormatting>
  <conditionalFormatting sqref="D110">
    <cfRule type="duplicateValues" dxfId="211" priority="204"/>
  </conditionalFormatting>
  <conditionalFormatting sqref="D115">
    <cfRule type="duplicateValues" dxfId="210" priority="205"/>
  </conditionalFormatting>
  <conditionalFormatting sqref="D125">
    <cfRule type="duplicateValues" dxfId="209" priority="238"/>
  </conditionalFormatting>
  <conditionalFormatting sqref="D126">
    <cfRule type="duplicateValues" dxfId="208" priority="200"/>
  </conditionalFormatting>
  <conditionalFormatting sqref="D132">
    <cfRule type="duplicateValues" dxfId="207" priority="197"/>
  </conditionalFormatting>
  <conditionalFormatting sqref="D143">
    <cfRule type="duplicateValues" dxfId="206" priority="196"/>
  </conditionalFormatting>
  <conditionalFormatting sqref="D144">
    <cfRule type="duplicateValues" dxfId="205" priority="199"/>
  </conditionalFormatting>
  <conditionalFormatting sqref="D154">
    <cfRule type="duplicateValues" dxfId="204" priority="198"/>
  </conditionalFormatting>
  <conditionalFormatting sqref="D158">
    <cfRule type="duplicateValues" dxfId="203" priority="195"/>
  </conditionalFormatting>
  <conditionalFormatting sqref="D164:D165">
    <cfRule type="duplicateValues" dxfId="202" priority="189"/>
  </conditionalFormatting>
  <conditionalFormatting sqref="D166">
    <cfRule type="duplicateValues" dxfId="201" priority="188"/>
  </conditionalFormatting>
  <conditionalFormatting sqref="D174">
    <cfRule type="duplicateValues" dxfId="200" priority="190"/>
  </conditionalFormatting>
  <conditionalFormatting sqref="D175:D176">
    <cfRule type="duplicateValues" dxfId="199" priority="191"/>
  </conditionalFormatting>
  <conditionalFormatting sqref="D182">
    <cfRule type="duplicateValues" dxfId="198" priority="192"/>
  </conditionalFormatting>
  <conditionalFormatting sqref="D183">
    <cfRule type="duplicateValues" dxfId="197" priority="193"/>
  </conditionalFormatting>
  <conditionalFormatting sqref="D184">
    <cfRule type="duplicateValues" dxfId="196" priority="194"/>
  </conditionalFormatting>
  <conditionalFormatting sqref="D210">
    <cfRule type="duplicateValues" dxfId="195" priority="22"/>
  </conditionalFormatting>
  <conditionalFormatting sqref="D234">
    <cfRule type="duplicateValues" dxfId="194" priority="4"/>
  </conditionalFormatting>
  <conditionalFormatting sqref="D339">
    <cfRule type="duplicateValues" dxfId="193" priority="185"/>
  </conditionalFormatting>
  <conditionalFormatting sqref="D342">
    <cfRule type="duplicateValues" dxfId="192" priority="187"/>
  </conditionalFormatting>
  <conditionalFormatting sqref="D358">
    <cfRule type="duplicateValues" dxfId="191" priority="186"/>
  </conditionalFormatting>
  <conditionalFormatting sqref="D376">
    <cfRule type="duplicateValues" dxfId="190" priority="184"/>
  </conditionalFormatting>
  <conditionalFormatting sqref="D406">
    <cfRule type="duplicateValues" dxfId="189" priority="179"/>
  </conditionalFormatting>
  <conditionalFormatting sqref="D411">
    <cfRule type="duplicateValues" dxfId="188" priority="183"/>
  </conditionalFormatting>
  <conditionalFormatting sqref="D414">
    <cfRule type="duplicateValues" dxfId="187" priority="181"/>
  </conditionalFormatting>
  <conditionalFormatting sqref="D430">
    <cfRule type="duplicateValues" dxfId="186" priority="180"/>
  </conditionalFormatting>
  <conditionalFormatting sqref="D433">
    <cfRule type="duplicateValues" dxfId="185" priority="182"/>
  </conditionalFormatting>
  <conditionalFormatting sqref="D435">
    <cfRule type="duplicateValues" dxfId="184" priority="178"/>
  </conditionalFormatting>
  <conditionalFormatting sqref="D448">
    <cfRule type="duplicateValues" dxfId="183" priority="177"/>
  </conditionalFormatting>
  <conditionalFormatting sqref="D459">
    <cfRule type="duplicateValues" dxfId="182" priority="169"/>
  </conditionalFormatting>
  <conditionalFormatting sqref="D460">
    <cfRule type="duplicateValues" dxfId="181" priority="166"/>
  </conditionalFormatting>
  <conditionalFormatting sqref="D462">
    <cfRule type="duplicateValues" dxfId="180" priority="170"/>
  </conditionalFormatting>
  <conditionalFormatting sqref="D465">
    <cfRule type="duplicateValues" dxfId="179" priority="171"/>
  </conditionalFormatting>
  <conditionalFormatting sqref="D467">
    <cfRule type="duplicateValues" dxfId="178" priority="172"/>
  </conditionalFormatting>
  <conditionalFormatting sqref="D468">
    <cfRule type="duplicateValues" dxfId="177" priority="176"/>
  </conditionalFormatting>
  <conditionalFormatting sqref="D469">
    <cfRule type="duplicateValues" dxfId="176" priority="175"/>
  </conditionalFormatting>
  <conditionalFormatting sqref="D470">
    <cfRule type="duplicateValues" dxfId="175" priority="174"/>
  </conditionalFormatting>
  <conditionalFormatting sqref="D471">
    <cfRule type="duplicateValues" dxfId="174" priority="165"/>
  </conditionalFormatting>
  <conditionalFormatting sqref="D480">
    <cfRule type="duplicateValues" dxfId="173" priority="173"/>
  </conditionalFormatting>
  <conditionalFormatting sqref="D481">
    <cfRule type="duplicateValues" dxfId="172" priority="164"/>
  </conditionalFormatting>
  <conditionalFormatting sqref="D491">
    <cfRule type="duplicateValues" dxfId="171" priority="168"/>
  </conditionalFormatting>
  <conditionalFormatting sqref="D492:D497">
    <cfRule type="duplicateValues" dxfId="170" priority="25"/>
  </conditionalFormatting>
  <conditionalFormatting sqref="D499">
    <cfRule type="duplicateValues" dxfId="169" priority="167"/>
  </conditionalFormatting>
  <conditionalFormatting sqref="D505:D506">
    <cfRule type="duplicateValues" dxfId="168" priority="162"/>
  </conditionalFormatting>
  <conditionalFormatting sqref="D519:D520">
    <cfRule type="duplicateValues" dxfId="167" priority="239"/>
  </conditionalFormatting>
  <conditionalFormatting sqref="D523">
    <cfRule type="duplicateValues" dxfId="166" priority="161"/>
  </conditionalFormatting>
  <conditionalFormatting sqref="D529">
    <cfRule type="duplicateValues" dxfId="165" priority="163"/>
  </conditionalFormatting>
  <conditionalFormatting sqref="D604">
    <cfRule type="duplicateValues" dxfId="164" priority="159"/>
  </conditionalFormatting>
  <conditionalFormatting sqref="D605">
    <cfRule type="duplicateValues" dxfId="163" priority="160"/>
  </conditionalFormatting>
  <conditionalFormatting sqref="D622:D623">
    <cfRule type="duplicateValues" dxfId="162" priority="158"/>
  </conditionalFormatting>
  <conditionalFormatting sqref="D638">
    <cfRule type="duplicateValues" dxfId="161" priority="157"/>
  </conditionalFormatting>
  <conditionalFormatting sqref="D639">
    <cfRule type="duplicateValues" dxfId="160" priority="3"/>
  </conditionalFormatting>
  <conditionalFormatting sqref="D641">
    <cfRule type="duplicateValues" dxfId="159" priority="156"/>
  </conditionalFormatting>
  <conditionalFormatting sqref="D642:D643">
    <cfRule type="duplicateValues" dxfId="158" priority="155"/>
  </conditionalFormatting>
  <conditionalFormatting sqref="D669">
    <cfRule type="duplicateValues" dxfId="157" priority="154"/>
  </conditionalFormatting>
  <conditionalFormatting sqref="D671">
    <cfRule type="duplicateValues" dxfId="156" priority="152"/>
  </conditionalFormatting>
  <conditionalFormatting sqref="D679">
    <cfRule type="duplicateValues" dxfId="155" priority="151"/>
  </conditionalFormatting>
  <conditionalFormatting sqref="D680">
    <cfRule type="duplicateValues" dxfId="154" priority="150"/>
  </conditionalFormatting>
  <conditionalFormatting sqref="D701">
    <cfRule type="duplicateValues" dxfId="153" priority="153"/>
  </conditionalFormatting>
  <conditionalFormatting sqref="D704">
    <cfRule type="duplicateValues" dxfId="152" priority="149"/>
  </conditionalFormatting>
  <conditionalFormatting sqref="D712">
    <cfRule type="duplicateValues" dxfId="151" priority="148"/>
  </conditionalFormatting>
  <conditionalFormatting sqref="D715:D716">
    <cfRule type="duplicateValues" dxfId="150" priority="146"/>
  </conditionalFormatting>
  <conditionalFormatting sqref="D733">
    <cfRule type="duplicateValues" dxfId="149" priority="147"/>
  </conditionalFormatting>
  <conditionalFormatting sqref="D748">
    <cfRule type="duplicateValues" dxfId="148" priority="145"/>
  </conditionalFormatting>
  <conditionalFormatting sqref="D749">
    <cfRule type="duplicateValues" dxfId="147" priority="144"/>
  </conditionalFormatting>
  <conditionalFormatting sqref="D763">
    <cfRule type="duplicateValues" dxfId="146" priority="142"/>
  </conditionalFormatting>
  <conditionalFormatting sqref="D775">
    <cfRule type="duplicateValues" dxfId="145" priority="141"/>
  </conditionalFormatting>
  <conditionalFormatting sqref="D778:D779">
    <cfRule type="duplicateValues" dxfId="144" priority="143"/>
  </conditionalFormatting>
  <conditionalFormatting sqref="D784">
    <cfRule type="duplicateValues" dxfId="143" priority="1"/>
  </conditionalFormatting>
  <conditionalFormatting sqref="D788:D789">
    <cfRule type="duplicateValues" dxfId="142" priority="231"/>
  </conditionalFormatting>
  <conditionalFormatting sqref="D791">
    <cfRule type="duplicateValues" dxfId="141" priority="229"/>
  </conditionalFormatting>
  <conditionalFormatting sqref="D795">
    <cfRule type="duplicateValues" dxfId="140" priority="230"/>
  </conditionalFormatting>
  <conditionalFormatting sqref="D801:D803">
    <cfRule type="duplicateValues" dxfId="139" priority="236"/>
  </conditionalFormatting>
  <conditionalFormatting sqref="D806">
    <cfRule type="duplicateValues" dxfId="138" priority="237"/>
  </conditionalFormatting>
  <conditionalFormatting sqref="D819">
    <cfRule type="duplicateValues" dxfId="137" priority="140"/>
  </conditionalFormatting>
  <conditionalFormatting sqref="D920">
    <cfRule type="duplicateValues" dxfId="136" priority="139"/>
  </conditionalFormatting>
  <conditionalFormatting sqref="D930:D934 D936:D939">
    <cfRule type="duplicateValues" dxfId="135" priority="241"/>
  </conditionalFormatting>
  <conditionalFormatting sqref="D935">
    <cfRule type="duplicateValues" dxfId="134" priority="13"/>
  </conditionalFormatting>
  <conditionalFormatting sqref="D941">
    <cfRule type="duplicateValues" dxfId="133" priority="135"/>
  </conditionalFormatting>
  <conditionalFormatting sqref="D942:D943">
    <cfRule type="duplicateValues" dxfId="132" priority="138"/>
  </conditionalFormatting>
  <conditionalFormatting sqref="D944">
    <cfRule type="duplicateValues" dxfId="131" priority="136"/>
  </conditionalFormatting>
  <conditionalFormatting sqref="D957:D958">
    <cfRule type="duplicateValues" dxfId="130" priority="137"/>
  </conditionalFormatting>
  <conditionalFormatting sqref="D969">
    <cfRule type="duplicateValues" dxfId="129" priority="10"/>
  </conditionalFormatting>
  <conditionalFormatting sqref="D970">
    <cfRule type="duplicateValues" dxfId="128" priority="18"/>
  </conditionalFormatting>
  <conditionalFormatting sqref="D971:D972">
    <cfRule type="duplicateValues" dxfId="127" priority="17"/>
  </conditionalFormatting>
  <conditionalFormatting sqref="D975">
    <cfRule type="duplicateValues" dxfId="126" priority="134"/>
  </conditionalFormatting>
  <conditionalFormatting sqref="G2 G4">
    <cfRule type="duplicateValues" dxfId="125" priority="130"/>
  </conditionalFormatting>
  <conditionalFormatting sqref="G3">
    <cfRule type="duplicateValues" dxfId="124" priority="8"/>
  </conditionalFormatting>
  <conditionalFormatting sqref="G5:G6">
    <cfRule type="duplicateValues" dxfId="123" priority="129"/>
  </conditionalFormatting>
  <conditionalFormatting sqref="G7">
    <cfRule type="duplicateValues" dxfId="122" priority="128"/>
  </conditionalFormatting>
  <conditionalFormatting sqref="G14">
    <cfRule type="duplicateValues" dxfId="121" priority="121"/>
  </conditionalFormatting>
  <conditionalFormatting sqref="G34:G35">
    <cfRule type="duplicateValues" dxfId="120" priority="123"/>
  </conditionalFormatting>
  <conditionalFormatting sqref="G36">
    <cfRule type="duplicateValues" dxfId="119" priority="122"/>
  </conditionalFormatting>
  <conditionalFormatting sqref="G38">
    <cfRule type="duplicateValues" dxfId="118" priority="15"/>
  </conditionalFormatting>
  <conditionalFormatting sqref="G45">
    <cfRule type="duplicateValues" dxfId="117" priority="116"/>
  </conditionalFormatting>
  <conditionalFormatting sqref="G49">
    <cfRule type="duplicateValues" dxfId="116" priority="119"/>
  </conditionalFormatting>
  <conditionalFormatting sqref="G50">
    <cfRule type="duplicateValues" dxfId="115" priority="120"/>
  </conditionalFormatting>
  <conditionalFormatting sqref="G51">
    <cfRule type="duplicateValues" dxfId="114" priority="114"/>
  </conditionalFormatting>
  <conditionalFormatting sqref="G55">
    <cfRule type="duplicateValues" dxfId="113" priority="113"/>
  </conditionalFormatting>
  <conditionalFormatting sqref="G56">
    <cfRule type="duplicateValues" dxfId="112" priority="112"/>
  </conditionalFormatting>
  <conditionalFormatting sqref="G62">
    <cfRule type="duplicateValues" dxfId="111" priority="118"/>
  </conditionalFormatting>
  <conditionalFormatting sqref="G63">
    <cfRule type="duplicateValues" dxfId="110" priority="117"/>
  </conditionalFormatting>
  <conditionalFormatting sqref="G65">
    <cfRule type="duplicateValues" dxfId="109" priority="111"/>
  </conditionalFormatting>
  <conditionalFormatting sqref="G66">
    <cfRule type="duplicateValues" dxfId="108" priority="110"/>
  </conditionalFormatting>
  <conditionalFormatting sqref="G69">
    <cfRule type="duplicateValues" dxfId="107" priority="115"/>
  </conditionalFormatting>
  <conditionalFormatting sqref="G74">
    <cfRule type="duplicateValues" dxfId="106" priority="108"/>
  </conditionalFormatting>
  <conditionalFormatting sqref="G75">
    <cfRule type="duplicateValues" dxfId="105" priority="104"/>
  </conditionalFormatting>
  <conditionalFormatting sqref="G76">
    <cfRule type="duplicateValues" dxfId="104" priority="105"/>
  </conditionalFormatting>
  <conditionalFormatting sqref="G78">
    <cfRule type="duplicateValues" dxfId="103" priority="106"/>
  </conditionalFormatting>
  <conditionalFormatting sqref="G79">
    <cfRule type="duplicateValues" dxfId="102" priority="107"/>
  </conditionalFormatting>
  <conditionalFormatting sqref="G86">
    <cfRule type="duplicateValues" dxfId="101" priority="103"/>
  </conditionalFormatting>
  <conditionalFormatting sqref="G93">
    <cfRule type="duplicateValues" dxfId="100" priority="102"/>
  </conditionalFormatting>
  <conditionalFormatting sqref="G94">
    <cfRule type="duplicateValues" dxfId="99" priority="101"/>
  </conditionalFormatting>
  <conditionalFormatting sqref="G95">
    <cfRule type="duplicateValues" dxfId="98" priority="109"/>
  </conditionalFormatting>
  <conditionalFormatting sqref="G102">
    <cfRule type="duplicateValues" dxfId="97" priority="96"/>
  </conditionalFormatting>
  <conditionalFormatting sqref="G105:G106">
    <cfRule type="duplicateValues" dxfId="96" priority="97"/>
  </conditionalFormatting>
  <conditionalFormatting sqref="G108">
    <cfRule type="duplicateValues" dxfId="95" priority="98"/>
  </conditionalFormatting>
  <conditionalFormatting sqref="G110">
    <cfRule type="duplicateValues" dxfId="94" priority="99"/>
  </conditionalFormatting>
  <conditionalFormatting sqref="G115">
    <cfRule type="duplicateValues" dxfId="93" priority="100"/>
  </conditionalFormatting>
  <conditionalFormatting sqref="G125">
    <cfRule type="duplicateValues" dxfId="92" priority="133"/>
  </conditionalFormatting>
  <conditionalFormatting sqref="G126">
    <cfRule type="duplicateValues" dxfId="91" priority="95"/>
  </conditionalFormatting>
  <conditionalFormatting sqref="G127">
    <cfRule type="duplicateValues" dxfId="90" priority="5"/>
  </conditionalFormatting>
  <conditionalFormatting sqref="G128">
    <cfRule type="duplicateValues" dxfId="89" priority="11"/>
  </conditionalFormatting>
  <conditionalFormatting sqref="G132">
    <cfRule type="duplicateValues" dxfId="88" priority="90"/>
  </conditionalFormatting>
  <conditionalFormatting sqref="G141">
    <cfRule type="duplicateValues" dxfId="87" priority="93"/>
  </conditionalFormatting>
  <conditionalFormatting sqref="G143">
    <cfRule type="duplicateValues" dxfId="86" priority="89"/>
  </conditionalFormatting>
  <conditionalFormatting sqref="G144">
    <cfRule type="duplicateValues" dxfId="85" priority="94"/>
  </conditionalFormatting>
  <conditionalFormatting sqref="G154">
    <cfRule type="duplicateValues" dxfId="84" priority="91"/>
  </conditionalFormatting>
  <conditionalFormatting sqref="G155">
    <cfRule type="duplicateValues" dxfId="83" priority="92"/>
  </conditionalFormatting>
  <conditionalFormatting sqref="G158">
    <cfRule type="duplicateValues" dxfId="82" priority="88"/>
  </conditionalFormatting>
  <conditionalFormatting sqref="G164:G165">
    <cfRule type="duplicateValues" dxfId="81" priority="83"/>
  </conditionalFormatting>
  <conditionalFormatting sqref="G166">
    <cfRule type="duplicateValues" dxfId="80" priority="82"/>
  </conditionalFormatting>
  <conditionalFormatting sqref="G174">
    <cfRule type="duplicateValues" dxfId="79" priority="84"/>
  </conditionalFormatting>
  <conditionalFormatting sqref="G175:G176">
    <cfRule type="duplicateValues" dxfId="78" priority="85"/>
  </conditionalFormatting>
  <conditionalFormatting sqref="G182">
    <cfRule type="duplicateValues" dxfId="77" priority="86"/>
  </conditionalFormatting>
  <conditionalFormatting sqref="G184">
    <cfRule type="duplicateValues" dxfId="76" priority="87"/>
  </conditionalFormatting>
  <conditionalFormatting sqref="G234">
    <cfRule type="duplicateValues" dxfId="75" priority="21"/>
  </conditionalFormatting>
  <conditionalFormatting sqref="G339">
    <cfRule type="duplicateValues" dxfId="74" priority="79"/>
  </conditionalFormatting>
  <conditionalFormatting sqref="G342">
    <cfRule type="duplicateValues" dxfId="73" priority="81"/>
  </conditionalFormatting>
  <conditionalFormatting sqref="G358">
    <cfRule type="duplicateValues" dxfId="72" priority="80"/>
  </conditionalFormatting>
  <conditionalFormatting sqref="G376">
    <cfRule type="duplicateValues" dxfId="71" priority="78"/>
  </conditionalFormatting>
  <conditionalFormatting sqref="G406">
    <cfRule type="duplicateValues" dxfId="70" priority="73"/>
  </conditionalFormatting>
  <conditionalFormatting sqref="G411">
    <cfRule type="duplicateValues" dxfId="69" priority="77"/>
  </conditionalFormatting>
  <conditionalFormatting sqref="G414">
    <cfRule type="duplicateValues" dxfId="68" priority="75"/>
  </conditionalFormatting>
  <conditionalFormatting sqref="G430">
    <cfRule type="duplicateValues" dxfId="67" priority="74"/>
  </conditionalFormatting>
  <conditionalFormatting sqref="G433">
    <cfRule type="duplicateValues" dxfId="66" priority="76"/>
  </conditionalFormatting>
  <conditionalFormatting sqref="G435">
    <cfRule type="duplicateValues" dxfId="65" priority="72"/>
  </conditionalFormatting>
  <conditionalFormatting sqref="G448">
    <cfRule type="duplicateValues" dxfId="64" priority="71"/>
  </conditionalFormatting>
  <conditionalFormatting sqref="G459">
    <cfRule type="duplicateValues" dxfId="63" priority="62"/>
  </conditionalFormatting>
  <conditionalFormatting sqref="G460">
    <cfRule type="duplicateValues" dxfId="62" priority="59"/>
  </conditionalFormatting>
  <conditionalFormatting sqref="G462">
    <cfRule type="duplicateValues" dxfId="61" priority="63"/>
  </conditionalFormatting>
  <conditionalFormatting sqref="G465">
    <cfRule type="duplicateValues" dxfId="60" priority="64"/>
  </conditionalFormatting>
  <conditionalFormatting sqref="G467">
    <cfRule type="duplicateValues" dxfId="59" priority="65"/>
  </conditionalFormatting>
  <conditionalFormatting sqref="G468">
    <cfRule type="duplicateValues" dxfId="58" priority="70"/>
  </conditionalFormatting>
  <conditionalFormatting sqref="G469">
    <cfRule type="duplicateValues" dxfId="57" priority="69"/>
  </conditionalFormatting>
  <conditionalFormatting sqref="G470">
    <cfRule type="duplicateValues" dxfId="56" priority="68"/>
  </conditionalFormatting>
  <conditionalFormatting sqref="G471">
    <cfRule type="duplicateValues" dxfId="55" priority="58"/>
  </conditionalFormatting>
  <conditionalFormatting sqref="G479">
    <cfRule type="duplicateValues" dxfId="54" priority="66"/>
  </conditionalFormatting>
  <conditionalFormatting sqref="G480">
    <cfRule type="duplicateValues" dxfId="53" priority="67"/>
  </conditionalFormatting>
  <conditionalFormatting sqref="G481">
    <cfRule type="duplicateValues" dxfId="52" priority="57"/>
  </conditionalFormatting>
  <conditionalFormatting sqref="G491">
    <cfRule type="duplicateValues" dxfId="51" priority="61"/>
  </conditionalFormatting>
  <conditionalFormatting sqref="G498">
    <cfRule type="duplicateValues" dxfId="50" priority="56"/>
  </conditionalFormatting>
  <conditionalFormatting sqref="G499">
    <cfRule type="duplicateValues" dxfId="49" priority="60"/>
  </conditionalFormatting>
  <conditionalFormatting sqref="G501">
    <cfRule type="duplicateValues" dxfId="48" priority="23"/>
  </conditionalFormatting>
  <conditionalFormatting sqref="G505:G506">
    <cfRule type="duplicateValues" dxfId="47" priority="54"/>
  </conditionalFormatting>
  <conditionalFormatting sqref="G519:G520">
    <cfRule type="duplicateValues" dxfId="46" priority="240"/>
  </conditionalFormatting>
  <conditionalFormatting sqref="G523">
    <cfRule type="duplicateValues" dxfId="45" priority="53"/>
  </conditionalFormatting>
  <conditionalFormatting sqref="G526">
    <cfRule type="duplicateValues" dxfId="44" priority="7"/>
  </conditionalFormatting>
  <conditionalFormatting sqref="G529">
    <cfRule type="duplicateValues" dxfId="43" priority="55"/>
  </conditionalFormatting>
  <conditionalFormatting sqref="G551">
    <cfRule type="duplicateValues" dxfId="42" priority="16"/>
  </conditionalFormatting>
  <conditionalFormatting sqref="G552">
    <cfRule type="duplicateValues" dxfId="41" priority="20"/>
  </conditionalFormatting>
  <conditionalFormatting sqref="G604">
    <cfRule type="duplicateValues" dxfId="40" priority="51"/>
  </conditionalFormatting>
  <conditionalFormatting sqref="G605">
    <cfRule type="duplicateValues" dxfId="39" priority="52"/>
  </conditionalFormatting>
  <conditionalFormatting sqref="G621">
    <cfRule type="duplicateValues" dxfId="38" priority="50"/>
  </conditionalFormatting>
  <conditionalFormatting sqref="G638">
    <cfRule type="duplicateValues" dxfId="37" priority="49"/>
  </conditionalFormatting>
  <conditionalFormatting sqref="G639">
    <cfRule type="duplicateValues" dxfId="36" priority="2"/>
    <cfRule type="duplicateValues" dxfId="35" priority="24"/>
  </conditionalFormatting>
  <conditionalFormatting sqref="G641">
    <cfRule type="duplicateValues" dxfId="34" priority="48"/>
  </conditionalFormatting>
  <conditionalFormatting sqref="G642:G643">
    <cfRule type="duplicateValues" dxfId="33" priority="47"/>
  </conditionalFormatting>
  <conditionalFormatting sqref="G669">
    <cfRule type="duplicateValues" dxfId="32" priority="46"/>
  </conditionalFormatting>
  <conditionalFormatting sqref="G671">
    <cfRule type="duplicateValues" dxfId="31" priority="44"/>
  </conditionalFormatting>
  <conditionalFormatting sqref="G679">
    <cfRule type="duplicateValues" dxfId="30" priority="43"/>
  </conditionalFormatting>
  <conditionalFormatting sqref="G680">
    <cfRule type="duplicateValues" dxfId="29" priority="42"/>
  </conditionalFormatting>
  <conditionalFormatting sqref="G701">
    <cfRule type="duplicateValues" dxfId="28" priority="45"/>
  </conditionalFormatting>
  <conditionalFormatting sqref="G704">
    <cfRule type="duplicateValues" dxfId="27" priority="41"/>
  </conditionalFormatting>
  <conditionalFormatting sqref="G712">
    <cfRule type="duplicateValues" dxfId="26" priority="40"/>
  </conditionalFormatting>
  <conditionalFormatting sqref="G715:G716">
    <cfRule type="duplicateValues" dxfId="25" priority="39"/>
  </conditionalFormatting>
  <conditionalFormatting sqref="G733">
    <cfRule type="duplicateValues" dxfId="24" priority="19"/>
  </conditionalFormatting>
  <conditionalFormatting sqref="G741">
    <cfRule type="duplicateValues" dxfId="23" priority="14"/>
  </conditionalFormatting>
  <conditionalFormatting sqref="G748">
    <cfRule type="duplicateValues" dxfId="22" priority="38"/>
  </conditionalFormatting>
  <conditionalFormatting sqref="G749">
    <cfRule type="duplicateValues" dxfId="21" priority="37"/>
  </conditionalFormatting>
  <conditionalFormatting sqref="G763">
    <cfRule type="duplicateValues" dxfId="20" priority="35"/>
  </conditionalFormatting>
  <conditionalFormatting sqref="G775">
    <cfRule type="duplicateValues" dxfId="19" priority="34"/>
  </conditionalFormatting>
  <conditionalFormatting sqref="G778:G779">
    <cfRule type="duplicateValues" dxfId="18" priority="36"/>
  </conditionalFormatting>
  <conditionalFormatting sqref="G784">
    <cfRule type="duplicateValues" dxfId="17" priority="127"/>
  </conditionalFormatting>
  <conditionalFormatting sqref="G788:G789">
    <cfRule type="duplicateValues" dxfId="16" priority="126"/>
  </conditionalFormatting>
  <conditionalFormatting sqref="G791">
    <cfRule type="duplicateValues" dxfId="15" priority="124"/>
  </conditionalFormatting>
  <conditionalFormatting sqref="G795">
    <cfRule type="duplicateValues" dxfId="14" priority="125"/>
  </conditionalFormatting>
  <conditionalFormatting sqref="G801:G802">
    <cfRule type="duplicateValues" dxfId="13" priority="12"/>
  </conditionalFormatting>
  <conditionalFormatting sqref="G803">
    <cfRule type="duplicateValues" dxfId="12" priority="131"/>
  </conditionalFormatting>
  <conditionalFormatting sqref="G806">
    <cfRule type="duplicateValues" dxfId="11" priority="132"/>
  </conditionalFormatting>
  <conditionalFormatting sqref="G819">
    <cfRule type="duplicateValues" dxfId="10" priority="33"/>
  </conditionalFormatting>
  <conditionalFormatting sqref="G920">
    <cfRule type="duplicateValues" dxfId="9" priority="32"/>
  </conditionalFormatting>
  <conditionalFormatting sqref="G930:G939">
    <cfRule type="duplicateValues" dxfId="8" priority="242"/>
  </conditionalFormatting>
  <conditionalFormatting sqref="G941">
    <cfRule type="duplicateValues" dxfId="7" priority="28"/>
  </conditionalFormatting>
  <conditionalFormatting sqref="G942:G943">
    <cfRule type="duplicateValues" dxfId="6" priority="31"/>
  </conditionalFormatting>
  <conditionalFormatting sqref="G944">
    <cfRule type="duplicateValues" dxfId="5" priority="29"/>
  </conditionalFormatting>
  <conditionalFormatting sqref="G957:G958">
    <cfRule type="duplicateValues" dxfId="4" priority="30"/>
  </conditionalFormatting>
  <conditionalFormatting sqref="G969">
    <cfRule type="duplicateValues" dxfId="3" priority="26"/>
  </conditionalFormatting>
  <conditionalFormatting sqref="G975">
    <cfRule type="duplicateValues" dxfId="2" priority="27"/>
  </conditionalFormatting>
  <conditionalFormatting sqref="J639">
    <cfRule type="duplicateValues" dxfId="1" priority="9"/>
  </conditionalFormatting>
  <conditionalFormatting sqref="S526">
    <cfRule type="duplicateValues" dxfId="0" priority="6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86E8-746C-4212-B81E-7F758BA2F699}">
  <dimension ref="A1:K336"/>
  <sheetViews>
    <sheetView workbookViewId="0">
      <selection activeCell="C5" sqref="C5"/>
    </sheetView>
  </sheetViews>
  <sheetFormatPr baseColWidth="10" defaultRowHeight="14.5"/>
  <cols>
    <col min="1" max="1" width="16.453125" bestFit="1" customWidth="1"/>
    <col min="2" max="2" width="18.1796875" customWidth="1"/>
    <col min="3" max="3" width="51.81640625" customWidth="1"/>
    <col min="4" max="6" width="11.26953125" bestFit="1" customWidth="1"/>
    <col min="7" max="7" width="17.81640625" customWidth="1"/>
    <col min="8" max="8" width="21.453125" customWidth="1"/>
    <col min="9" max="9" width="27.1796875" customWidth="1"/>
    <col min="10" max="10" width="143.81640625" bestFit="1" customWidth="1"/>
    <col min="11" max="11" width="29.54296875" customWidth="1"/>
  </cols>
  <sheetData>
    <row r="1" spans="1:11" ht="21" thickTop="1" thickBot="1">
      <c r="A1" s="347" t="s">
        <v>1077</v>
      </c>
      <c r="B1" s="347"/>
      <c r="C1" s="348"/>
      <c r="D1" s="347"/>
      <c r="E1" s="347"/>
      <c r="F1" s="347"/>
      <c r="G1" s="347"/>
      <c r="H1" s="347"/>
      <c r="I1" s="347"/>
      <c r="J1" s="349" t="s">
        <v>1078</v>
      </c>
      <c r="K1" s="350"/>
    </row>
    <row r="2" spans="1:11" ht="22" thickTop="1" thickBot="1">
      <c r="A2" s="347"/>
      <c r="B2" s="347"/>
      <c r="C2" s="348"/>
      <c r="D2" s="347"/>
      <c r="E2" s="347"/>
      <c r="F2" s="347"/>
      <c r="G2" s="347"/>
      <c r="H2" s="347"/>
      <c r="I2" s="347"/>
      <c r="J2" s="228" t="s">
        <v>1079</v>
      </c>
      <c r="K2" s="229">
        <f>SUM(Tableau1[Cout V2])</f>
        <v>59240867.48938939</v>
      </c>
    </row>
    <row r="3" spans="1:11" ht="22" thickTop="1" thickBot="1">
      <c r="A3" s="347"/>
      <c r="B3" s="347"/>
      <c r="C3" s="348"/>
      <c r="D3" s="347"/>
      <c r="E3" s="347"/>
      <c r="F3" s="347"/>
      <c r="G3" s="347"/>
      <c r="H3" s="347"/>
      <c r="I3" s="347"/>
      <c r="J3" s="228" t="s">
        <v>1080</v>
      </c>
      <c r="K3" s="229">
        <f>SUM(Tableau1[Cout V3])</f>
        <v>41929379.730878614</v>
      </c>
    </row>
    <row r="4" spans="1:11" ht="15.5" thickTop="1" thickBot="1">
      <c r="A4" s="230" t="s">
        <v>1240</v>
      </c>
      <c r="B4" s="231" t="s">
        <v>0</v>
      </c>
      <c r="C4" s="231" t="s">
        <v>1</v>
      </c>
      <c r="D4" s="231" t="s">
        <v>1081</v>
      </c>
      <c r="E4" s="231" t="s">
        <v>1082</v>
      </c>
      <c r="F4" s="231" t="s">
        <v>1083</v>
      </c>
      <c r="G4" s="232" t="s">
        <v>1084</v>
      </c>
      <c r="H4" s="232" t="s">
        <v>1085</v>
      </c>
      <c r="I4" s="232" t="s">
        <v>1086</v>
      </c>
      <c r="J4" s="232" t="s">
        <v>1087</v>
      </c>
      <c r="K4" s="233" t="s">
        <v>1088</v>
      </c>
    </row>
    <row r="5" spans="1:11" ht="15.5" thickTop="1" thickBot="1">
      <c r="A5" s="234" t="s">
        <v>1089</v>
      </c>
      <c r="B5" s="235" t="s">
        <v>1090</v>
      </c>
      <c r="C5" s="235" t="s">
        <v>203</v>
      </c>
      <c r="D5" s="236">
        <v>3</v>
      </c>
      <c r="E5" s="236">
        <v>3</v>
      </c>
      <c r="F5" s="236">
        <v>0</v>
      </c>
      <c r="G5" s="237">
        <v>371375.95</v>
      </c>
      <c r="H5" s="237">
        <f t="shared" ref="H5:H21" si="0">G5*E5</f>
        <v>1114127.8500000001</v>
      </c>
      <c r="I5" s="237">
        <f t="shared" ref="I5:I68" si="1">G5*F5</f>
        <v>0</v>
      </c>
      <c r="J5" s="235" t="s">
        <v>1091</v>
      </c>
      <c r="K5" s="238" t="s">
        <v>1092</v>
      </c>
    </row>
    <row r="6" spans="1:11" ht="15.5" thickTop="1" thickBot="1">
      <c r="A6" s="234" t="s">
        <v>1089</v>
      </c>
      <c r="B6" s="235" t="s">
        <v>1090</v>
      </c>
      <c r="C6" s="235" t="s">
        <v>200</v>
      </c>
      <c r="D6" s="236">
        <v>1</v>
      </c>
      <c r="E6" s="236">
        <v>3</v>
      </c>
      <c r="F6" s="236">
        <v>0</v>
      </c>
      <c r="G6" s="237">
        <v>371375.95</v>
      </c>
      <c r="H6" s="237">
        <f t="shared" si="0"/>
        <v>1114127.8500000001</v>
      </c>
      <c r="I6" s="237">
        <f t="shared" si="1"/>
        <v>0</v>
      </c>
      <c r="J6" s="235" t="s">
        <v>1091</v>
      </c>
      <c r="K6" s="238" t="s">
        <v>1092</v>
      </c>
    </row>
    <row r="7" spans="1:11" ht="15.5" thickTop="1" thickBot="1">
      <c r="A7" s="234" t="s">
        <v>1089</v>
      </c>
      <c r="B7" s="235" t="s">
        <v>1090</v>
      </c>
      <c r="C7" s="235" t="s">
        <v>207</v>
      </c>
      <c r="D7" s="236">
        <v>2</v>
      </c>
      <c r="E7" s="236">
        <v>4</v>
      </c>
      <c r="F7" s="236">
        <v>0</v>
      </c>
      <c r="G7" s="237">
        <v>738900</v>
      </c>
      <c r="H7" s="237">
        <f t="shared" si="0"/>
        <v>2955600</v>
      </c>
      <c r="I7" s="237">
        <f t="shared" si="1"/>
        <v>0</v>
      </c>
      <c r="J7" s="235" t="s">
        <v>1093</v>
      </c>
      <c r="K7" s="238" t="s">
        <v>1092</v>
      </c>
    </row>
    <row r="8" spans="1:11" ht="15.5" thickTop="1" thickBot="1">
      <c r="A8" s="234" t="s">
        <v>1089</v>
      </c>
      <c r="B8" s="235" t="s">
        <v>1090</v>
      </c>
      <c r="C8" s="235" t="s">
        <v>204</v>
      </c>
      <c r="D8" s="236">
        <v>4</v>
      </c>
      <c r="E8" s="236">
        <v>4</v>
      </c>
      <c r="F8" s="236">
        <v>0</v>
      </c>
      <c r="G8" s="237">
        <v>738900</v>
      </c>
      <c r="H8" s="237">
        <f t="shared" si="0"/>
        <v>2955600</v>
      </c>
      <c r="I8" s="237">
        <f t="shared" si="1"/>
        <v>0</v>
      </c>
      <c r="J8" s="235" t="s">
        <v>1093</v>
      </c>
      <c r="K8" s="238" t="s">
        <v>1092</v>
      </c>
    </row>
    <row r="9" spans="1:11" ht="15.5" thickTop="1" thickBot="1">
      <c r="A9" s="234" t="s">
        <v>1094</v>
      </c>
      <c r="B9" s="235" t="s">
        <v>1095</v>
      </c>
      <c r="C9" s="235" t="s">
        <v>1096</v>
      </c>
      <c r="D9" s="236"/>
      <c r="E9" s="236">
        <v>1</v>
      </c>
      <c r="F9" s="236">
        <v>1</v>
      </c>
      <c r="G9" s="237">
        <v>1061.9326044600002</v>
      </c>
      <c r="H9" s="237">
        <f t="shared" si="0"/>
        <v>1061.9326044600002</v>
      </c>
      <c r="I9" s="237">
        <f t="shared" si="1"/>
        <v>1061.9326044600002</v>
      </c>
      <c r="J9" s="235"/>
      <c r="K9" s="238"/>
    </row>
    <row r="10" spans="1:11" ht="15.5" thickTop="1" thickBot="1">
      <c r="A10" s="234" t="s">
        <v>1094</v>
      </c>
      <c r="B10" s="235" t="s">
        <v>1095</v>
      </c>
      <c r="C10" s="235" t="s">
        <v>1097</v>
      </c>
      <c r="D10" s="236"/>
      <c r="E10" s="236">
        <v>2</v>
      </c>
      <c r="F10" s="236">
        <v>2</v>
      </c>
      <c r="G10" s="237">
        <v>1165.54577412</v>
      </c>
      <c r="H10" s="237">
        <f t="shared" si="0"/>
        <v>2331.0915482400001</v>
      </c>
      <c r="I10" s="237">
        <f t="shared" si="1"/>
        <v>2331.0915482400001</v>
      </c>
      <c r="J10" s="235"/>
      <c r="K10" s="238" t="s">
        <v>1098</v>
      </c>
    </row>
    <row r="11" spans="1:11" ht="15.5" thickTop="1" thickBot="1">
      <c r="A11" s="234" t="s">
        <v>1094</v>
      </c>
      <c r="B11" s="235" t="s">
        <v>1095</v>
      </c>
      <c r="C11" s="235" t="s">
        <v>1099</v>
      </c>
      <c r="D11" s="236"/>
      <c r="E11" s="236">
        <v>1</v>
      </c>
      <c r="F11" s="236">
        <v>1</v>
      </c>
      <c r="G11" s="237">
        <v>3655.26512624</v>
      </c>
      <c r="H11" s="237">
        <f t="shared" si="0"/>
        <v>3655.26512624</v>
      </c>
      <c r="I11" s="237">
        <f t="shared" si="1"/>
        <v>3655.26512624</v>
      </c>
      <c r="J11" s="235"/>
      <c r="K11" s="238" t="s">
        <v>1098</v>
      </c>
    </row>
    <row r="12" spans="1:11" ht="15.5" thickTop="1" thickBot="1">
      <c r="A12" s="234" t="s">
        <v>1094</v>
      </c>
      <c r="B12" s="235" t="s">
        <v>1095</v>
      </c>
      <c r="C12" s="235" t="s">
        <v>241</v>
      </c>
      <c r="D12" s="236"/>
      <c r="E12" s="236">
        <v>1</v>
      </c>
      <c r="F12" s="236">
        <v>1</v>
      </c>
      <c r="G12" s="237">
        <v>3656.9032791200002</v>
      </c>
      <c r="H12" s="237">
        <f t="shared" si="0"/>
        <v>3656.9032791200002</v>
      </c>
      <c r="I12" s="237">
        <f t="shared" si="1"/>
        <v>3656.9032791200002</v>
      </c>
      <c r="J12" s="235"/>
      <c r="K12" s="238" t="s">
        <v>1098</v>
      </c>
    </row>
    <row r="13" spans="1:11" ht="15.5" thickTop="1" thickBot="1">
      <c r="A13" s="234" t="s">
        <v>1094</v>
      </c>
      <c r="B13" s="235" t="s">
        <v>1095</v>
      </c>
      <c r="C13" s="235" t="s">
        <v>114</v>
      </c>
      <c r="D13" s="236"/>
      <c r="E13" s="236">
        <v>2</v>
      </c>
      <c r="F13" s="236">
        <v>1</v>
      </c>
      <c r="G13" s="237">
        <v>3841.468503600001</v>
      </c>
      <c r="H13" s="237">
        <f t="shared" si="0"/>
        <v>7682.937007200002</v>
      </c>
      <c r="I13" s="237">
        <f t="shared" si="1"/>
        <v>3841.468503600001</v>
      </c>
      <c r="J13" s="235"/>
      <c r="K13" s="238" t="s">
        <v>1098</v>
      </c>
    </row>
    <row r="14" spans="1:11" ht="15.5" thickTop="1" thickBot="1">
      <c r="A14" s="234" t="s">
        <v>1094</v>
      </c>
      <c r="B14" s="235" t="s">
        <v>1095</v>
      </c>
      <c r="C14" s="235" t="s">
        <v>1100</v>
      </c>
      <c r="D14" s="236"/>
      <c r="E14" s="236">
        <v>1</v>
      </c>
      <c r="F14" s="236">
        <v>1</v>
      </c>
      <c r="G14" s="237">
        <v>6000</v>
      </c>
      <c r="H14" s="237">
        <f t="shared" si="0"/>
        <v>6000</v>
      </c>
      <c r="I14" s="237">
        <f t="shared" si="1"/>
        <v>6000</v>
      </c>
      <c r="J14" s="235"/>
      <c r="K14" s="238" t="s">
        <v>1092</v>
      </c>
    </row>
    <row r="15" spans="1:11" ht="15.5" thickTop="1" thickBot="1">
      <c r="A15" s="234" t="s">
        <v>1094</v>
      </c>
      <c r="B15" s="235" t="s">
        <v>1095</v>
      </c>
      <c r="C15" s="235" t="s">
        <v>1101</v>
      </c>
      <c r="D15" s="236"/>
      <c r="E15" s="236">
        <v>2</v>
      </c>
      <c r="F15" s="236">
        <v>2</v>
      </c>
      <c r="G15" s="237">
        <v>6467.2910575000005</v>
      </c>
      <c r="H15" s="237">
        <f t="shared" si="0"/>
        <v>12934.582115000001</v>
      </c>
      <c r="I15" s="237">
        <f t="shared" si="1"/>
        <v>12934.582115000001</v>
      </c>
      <c r="J15" s="235"/>
      <c r="K15" s="238" t="s">
        <v>1098</v>
      </c>
    </row>
    <row r="16" spans="1:11" ht="15.5" thickTop="1" thickBot="1">
      <c r="A16" s="234" t="s">
        <v>1094</v>
      </c>
      <c r="B16" s="235" t="s">
        <v>1095</v>
      </c>
      <c r="C16" s="235" t="s">
        <v>1102</v>
      </c>
      <c r="D16" s="236"/>
      <c r="E16" s="236">
        <v>2</v>
      </c>
      <c r="F16" s="236">
        <v>2</v>
      </c>
      <c r="G16" s="237">
        <v>6467.2910575000005</v>
      </c>
      <c r="H16" s="237">
        <f t="shared" si="0"/>
        <v>12934.582115000001</v>
      </c>
      <c r="I16" s="237">
        <f t="shared" si="1"/>
        <v>12934.582115000001</v>
      </c>
      <c r="J16" s="235"/>
      <c r="K16" s="238" t="s">
        <v>1098</v>
      </c>
    </row>
    <row r="17" spans="1:11" ht="15.5" thickTop="1" thickBot="1">
      <c r="A17" s="234" t="s">
        <v>1094</v>
      </c>
      <c r="B17" s="235" t="s">
        <v>1095</v>
      </c>
      <c r="C17" s="235" t="s">
        <v>1103</v>
      </c>
      <c r="D17" s="236"/>
      <c r="E17" s="236">
        <v>2</v>
      </c>
      <c r="F17" s="236">
        <v>2</v>
      </c>
      <c r="G17" s="237">
        <v>6467.2910575000005</v>
      </c>
      <c r="H17" s="237">
        <f t="shared" si="0"/>
        <v>12934.582115000001</v>
      </c>
      <c r="I17" s="237">
        <f t="shared" si="1"/>
        <v>12934.582115000001</v>
      </c>
      <c r="J17" s="235"/>
      <c r="K17" s="238" t="s">
        <v>1098</v>
      </c>
    </row>
    <row r="18" spans="1:11" ht="15.5" thickTop="1" thickBot="1">
      <c r="A18" s="234" t="s">
        <v>1094</v>
      </c>
      <c r="B18" s="235" t="s">
        <v>1095</v>
      </c>
      <c r="C18" s="235" t="s">
        <v>1104</v>
      </c>
      <c r="D18" s="236"/>
      <c r="E18" s="236">
        <v>1</v>
      </c>
      <c r="F18" s="236">
        <v>1</v>
      </c>
      <c r="G18" s="237">
        <v>8000</v>
      </c>
      <c r="H18" s="237">
        <f t="shared" si="0"/>
        <v>8000</v>
      </c>
      <c r="I18" s="237">
        <f t="shared" si="1"/>
        <v>8000</v>
      </c>
      <c r="J18" s="235"/>
      <c r="K18" s="238" t="s">
        <v>1092</v>
      </c>
    </row>
    <row r="19" spans="1:11" ht="15.5" thickTop="1" thickBot="1">
      <c r="A19" s="234" t="s">
        <v>1094</v>
      </c>
      <c r="B19" s="235" t="s">
        <v>1095</v>
      </c>
      <c r="C19" s="235" t="s">
        <v>1105</v>
      </c>
      <c r="D19" s="236"/>
      <c r="E19" s="236">
        <v>1</v>
      </c>
      <c r="F19" s="236">
        <v>1</v>
      </c>
      <c r="G19" s="237">
        <v>13000</v>
      </c>
      <c r="H19" s="237">
        <f t="shared" si="0"/>
        <v>13000</v>
      </c>
      <c r="I19" s="237">
        <f t="shared" si="1"/>
        <v>13000</v>
      </c>
      <c r="J19" s="235"/>
      <c r="K19" s="238" t="s">
        <v>1092</v>
      </c>
    </row>
    <row r="20" spans="1:11" ht="15.5" thickTop="1" thickBot="1">
      <c r="A20" s="234" t="s">
        <v>1094</v>
      </c>
      <c r="B20" s="235" t="s">
        <v>1095</v>
      </c>
      <c r="C20" s="235" t="s">
        <v>1106</v>
      </c>
      <c r="D20" s="236"/>
      <c r="E20" s="236">
        <v>1</v>
      </c>
      <c r="F20" s="236">
        <v>1</v>
      </c>
      <c r="G20" s="237">
        <v>13658.099637000001</v>
      </c>
      <c r="H20" s="237">
        <f t="shared" si="0"/>
        <v>13658.099637000001</v>
      </c>
      <c r="I20" s="237">
        <f t="shared" si="1"/>
        <v>13658.099637000001</v>
      </c>
      <c r="J20" s="235"/>
      <c r="K20" s="238"/>
    </row>
    <row r="21" spans="1:11" ht="15.5" thickTop="1" thickBot="1">
      <c r="A21" s="234" t="s">
        <v>1094</v>
      </c>
      <c r="B21" s="235" t="s">
        <v>1095</v>
      </c>
      <c r="C21" s="235" t="s">
        <v>1107</v>
      </c>
      <c r="D21" s="236"/>
      <c r="E21" s="236">
        <v>2</v>
      </c>
      <c r="F21" s="236">
        <v>1</v>
      </c>
      <c r="G21" s="237">
        <v>16741.46474164</v>
      </c>
      <c r="H21" s="237">
        <f t="shared" si="0"/>
        <v>33482.929483280001</v>
      </c>
      <c r="I21" s="237">
        <f t="shared" si="1"/>
        <v>16741.46474164</v>
      </c>
      <c r="J21" s="235"/>
      <c r="K21" s="238" t="s">
        <v>1098</v>
      </c>
    </row>
    <row r="22" spans="1:11" ht="15.5" thickTop="1" thickBot="1">
      <c r="A22" s="234" t="s">
        <v>1094</v>
      </c>
      <c r="B22" s="235" t="s">
        <v>1095</v>
      </c>
      <c r="C22" s="235" t="s">
        <v>1108</v>
      </c>
      <c r="D22" s="236"/>
      <c r="E22" s="236">
        <v>1</v>
      </c>
      <c r="F22" s="236">
        <v>1</v>
      </c>
      <c r="G22" s="237">
        <v>19244.064445060001</v>
      </c>
      <c r="H22" s="237">
        <v>19244.064445060001</v>
      </c>
      <c r="I22" s="237">
        <f t="shared" si="1"/>
        <v>19244.064445060001</v>
      </c>
      <c r="J22" s="235"/>
      <c r="K22" s="238" t="s">
        <v>1098</v>
      </c>
    </row>
    <row r="23" spans="1:11" ht="15.5" thickTop="1" thickBot="1">
      <c r="A23" s="234" t="s">
        <v>1094</v>
      </c>
      <c r="B23" s="235" t="s">
        <v>1095</v>
      </c>
      <c r="C23" s="235" t="s">
        <v>1109</v>
      </c>
      <c r="D23" s="236"/>
      <c r="E23" s="236">
        <v>2</v>
      </c>
      <c r="F23" s="236">
        <v>1</v>
      </c>
      <c r="G23" s="237">
        <v>20226.5</v>
      </c>
      <c r="H23" s="237">
        <f t="shared" ref="H23:H86" si="2">G23*E23</f>
        <v>40453</v>
      </c>
      <c r="I23" s="237">
        <f t="shared" si="1"/>
        <v>20226.5</v>
      </c>
      <c r="J23" s="235"/>
      <c r="K23" s="238" t="s">
        <v>1092</v>
      </c>
    </row>
    <row r="24" spans="1:11" ht="15.5" thickTop="1" thickBot="1">
      <c r="A24" s="234" t="s">
        <v>1094</v>
      </c>
      <c r="B24" s="235" t="s">
        <v>1095</v>
      </c>
      <c r="C24" s="235" t="s">
        <v>1110</v>
      </c>
      <c r="D24" s="236"/>
      <c r="E24" s="236">
        <v>2</v>
      </c>
      <c r="F24" s="236">
        <v>1</v>
      </c>
      <c r="G24" s="237">
        <v>20226.5</v>
      </c>
      <c r="H24" s="237">
        <f t="shared" si="2"/>
        <v>40453</v>
      </c>
      <c r="I24" s="237">
        <f t="shared" si="1"/>
        <v>20226.5</v>
      </c>
      <c r="J24" s="235"/>
      <c r="K24" s="238" t="s">
        <v>1092</v>
      </c>
    </row>
    <row r="25" spans="1:11" ht="15.5" thickTop="1" thickBot="1">
      <c r="A25" s="234" t="s">
        <v>1094</v>
      </c>
      <c r="B25" s="235" t="s">
        <v>1095</v>
      </c>
      <c r="C25" s="235" t="s">
        <v>1111</v>
      </c>
      <c r="D25" s="236"/>
      <c r="E25" s="236">
        <v>1</v>
      </c>
      <c r="F25" s="236">
        <v>1</v>
      </c>
      <c r="G25" s="237">
        <v>20266.544867659999</v>
      </c>
      <c r="H25" s="237">
        <f t="shared" si="2"/>
        <v>20266.544867659999</v>
      </c>
      <c r="I25" s="237">
        <f t="shared" si="1"/>
        <v>20266.544867659999</v>
      </c>
      <c r="J25" s="235"/>
      <c r="K25" s="238" t="s">
        <v>1098</v>
      </c>
    </row>
    <row r="26" spans="1:11" ht="15.5" thickTop="1" thickBot="1">
      <c r="A26" s="234" t="s">
        <v>1094</v>
      </c>
      <c r="B26" s="235" t="s">
        <v>1095</v>
      </c>
      <c r="C26" s="235" t="s">
        <v>1112</v>
      </c>
      <c r="D26" s="236"/>
      <c r="E26" s="236">
        <v>1</v>
      </c>
      <c r="F26" s="236">
        <v>1</v>
      </c>
      <c r="G26" s="237">
        <v>24365.33988616</v>
      </c>
      <c r="H26" s="237">
        <f t="shared" si="2"/>
        <v>24365.33988616</v>
      </c>
      <c r="I26" s="237">
        <f t="shared" si="1"/>
        <v>24365.33988616</v>
      </c>
      <c r="J26" s="235"/>
      <c r="K26" s="238" t="s">
        <v>1113</v>
      </c>
    </row>
    <row r="27" spans="1:11" ht="15.5" thickTop="1" thickBot="1">
      <c r="A27" s="234" t="s">
        <v>1094</v>
      </c>
      <c r="B27" s="235" t="s">
        <v>1095</v>
      </c>
      <c r="C27" s="235" t="s">
        <v>1114</v>
      </c>
      <c r="D27" s="236"/>
      <c r="E27" s="236">
        <v>1</v>
      </c>
      <c r="F27" s="236">
        <v>1</v>
      </c>
      <c r="G27" s="237">
        <v>42029.542391200004</v>
      </c>
      <c r="H27" s="237">
        <f t="shared" si="2"/>
        <v>42029.542391200004</v>
      </c>
      <c r="I27" s="237">
        <f t="shared" si="1"/>
        <v>42029.542391200004</v>
      </c>
      <c r="J27" s="235"/>
      <c r="K27" s="238" t="s">
        <v>1113</v>
      </c>
    </row>
    <row r="28" spans="1:11" ht="15.5" thickTop="1" thickBot="1">
      <c r="A28" s="234" t="s">
        <v>1094</v>
      </c>
      <c r="B28" s="235" t="s">
        <v>1095</v>
      </c>
      <c r="C28" s="235" t="s">
        <v>1115</v>
      </c>
      <c r="D28" s="236"/>
      <c r="E28" s="236">
        <v>1</v>
      </c>
      <c r="F28" s="236">
        <v>1</v>
      </c>
      <c r="G28" s="237">
        <v>62245.714057800011</v>
      </c>
      <c r="H28" s="237">
        <f t="shared" si="2"/>
        <v>62245.714057800011</v>
      </c>
      <c r="I28" s="237">
        <f t="shared" si="1"/>
        <v>62245.714057800011</v>
      </c>
      <c r="J28" s="235"/>
      <c r="K28" s="238" t="s">
        <v>1098</v>
      </c>
    </row>
    <row r="29" spans="1:11" ht="15.5" thickTop="1" thickBot="1">
      <c r="A29" s="239" t="s">
        <v>1094</v>
      </c>
      <c r="B29" s="236" t="s">
        <v>1095</v>
      </c>
      <c r="C29" s="235" t="s">
        <v>13</v>
      </c>
      <c r="D29" s="236"/>
      <c r="E29" s="236">
        <v>1</v>
      </c>
      <c r="F29" s="236">
        <v>1</v>
      </c>
      <c r="G29" s="240">
        <v>538537.29879040003</v>
      </c>
      <c r="H29" s="237">
        <f t="shared" si="2"/>
        <v>538537.29879040003</v>
      </c>
      <c r="I29" s="237">
        <f t="shared" si="1"/>
        <v>538537.29879040003</v>
      </c>
      <c r="J29" s="235" t="s">
        <v>1116</v>
      </c>
      <c r="K29" s="241" t="s">
        <v>1113</v>
      </c>
    </row>
    <row r="30" spans="1:11" ht="15.5" thickTop="1" thickBot="1">
      <c r="A30" s="234" t="s">
        <v>1094</v>
      </c>
      <c r="B30" s="235" t="s">
        <v>1117</v>
      </c>
      <c r="C30" s="235" t="s">
        <v>1118</v>
      </c>
      <c r="D30" s="236"/>
      <c r="E30" s="236">
        <v>1</v>
      </c>
      <c r="F30" s="236">
        <v>12</v>
      </c>
      <c r="G30" s="237">
        <v>13611.412279920003</v>
      </c>
      <c r="H30" s="237">
        <f t="shared" si="2"/>
        <v>13611.412279920003</v>
      </c>
      <c r="I30" s="237">
        <f t="shared" si="1"/>
        <v>163336.94735904003</v>
      </c>
      <c r="J30" s="235"/>
      <c r="K30" s="238" t="s">
        <v>1098</v>
      </c>
    </row>
    <row r="31" spans="1:11" ht="15.5" thickTop="1" thickBot="1">
      <c r="A31" s="234" t="s">
        <v>1094</v>
      </c>
      <c r="B31" s="235" t="s">
        <v>1117</v>
      </c>
      <c r="C31" s="235" t="s">
        <v>1119</v>
      </c>
      <c r="D31" s="236"/>
      <c r="E31" s="236">
        <v>1</v>
      </c>
      <c r="F31" s="236">
        <v>6</v>
      </c>
      <c r="G31" s="237">
        <v>18857.596878119999</v>
      </c>
      <c r="H31" s="237">
        <f t="shared" si="2"/>
        <v>18857.596878119999</v>
      </c>
      <c r="I31" s="237">
        <f t="shared" si="1"/>
        <v>113145.58126871999</v>
      </c>
      <c r="J31" s="235"/>
      <c r="K31" s="238" t="s">
        <v>1098</v>
      </c>
    </row>
    <row r="32" spans="1:11" ht="15.5" thickTop="1" thickBot="1">
      <c r="A32" s="234" t="s">
        <v>1094</v>
      </c>
      <c r="B32" s="235" t="s">
        <v>1117</v>
      </c>
      <c r="C32" s="235" t="s">
        <v>241</v>
      </c>
      <c r="D32" s="236"/>
      <c r="E32" s="236">
        <v>3</v>
      </c>
      <c r="F32" s="236">
        <v>1</v>
      </c>
      <c r="G32" s="242">
        <v>22856.221538461541</v>
      </c>
      <c r="H32" s="237">
        <f t="shared" si="2"/>
        <v>68568.664615384623</v>
      </c>
      <c r="I32" s="237">
        <f t="shared" si="1"/>
        <v>22856.221538461541</v>
      </c>
      <c r="J32" s="235"/>
      <c r="K32" s="238" t="s">
        <v>1098</v>
      </c>
    </row>
    <row r="33" spans="1:11" ht="15.5" thickTop="1" thickBot="1">
      <c r="A33" s="234" t="s">
        <v>1094</v>
      </c>
      <c r="B33" s="235" t="s">
        <v>1117</v>
      </c>
      <c r="C33" s="235" t="s">
        <v>810</v>
      </c>
      <c r="D33" s="236"/>
      <c r="E33" s="236">
        <v>3</v>
      </c>
      <c r="F33" s="236">
        <v>1</v>
      </c>
      <c r="G33" s="237">
        <v>28022.514756923076</v>
      </c>
      <c r="H33" s="237">
        <f t="shared" si="2"/>
        <v>84067.544270769227</v>
      </c>
      <c r="I33" s="237">
        <f t="shared" si="1"/>
        <v>28022.514756923076</v>
      </c>
      <c r="J33" s="235"/>
      <c r="K33" s="238" t="s">
        <v>1098</v>
      </c>
    </row>
    <row r="34" spans="1:11" ht="15.5" thickTop="1" thickBot="1">
      <c r="A34" s="234" t="s">
        <v>1094</v>
      </c>
      <c r="B34" s="235" t="s">
        <v>1117</v>
      </c>
      <c r="C34" s="235" t="s">
        <v>1120</v>
      </c>
      <c r="D34" s="236"/>
      <c r="E34" s="236">
        <v>1</v>
      </c>
      <c r="F34" s="236">
        <v>6</v>
      </c>
      <c r="G34" s="237">
        <v>35644.841541400005</v>
      </c>
      <c r="H34" s="237">
        <f t="shared" si="2"/>
        <v>35644.841541400005</v>
      </c>
      <c r="I34" s="237">
        <f t="shared" si="1"/>
        <v>213869.04924840003</v>
      </c>
      <c r="J34" s="235"/>
      <c r="K34" s="238" t="s">
        <v>1098</v>
      </c>
    </row>
    <row r="35" spans="1:11" ht="15.5" thickTop="1" thickBot="1">
      <c r="A35" s="234" t="s">
        <v>1094</v>
      </c>
      <c r="B35" s="235" t="s">
        <v>1117</v>
      </c>
      <c r="C35" s="235" t="s">
        <v>800</v>
      </c>
      <c r="D35" s="236"/>
      <c r="E35" s="236">
        <v>3</v>
      </c>
      <c r="F35" s="236">
        <v>1</v>
      </c>
      <c r="G35" s="237">
        <v>46530.174276923084</v>
      </c>
      <c r="H35" s="237">
        <f t="shared" si="2"/>
        <v>139590.52283076925</v>
      </c>
      <c r="I35" s="237">
        <f t="shared" si="1"/>
        <v>46530.174276923084</v>
      </c>
      <c r="J35" s="235"/>
      <c r="K35" s="238" t="s">
        <v>1098</v>
      </c>
    </row>
    <row r="36" spans="1:11" ht="15.5" thickTop="1" thickBot="1">
      <c r="A36" s="234" t="s">
        <v>1094</v>
      </c>
      <c r="B36" s="235" t="s">
        <v>1117</v>
      </c>
      <c r="C36" s="235" t="s">
        <v>1121</v>
      </c>
      <c r="D36" s="243"/>
      <c r="E36" s="236">
        <v>2</v>
      </c>
      <c r="F36" s="236">
        <v>2</v>
      </c>
      <c r="G36" s="237">
        <v>60792.93538461539</v>
      </c>
      <c r="H36" s="237">
        <f t="shared" si="2"/>
        <v>121585.87076923078</v>
      </c>
      <c r="I36" s="237">
        <f t="shared" si="1"/>
        <v>121585.87076923078</v>
      </c>
      <c r="J36" s="235"/>
      <c r="K36" s="238" t="s">
        <v>1098</v>
      </c>
    </row>
    <row r="37" spans="1:11" ht="15.5" thickTop="1" thickBot="1">
      <c r="A37" s="234" t="s">
        <v>1094</v>
      </c>
      <c r="B37" s="235" t="s">
        <v>1117</v>
      </c>
      <c r="C37" s="235" t="s">
        <v>471</v>
      </c>
      <c r="D37" s="236"/>
      <c r="E37" s="236">
        <v>3</v>
      </c>
      <c r="F37" s="236">
        <v>1</v>
      </c>
      <c r="G37" s="237">
        <v>84613.259704615397</v>
      </c>
      <c r="H37" s="237">
        <f t="shared" si="2"/>
        <v>253839.77911384619</v>
      </c>
      <c r="I37" s="237">
        <f t="shared" si="1"/>
        <v>84613.259704615397</v>
      </c>
      <c r="J37" s="235"/>
      <c r="K37" s="238" t="s">
        <v>1098</v>
      </c>
    </row>
    <row r="38" spans="1:11" ht="15.5" thickTop="1" thickBot="1">
      <c r="A38" s="234" t="s">
        <v>1094</v>
      </c>
      <c r="B38" s="235" t="s">
        <v>1117</v>
      </c>
      <c r="C38" s="235" t="s">
        <v>906</v>
      </c>
      <c r="D38" s="236"/>
      <c r="E38" s="236">
        <v>3</v>
      </c>
      <c r="F38" s="236">
        <v>3</v>
      </c>
      <c r="G38" s="237">
        <v>125070.29</v>
      </c>
      <c r="H38" s="237">
        <f t="shared" si="2"/>
        <v>375210.87</v>
      </c>
      <c r="I38" s="237">
        <f t="shared" si="1"/>
        <v>375210.87</v>
      </c>
      <c r="J38" s="235"/>
      <c r="K38" s="238" t="s">
        <v>1098</v>
      </c>
    </row>
    <row r="39" spans="1:11" ht="15.5" thickTop="1" thickBot="1">
      <c r="A39" s="234" t="s">
        <v>1094</v>
      </c>
      <c r="B39" s="235" t="s">
        <v>1117</v>
      </c>
      <c r="C39" s="235" t="s">
        <v>941</v>
      </c>
      <c r="D39" s="236"/>
      <c r="E39" s="236">
        <v>5</v>
      </c>
      <c r="F39" s="236">
        <v>3</v>
      </c>
      <c r="G39" s="237">
        <v>133171.7006030769</v>
      </c>
      <c r="H39" s="237">
        <f t="shared" si="2"/>
        <v>665858.50301538454</v>
      </c>
      <c r="I39" s="237">
        <f t="shared" si="1"/>
        <v>399515.10180923069</v>
      </c>
      <c r="J39" s="235"/>
      <c r="K39" s="238" t="s">
        <v>1098</v>
      </c>
    </row>
    <row r="40" spans="1:11" ht="15.5" thickTop="1" thickBot="1">
      <c r="A40" s="234" t="s">
        <v>1094</v>
      </c>
      <c r="B40" s="235" t="s">
        <v>1117</v>
      </c>
      <c r="C40" s="235" t="s">
        <v>198</v>
      </c>
      <c r="D40" s="236"/>
      <c r="E40" s="236">
        <v>2</v>
      </c>
      <c r="F40" s="236">
        <v>1</v>
      </c>
      <c r="G40" s="237">
        <v>190591.73169230769</v>
      </c>
      <c r="H40" s="237">
        <f t="shared" si="2"/>
        <v>381183.46338461537</v>
      </c>
      <c r="I40" s="237">
        <f t="shared" si="1"/>
        <v>190591.73169230769</v>
      </c>
      <c r="J40" s="235"/>
      <c r="K40" s="238" t="s">
        <v>1098</v>
      </c>
    </row>
    <row r="41" spans="1:11" ht="15.5" thickTop="1" thickBot="1">
      <c r="A41" s="234" t="s">
        <v>1094</v>
      </c>
      <c r="B41" s="235" t="s">
        <v>1117</v>
      </c>
      <c r="C41" s="235" t="s">
        <v>233</v>
      </c>
      <c r="D41" s="236"/>
      <c r="E41" s="236">
        <v>2</v>
      </c>
      <c r="F41" s="236">
        <v>2</v>
      </c>
      <c r="G41" s="237">
        <v>270497.96000000002</v>
      </c>
      <c r="H41" s="237">
        <f t="shared" si="2"/>
        <v>540995.92000000004</v>
      </c>
      <c r="I41" s="237">
        <f t="shared" si="1"/>
        <v>540995.92000000004</v>
      </c>
      <c r="J41" s="235"/>
      <c r="K41" s="238" t="s">
        <v>1098</v>
      </c>
    </row>
    <row r="42" spans="1:11" ht="15.5" thickTop="1" thickBot="1">
      <c r="A42" s="234" t="s">
        <v>1094</v>
      </c>
      <c r="B42" s="235" t="s">
        <v>1117</v>
      </c>
      <c r="C42" s="235" t="s">
        <v>1122</v>
      </c>
      <c r="D42" s="236"/>
      <c r="E42" s="236">
        <v>3</v>
      </c>
      <c r="F42" s="236">
        <v>1</v>
      </c>
      <c r="G42" s="237">
        <v>294457.64233846148</v>
      </c>
      <c r="H42" s="237">
        <f t="shared" si="2"/>
        <v>883372.92701538443</v>
      </c>
      <c r="I42" s="237">
        <f t="shared" si="1"/>
        <v>294457.64233846148</v>
      </c>
      <c r="J42" s="235"/>
      <c r="K42" s="238" t="s">
        <v>1098</v>
      </c>
    </row>
    <row r="43" spans="1:11" ht="15.5" thickTop="1" thickBot="1">
      <c r="A43" s="234" t="s">
        <v>1094</v>
      </c>
      <c r="B43" s="235" t="s">
        <v>1117</v>
      </c>
      <c r="C43" s="235" t="s">
        <v>1123</v>
      </c>
      <c r="D43" s="236"/>
      <c r="E43" s="236">
        <v>6</v>
      </c>
      <c r="F43" s="236">
        <v>4</v>
      </c>
      <c r="G43" s="237">
        <v>600000</v>
      </c>
      <c r="H43" s="237">
        <f t="shared" si="2"/>
        <v>3600000</v>
      </c>
      <c r="I43" s="237">
        <f t="shared" si="1"/>
        <v>2400000</v>
      </c>
      <c r="J43" s="235"/>
      <c r="K43" s="238" t="s">
        <v>1092</v>
      </c>
    </row>
    <row r="44" spans="1:11" ht="15.5" thickTop="1" thickBot="1">
      <c r="A44" s="234" t="s">
        <v>1094</v>
      </c>
      <c r="B44" s="235" t="s">
        <v>1117</v>
      </c>
      <c r="C44" s="235" t="s">
        <v>932</v>
      </c>
      <c r="D44" s="236"/>
      <c r="E44" s="236">
        <v>1</v>
      </c>
      <c r="F44" s="236">
        <v>1</v>
      </c>
      <c r="G44" s="240">
        <v>250630</v>
      </c>
      <c r="H44" s="237">
        <f t="shared" si="2"/>
        <v>250630</v>
      </c>
      <c r="I44" s="237">
        <f t="shared" si="1"/>
        <v>250630</v>
      </c>
      <c r="J44" s="235"/>
      <c r="K44" s="238" t="s">
        <v>1092</v>
      </c>
    </row>
    <row r="45" spans="1:11" ht="15.5" thickTop="1" thickBot="1">
      <c r="A45" s="234" t="s">
        <v>1094</v>
      </c>
      <c r="B45" s="235" t="s">
        <v>1117</v>
      </c>
      <c r="C45" s="235" t="s">
        <v>930</v>
      </c>
      <c r="D45" s="236"/>
      <c r="E45" s="236">
        <v>1</v>
      </c>
      <c r="F45" s="236">
        <v>1</v>
      </c>
      <c r="G45" s="240">
        <v>250630</v>
      </c>
      <c r="H45" s="237">
        <f t="shared" si="2"/>
        <v>250630</v>
      </c>
      <c r="I45" s="237">
        <f t="shared" si="1"/>
        <v>250630</v>
      </c>
      <c r="J45" s="235"/>
      <c r="K45" s="238" t="s">
        <v>1092</v>
      </c>
    </row>
    <row r="46" spans="1:11" ht="15.5" thickTop="1" thickBot="1">
      <c r="A46" s="234" t="s">
        <v>1094</v>
      </c>
      <c r="B46" s="235" t="s">
        <v>1124</v>
      </c>
      <c r="C46" s="235" t="s">
        <v>1100</v>
      </c>
      <c r="D46" s="236"/>
      <c r="E46" s="236">
        <v>1</v>
      </c>
      <c r="F46" s="236">
        <v>1</v>
      </c>
      <c r="G46" s="237">
        <v>6000</v>
      </c>
      <c r="H46" s="237">
        <f t="shared" si="2"/>
        <v>6000</v>
      </c>
      <c r="I46" s="237">
        <f t="shared" si="1"/>
        <v>6000</v>
      </c>
      <c r="J46" s="235"/>
      <c r="K46" s="238" t="s">
        <v>1092</v>
      </c>
    </row>
    <row r="47" spans="1:11" ht="15.5" thickTop="1" thickBot="1">
      <c r="A47" s="234" t="s">
        <v>1094</v>
      </c>
      <c r="B47" s="235" t="s">
        <v>1124</v>
      </c>
      <c r="C47" s="235" t="s">
        <v>1104</v>
      </c>
      <c r="D47" s="236"/>
      <c r="E47" s="236">
        <v>1</v>
      </c>
      <c r="F47" s="236">
        <v>1</v>
      </c>
      <c r="G47" s="237">
        <v>8000</v>
      </c>
      <c r="H47" s="237">
        <f t="shared" si="2"/>
        <v>8000</v>
      </c>
      <c r="I47" s="237">
        <f t="shared" si="1"/>
        <v>8000</v>
      </c>
      <c r="J47" s="235"/>
      <c r="K47" s="238" t="s">
        <v>1092</v>
      </c>
    </row>
    <row r="48" spans="1:11" ht="15.5" thickTop="1" thickBot="1">
      <c r="A48" s="234" t="s">
        <v>1094</v>
      </c>
      <c r="B48" s="235" t="s">
        <v>1124</v>
      </c>
      <c r="C48" s="235" t="s">
        <v>1125</v>
      </c>
      <c r="D48" s="236"/>
      <c r="E48" s="236">
        <v>1</v>
      </c>
      <c r="F48" s="236">
        <v>1</v>
      </c>
      <c r="G48" s="237">
        <v>12000</v>
      </c>
      <c r="H48" s="237">
        <f t="shared" si="2"/>
        <v>12000</v>
      </c>
      <c r="I48" s="237">
        <f t="shared" si="1"/>
        <v>12000</v>
      </c>
      <c r="J48" s="235"/>
      <c r="K48" s="238" t="s">
        <v>1098</v>
      </c>
    </row>
    <row r="49" spans="1:11" ht="15.5" thickTop="1" thickBot="1">
      <c r="A49" s="234" t="s">
        <v>1094</v>
      </c>
      <c r="B49" s="235" t="s">
        <v>1124</v>
      </c>
      <c r="C49" s="235" t="s">
        <v>1126</v>
      </c>
      <c r="D49" s="236"/>
      <c r="E49" s="236">
        <v>1</v>
      </c>
      <c r="F49" s="236">
        <v>1</v>
      </c>
      <c r="G49" s="237">
        <v>20000</v>
      </c>
      <c r="H49" s="237">
        <f t="shared" si="2"/>
        <v>20000</v>
      </c>
      <c r="I49" s="237">
        <f t="shared" si="1"/>
        <v>20000</v>
      </c>
      <c r="J49" s="235"/>
      <c r="K49" s="238" t="s">
        <v>1098</v>
      </c>
    </row>
    <row r="50" spans="1:11" ht="15.5" thickTop="1" thickBot="1">
      <c r="A50" s="234" t="s">
        <v>1094</v>
      </c>
      <c r="B50" s="235" t="s">
        <v>1124</v>
      </c>
      <c r="C50" s="235" t="s">
        <v>1115</v>
      </c>
      <c r="D50" s="236"/>
      <c r="E50" s="236">
        <v>1</v>
      </c>
      <c r="F50" s="236">
        <v>1</v>
      </c>
      <c r="G50" s="237">
        <v>28045.723356560004</v>
      </c>
      <c r="H50" s="237">
        <f t="shared" si="2"/>
        <v>28045.723356560004</v>
      </c>
      <c r="I50" s="237">
        <f t="shared" si="1"/>
        <v>28045.723356560004</v>
      </c>
      <c r="J50" s="235"/>
      <c r="K50" s="238" t="s">
        <v>1098</v>
      </c>
    </row>
    <row r="51" spans="1:11" ht="15.5" thickTop="1" thickBot="1">
      <c r="A51" s="234" t="s">
        <v>1094</v>
      </c>
      <c r="B51" s="235" t="s">
        <v>1124</v>
      </c>
      <c r="C51" s="235" t="s">
        <v>1127</v>
      </c>
      <c r="D51" s="236"/>
      <c r="E51" s="236">
        <v>1</v>
      </c>
      <c r="F51" s="236">
        <v>1</v>
      </c>
      <c r="G51" s="237">
        <v>30645.47197712</v>
      </c>
      <c r="H51" s="237">
        <f t="shared" si="2"/>
        <v>30645.47197712</v>
      </c>
      <c r="I51" s="237">
        <f t="shared" si="1"/>
        <v>30645.47197712</v>
      </c>
      <c r="J51" s="235"/>
      <c r="K51" s="238" t="s">
        <v>1098</v>
      </c>
    </row>
    <row r="52" spans="1:11" ht="15.5" thickTop="1" thickBot="1">
      <c r="A52" s="234" t="s">
        <v>1094</v>
      </c>
      <c r="B52" s="235" t="s">
        <v>1124</v>
      </c>
      <c r="C52" s="235" t="s">
        <v>1128</v>
      </c>
      <c r="D52" s="236"/>
      <c r="E52" s="236">
        <v>2</v>
      </c>
      <c r="F52" s="236">
        <v>6</v>
      </c>
      <c r="G52" s="237">
        <v>36665.274272899995</v>
      </c>
      <c r="H52" s="237">
        <f t="shared" si="2"/>
        <v>73330.548545799989</v>
      </c>
      <c r="I52" s="237">
        <f t="shared" si="1"/>
        <v>219991.64563739998</v>
      </c>
      <c r="J52" s="235"/>
      <c r="K52" s="238" t="s">
        <v>1098</v>
      </c>
    </row>
    <row r="53" spans="1:11" ht="15.5" thickTop="1" thickBot="1">
      <c r="A53" s="234" t="s">
        <v>1094</v>
      </c>
      <c r="B53" s="235" t="s">
        <v>1124</v>
      </c>
      <c r="C53" s="235" t="s">
        <v>1129</v>
      </c>
      <c r="D53" s="236"/>
      <c r="E53" s="236">
        <v>2</v>
      </c>
      <c r="F53" s="236">
        <v>2</v>
      </c>
      <c r="G53" s="237">
        <v>36665.274272900002</v>
      </c>
      <c r="H53" s="237">
        <f t="shared" si="2"/>
        <v>73330.548545800004</v>
      </c>
      <c r="I53" s="237">
        <f t="shared" si="1"/>
        <v>73330.548545800004</v>
      </c>
      <c r="J53" s="235"/>
      <c r="K53" s="238" t="s">
        <v>1098</v>
      </c>
    </row>
    <row r="54" spans="1:11" ht="15.5" thickTop="1" thickBot="1">
      <c r="A54" s="234" t="s">
        <v>1094</v>
      </c>
      <c r="B54" s="235" t="s">
        <v>1124</v>
      </c>
      <c r="C54" s="235" t="s">
        <v>1130</v>
      </c>
      <c r="D54" s="236"/>
      <c r="E54" s="236">
        <v>1</v>
      </c>
      <c r="F54" s="236">
        <v>1</v>
      </c>
      <c r="G54" s="237">
        <v>38936.98277924001</v>
      </c>
      <c r="H54" s="237">
        <f t="shared" si="2"/>
        <v>38936.98277924001</v>
      </c>
      <c r="I54" s="237">
        <f t="shared" si="1"/>
        <v>38936.98277924001</v>
      </c>
      <c r="J54" s="235"/>
      <c r="K54" s="238" t="s">
        <v>1098</v>
      </c>
    </row>
    <row r="55" spans="1:11" ht="15.5" thickTop="1" thickBot="1">
      <c r="A55" s="234" t="s">
        <v>1094</v>
      </c>
      <c r="B55" s="235" t="s">
        <v>1124</v>
      </c>
      <c r="C55" s="235" t="s">
        <v>1112</v>
      </c>
      <c r="D55" s="236"/>
      <c r="E55" s="236">
        <v>1</v>
      </c>
      <c r="F55" s="236">
        <v>1</v>
      </c>
      <c r="G55" s="237">
        <v>42221.615816379999</v>
      </c>
      <c r="H55" s="237">
        <f t="shared" si="2"/>
        <v>42221.615816379999</v>
      </c>
      <c r="I55" s="237">
        <f t="shared" si="1"/>
        <v>42221.615816379999</v>
      </c>
      <c r="J55" s="235"/>
      <c r="K55" s="238" t="s">
        <v>1113</v>
      </c>
    </row>
    <row r="56" spans="1:11" ht="15.5" thickTop="1" thickBot="1">
      <c r="A56" s="234" t="s">
        <v>1094</v>
      </c>
      <c r="B56" s="235" t="s">
        <v>1124</v>
      </c>
      <c r="C56" s="235" t="s">
        <v>1131</v>
      </c>
      <c r="D56" s="236"/>
      <c r="E56" s="236">
        <v>1</v>
      </c>
      <c r="F56" s="236">
        <v>1</v>
      </c>
      <c r="G56" s="237">
        <v>53542.480831839996</v>
      </c>
      <c r="H56" s="237">
        <f t="shared" si="2"/>
        <v>53542.480831839996</v>
      </c>
      <c r="I56" s="237">
        <f t="shared" si="1"/>
        <v>53542.480831839996</v>
      </c>
      <c r="J56" s="235"/>
      <c r="K56" s="238" t="s">
        <v>1113</v>
      </c>
    </row>
    <row r="57" spans="1:11" ht="15.5" thickTop="1" thickBot="1">
      <c r="A57" s="234" t="s">
        <v>1094</v>
      </c>
      <c r="B57" s="235" t="s">
        <v>1124</v>
      </c>
      <c r="C57" s="235" t="s">
        <v>1114</v>
      </c>
      <c r="D57" s="236"/>
      <c r="E57" s="236">
        <v>1</v>
      </c>
      <c r="F57" s="236">
        <v>1</v>
      </c>
      <c r="G57" s="237">
        <v>54622.84265620001</v>
      </c>
      <c r="H57" s="237">
        <f t="shared" si="2"/>
        <v>54622.84265620001</v>
      </c>
      <c r="I57" s="237">
        <f t="shared" si="1"/>
        <v>54622.84265620001</v>
      </c>
      <c r="J57" s="235"/>
      <c r="K57" s="238" t="s">
        <v>1113</v>
      </c>
    </row>
    <row r="58" spans="1:11" ht="15.5" thickTop="1" thickBot="1">
      <c r="A58" s="234" t="s">
        <v>1094</v>
      </c>
      <c r="B58" s="235" t="s">
        <v>1124</v>
      </c>
      <c r="C58" s="235" t="s">
        <v>97</v>
      </c>
      <c r="D58" s="236"/>
      <c r="E58" s="236">
        <v>1</v>
      </c>
      <c r="F58" s="236">
        <v>1</v>
      </c>
      <c r="G58" s="237">
        <v>70606.846357319999</v>
      </c>
      <c r="H58" s="237">
        <f t="shared" si="2"/>
        <v>70606.846357319999</v>
      </c>
      <c r="I58" s="237">
        <f t="shared" si="1"/>
        <v>70606.846357319999</v>
      </c>
      <c r="J58" s="235"/>
      <c r="K58" s="238" t="s">
        <v>1098</v>
      </c>
    </row>
    <row r="59" spans="1:11" ht="15.5" thickTop="1" thickBot="1">
      <c r="A59" s="234" t="s">
        <v>1094</v>
      </c>
      <c r="B59" s="235" t="s">
        <v>1124</v>
      </c>
      <c r="C59" s="235" t="s">
        <v>1132</v>
      </c>
      <c r="D59" s="236"/>
      <c r="E59" s="236">
        <v>1</v>
      </c>
      <c r="F59" s="236">
        <v>1</v>
      </c>
      <c r="G59" s="237">
        <v>161787.08799999999</v>
      </c>
      <c r="H59" s="237">
        <f t="shared" si="2"/>
        <v>161787.08799999999</v>
      </c>
      <c r="I59" s="237">
        <f t="shared" si="1"/>
        <v>161787.08799999999</v>
      </c>
      <c r="J59" s="235"/>
      <c r="K59" s="238" t="s">
        <v>1098</v>
      </c>
    </row>
    <row r="60" spans="1:11" ht="15.5" thickTop="1" thickBot="1">
      <c r="A60" s="234" t="s">
        <v>1094</v>
      </c>
      <c r="B60" s="235" t="s">
        <v>1124</v>
      </c>
      <c r="C60" s="235" t="s">
        <v>1109</v>
      </c>
      <c r="D60" s="236"/>
      <c r="E60" s="236">
        <v>2</v>
      </c>
      <c r="F60" s="236">
        <v>1</v>
      </c>
      <c r="G60" s="237">
        <v>253990.5</v>
      </c>
      <c r="H60" s="237">
        <f t="shared" si="2"/>
        <v>507981</v>
      </c>
      <c r="I60" s="237">
        <f t="shared" si="1"/>
        <v>253990.5</v>
      </c>
      <c r="J60" s="235"/>
      <c r="K60" s="238" t="s">
        <v>1092</v>
      </c>
    </row>
    <row r="61" spans="1:11" ht="15.5" thickTop="1" thickBot="1">
      <c r="A61" s="239" t="s">
        <v>1094</v>
      </c>
      <c r="B61" s="236" t="s">
        <v>1124</v>
      </c>
      <c r="C61" s="235" t="s">
        <v>13</v>
      </c>
      <c r="D61" s="236"/>
      <c r="E61" s="236">
        <v>1</v>
      </c>
      <c r="F61" s="236">
        <v>1</v>
      </c>
      <c r="G61" s="244">
        <v>1200000</v>
      </c>
      <c r="H61" s="237">
        <f t="shared" si="2"/>
        <v>1200000</v>
      </c>
      <c r="I61" s="237">
        <f t="shared" si="1"/>
        <v>1200000</v>
      </c>
      <c r="J61" s="235" t="s">
        <v>1116</v>
      </c>
      <c r="K61" s="241" t="s">
        <v>1113</v>
      </c>
    </row>
    <row r="62" spans="1:11" ht="15.5" thickTop="1" thickBot="1">
      <c r="A62" s="234" t="s">
        <v>1094</v>
      </c>
      <c r="B62" s="235" t="s">
        <v>1124</v>
      </c>
      <c r="C62" s="235" t="s">
        <v>1133</v>
      </c>
      <c r="D62" s="236"/>
      <c r="E62" s="236">
        <v>2</v>
      </c>
      <c r="F62" s="236">
        <v>1</v>
      </c>
      <c r="G62" s="237"/>
      <c r="H62" s="237">
        <f t="shared" si="2"/>
        <v>0</v>
      </c>
      <c r="I62" s="237">
        <f t="shared" si="1"/>
        <v>0</v>
      </c>
      <c r="J62" s="235"/>
      <c r="K62" s="238" t="s">
        <v>1092</v>
      </c>
    </row>
    <row r="63" spans="1:11" ht="15.5" thickTop="1" thickBot="1">
      <c r="A63" s="234" t="s">
        <v>1094</v>
      </c>
      <c r="B63" s="235" t="s">
        <v>1124</v>
      </c>
      <c r="C63" s="235" t="s">
        <v>1134</v>
      </c>
      <c r="D63" s="236"/>
      <c r="E63" s="236">
        <v>1</v>
      </c>
      <c r="F63" s="236">
        <v>1</v>
      </c>
      <c r="G63" s="237"/>
      <c r="H63" s="237">
        <f t="shared" si="2"/>
        <v>0</v>
      </c>
      <c r="I63" s="237">
        <f t="shared" si="1"/>
        <v>0</v>
      </c>
      <c r="J63" s="235"/>
      <c r="K63" s="238" t="s">
        <v>1092</v>
      </c>
    </row>
    <row r="64" spans="1:11" ht="15.5" thickTop="1" thickBot="1">
      <c r="A64" s="234" t="s">
        <v>1094</v>
      </c>
      <c r="B64" s="235" t="s">
        <v>1124</v>
      </c>
      <c r="C64" s="235" t="s">
        <v>1135</v>
      </c>
      <c r="D64" s="236"/>
      <c r="E64" s="236">
        <v>2</v>
      </c>
      <c r="F64" s="236">
        <v>1</v>
      </c>
      <c r="G64" s="237">
        <v>137560.13</v>
      </c>
      <c r="H64" s="237">
        <f t="shared" si="2"/>
        <v>275120.26</v>
      </c>
      <c r="I64" s="237">
        <f t="shared" si="1"/>
        <v>137560.13</v>
      </c>
      <c r="J64" s="235"/>
      <c r="K64" s="238" t="s">
        <v>1113</v>
      </c>
    </row>
    <row r="65" spans="1:11" ht="15.5" thickTop="1" thickBot="1">
      <c r="A65" s="234" t="s">
        <v>1094</v>
      </c>
      <c r="B65" s="235" t="s">
        <v>1124</v>
      </c>
      <c r="C65" s="235" t="s">
        <v>1136</v>
      </c>
      <c r="D65" s="236"/>
      <c r="E65" s="236">
        <v>1</v>
      </c>
      <c r="F65" s="236">
        <v>1</v>
      </c>
      <c r="G65" s="237"/>
      <c r="H65" s="237">
        <f t="shared" si="2"/>
        <v>0</v>
      </c>
      <c r="I65" s="237">
        <f t="shared" si="1"/>
        <v>0</v>
      </c>
      <c r="J65" s="235"/>
      <c r="K65" s="238" t="s">
        <v>1113</v>
      </c>
    </row>
    <row r="66" spans="1:11" ht="15.5" thickTop="1" thickBot="1">
      <c r="A66" s="234" t="s">
        <v>1137</v>
      </c>
      <c r="B66" s="235" t="s">
        <v>1138</v>
      </c>
      <c r="C66" s="235" t="s">
        <v>1139</v>
      </c>
      <c r="D66" s="236"/>
      <c r="E66" s="236">
        <v>1</v>
      </c>
      <c r="F66" s="236">
        <v>1</v>
      </c>
      <c r="G66" s="237">
        <v>1180.0161245600002</v>
      </c>
      <c r="H66" s="237">
        <f t="shared" si="2"/>
        <v>1180.0161245600002</v>
      </c>
      <c r="I66" s="237">
        <f t="shared" si="1"/>
        <v>1180.0161245600002</v>
      </c>
      <c r="J66" s="235"/>
      <c r="K66" s="238" t="s">
        <v>1098</v>
      </c>
    </row>
    <row r="67" spans="1:11" ht="15.5" thickTop="1" thickBot="1">
      <c r="A67" s="234" t="s">
        <v>1137</v>
      </c>
      <c r="B67" s="235" t="s">
        <v>1138</v>
      </c>
      <c r="C67" s="235" t="s">
        <v>1140</v>
      </c>
      <c r="D67" s="236"/>
      <c r="E67" s="236">
        <v>1</v>
      </c>
      <c r="F67" s="236">
        <v>1</v>
      </c>
      <c r="G67" s="237">
        <v>2328.4978061800002</v>
      </c>
      <c r="H67" s="237">
        <f t="shared" si="2"/>
        <v>2328.4978061800002</v>
      </c>
      <c r="I67" s="237">
        <f t="shared" si="1"/>
        <v>2328.4978061800002</v>
      </c>
      <c r="J67" s="235"/>
      <c r="K67" s="238" t="s">
        <v>1098</v>
      </c>
    </row>
    <row r="68" spans="1:11" ht="15.5" thickTop="1" thickBot="1">
      <c r="A68" s="234" t="s">
        <v>1137</v>
      </c>
      <c r="B68" s="235" t="s">
        <v>1138</v>
      </c>
      <c r="C68" s="235" t="s">
        <v>1141</v>
      </c>
      <c r="D68" s="236"/>
      <c r="E68" s="236">
        <v>1</v>
      </c>
      <c r="F68" s="236">
        <v>1</v>
      </c>
      <c r="G68" s="237">
        <v>4235.7172967200004</v>
      </c>
      <c r="H68" s="237">
        <f t="shared" si="2"/>
        <v>4235.7172967200004</v>
      </c>
      <c r="I68" s="237">
        <f t="shared" si="1"/>
        <v>4235.7172967200004</v>
      </c>
      <c r="J68" s="235"/>
      <c r="K68" s="238" t="s">
        <v>1098</v>
      </c>
    </row>
    <row r="69" spans="1:11" ht="15.5" thickTop="1" thickBot="1">
      <c r="A69" s="234" t="s">
        <v>1137</v>
      </c>
      <c r="B69" s="235" t="s">
        <v>1138</v>
      </c>
      <c r="C69" s="235" t="s">
        <v>1100</v>
      </c>
      <c r="D69" s="236"/>
      <c r="E69" s="236">
        <v>1</v>
      </c>
      <c r="F69" s="236">
        <v>1</v>
      </c>
      <c r="G69" s="237">
        <v>8000</v>
      </c>
      <c r="H69" s="237">
        <f t="shared" si="2"/>
        <v>8000</v>
      </c>
      <c r="I69" s="237">
        <f t="shared" ref="I69:I132" si="3">G69*F69</f>
        <v>8000</v>
      </c>
      <c r="J69" s="235"/>
      <c r="K69" s="238" t="s">
        <v>1092</v>
      </c>
    </row>
    <row r="70" spans="1:11" ht="15.5" thickTop="1" thickBot="1">
      <c r="A70" s="234" t="s">
        <v>1137</v>
      </c>
      <c r="B70" s="235" t="s">
        <v>1138</v>
      </c>
      <c r="C70" s="235" t="s">
        <v>114</v>
      </c>
      <c r="D70" s="236"/>
      <c r="E70" s="236">
        <v>2</v>
      </c>
      <c r="F70" s="236">
        <v>1</v>
      </c>
      <c r="G70" s="237">
        <v>10509.4332889</v>
      </c>
      <c r="H70" s="237">
        <f t="shared" si="2"/>
        <v>21018.8665778</v>
      </c>
      <c r="I70" s="237">
        <f t="shared" si="3"/>
        <v>10509.4332889</v>
      </c>
      <c r="J70" s="235"/>
      <c r="K70" s="238" t="s">
        <v>1098</v>
      </c>
    </row>
    <row r="71" spans="1:11" ht="15.5" thickTop="1" thickBot="1">
      <c r="A71" s="234" t="s">
        <v>1137</v>
      </c>
      <c r="B71" s="235" t="s">
        <v>1138</v>
      </c>
      <c r="C71" s="235" t="s">
        <v>1104</v>
      </c>
      <c r="D71" s="236"/>
      <c r="E71" s="236">
        <v>1</v>
      </c>
      <c r="F71" s="236">
        <v>2</v>
      </c>
      <c r="G71" s="237">
        <v>12000</v>
      </c>
      <c r="H71" s="237">
        <f t="shared" si="2"/>
        <v>12000</v>
      </c>
      <c r="I71" s="237">
        <f t="shared" si="3"/>
        <v>24000</v>
      </c>
      <c r="J71" s="235"/>
      <c r="K71" s="238" t="s">
        <v>1092</v>
      </c>
    </row>
    <row r="72" spans="1:11" ht="15.5" thickTop="1" thickBot="1">
      <c r="A72" s="234" t="s">
        <v>1137</v>
      </c>
      <c r="B72" s="235" t="s">
        <v>1138</v>
      </c>
      <c r="C72" s="235" t="s">
        <v>1105</v>
      </c>
      <c r="D72" s="236"/>
      <c r="E72" s="236">
        <v>1</v>
      </c>
      <c r="F72" s="236">
        <v>1</v>
      </c>
      <c r="G72" s="237">
        <v>13000</v>
      </c>
      <c r="H72" s="237">
        <f t="shared" si="2"/>
        <v>13000</v>
      </c>
      <c r="I72" s="237">
        <f t="shared" si="3"/>
        <v>13000</v>
      </c>
      <c r="J72" s="235"/>
      <c r="K72" s="238" t="s">
        <v>1092</v>
      </c>
    </row>
    <row r="73" spans="1:11" ht="15.5" thickTop="1" thickBot="1">
      <c r="A73" s="234" t="s">
        <v>1137</v>
      </c>
      <c r="B73" s="235" t="s">
        <v>1138</v>
      </c>
      <c r="C73" s="235" t="s">
        <v>1142</v>
      </c>
      <c r="D73" s="236"/>
      <c r="E73" s="236">
        <v>2</v>
      </c>
      <c r="F73" s="236">
        <v>1</v>
      </c>
      <c r="G73" s="237">
        <v>15256.6638224</v>
      </c>
      <c r="H73" s="237">
        <f t="shared" si="2"/>
        <v>30513.3276448</v>
      </c>
      <c r="I73" s="237">
        <f t="shared" si="3"/>
        <v>15256.6638224</v>
      </c>
      <c r="J73" s="235"/>
      <c r="K73" s="238" t="s">
        <v>1098</v>
      </c>
    </row>
    <row r="74" spans="1:11" ht="15.5" thickTop="1" thickBot="1">
      <c r="A74" s="234" t="s">
        <v>1094</v>
      </c>
      <c r="B74" s="235" t="s">
        <v>1095</v>
      </c>
      <c r="C74" s="235" t="s">
        <v>1143</v>
      </c>
      <c r="D74" s="236"/>
      <c r="E74" s="236">
        <v>1</v>
      </c>
      <c r="F74" s="236">
        <v>0</v>
      </c>
      <c r="G74" s="237">
        <v>10201.05100924</v>
      </c>
      <c r="H74" s="237">
        <f t="shared" si="2"/>
        <v>10201.05100924</v>
      </c>
      <c r="I74" s="237">
        <f t="shared" si="3"/>
        <v>0</v>
      </c>
      <c r="J74" s="235"/>
      <c r="K74" s="238" t="s">
        <v>1098</v>
      </c>
    </row>
    <row r="75" spans="1:11" ht="15.5" thickTop="1" thickBot="1">
      <c r="A75" s="234" t="s">
        <v>1137</v>
      </c>
      <c r="B75" s="235" t="s">
        <v>1138</v>
      </c>
      <c r="C75" s="235" t="s">
        <v>1144</v>
      </c>
      <c r="D75" s="236"/>
      <c r="E75" s="236">
        <v>1</v>
      </c>
      <c r="F75" s="236">
        <v>1</v>
      </c>
      <c r="G75" s="237">
        <v>17607.95925616</v>
      </c>
      <c r="H75" s="237">
        <f t="shared" si="2"/>
        <v>17607.95925616</v>
      </c>
      <c r="I75" s="237">
        <f t="shared" si="3"/>
        <v>17607.95925616</v>
      </c>
      <c r="J75" s="235"/>
      <c r="K75" s="238" t="s">
        <v>1098</v>
      </c>
    </row>
    <row r="76" spans="1:11" ht="15.5" thickTop="1" thickBot="1">
      <c r="A76" s="234" t="s">
        <v>1094</v>
      </c>
      <c r="B76" s="235" t="s">
        <v>1095</v>
      </c>
      <c r="C76" s="235" t="s">
        <v>1145</v>
      </c>
      <c r="D76" s="236"/>
      <c r="E76" s="236">
        <v>1</v>
      </c>
      <c r="F76" s="236">
        <v>0</v>
      </c>
      <c r="G76" s="237"/>
      <c r="H76" s="237">
        <f t="shared" si="2"/>
        <v>0</v>
      </c>
      <c r="I76" s="237">
        <f t="shared" si="3"/>
        <v>0</v>
      </c>
      <c r="J76" s="235"/>
      <c r="K76" s="238"/>
    </row>
    <row r="77" spans="1:11" ht="15.5" thickTop="1" thickBot="1">
      <c r="A77" s="234" t="s">
        <v>1094</v>
      </c>
      <c r="B77" s="235" t="s">
        <v>1095</v>
      </c>
      <c r="C77" s="235" t="s">
        <v>1146</v>
      </c>
      <c r="D77" s="236"/>
      <c r="E77" s="236">
        <v>1</v>
      </c>
      <c r="F77" s="236">
        <v>0</v>
      </c>
      <c r="G77" s="237"/>
      <c r="H77" s="237">
        <f t="shared" si="2"/>
        <v>0</v>
      </c>
      <c r="I77" s="237">
        <f t="shared" si="3"/>
        <v>0</v>
      </c>
      <c r="J77" s="235"/>
      <c r="K77" s="238"/>
    </row>
    <row r="78" spans="1:11" ht="15.5" thickTop="1" thickBot="1">
      <c r="A78" s="234" t="s">
        <v>1094</v>
      </c>
      <c r="B78" s="235" t="s">
        <v>1095</v>
      </c>
      <c r="C78" s="235" t="s">
        <v>1147</v>
      </c>
      <c r="D78" s="236"/>
      <c r="E78" s="236">
        <v>0</v>
      </c>
      <c r="F78" s="236">
        <v>0</v>
      </c>
      <c r="G78" s="237"/>
      <c r="H78" s="237">
        <f t="shared" si="2"/>
        <v>0</v>
      </c>
      <c r="I78" s="237">
        <f t="shared" si="3"/>
        <v>0</v>
      </c>
      <c r="J78" s="235"/>
      <c r="K78" s="238"/>
    </row>
    <row r="79" spans="1:11" ht="15.5" thickTop="1" thickBot="1">
      <c r="A79" s="234" t="s">
        <v>1094</v>
      </c>
      <c r="B79" s="235" t="s">
        <v>1095</v>
      </c>
      <c r="C79" s="235" t="s">
        <v>1148</v>
      </c>
      <c r="D79" s="236"/>
      <c r="E79" s="236">
        <v>2</v>
      </c>
      <c r="F79" s="236">
        <v>0</v>
      </c>
      <c r="G79" s="237"/>
      <c r="H79" s="237">
        <f t="shared" si="2"/>
        <v>0</v>
      </c>
      <c r="I79" s="237">
        <f t="shared" si="3"/>
        <v>0</v>
      </c>
      <c r="J79" s="235"/>
      <c r="K79" s="238"/>
    </row>
    <row r="80" spans="1:11" ht="15.5" thickTop="1" thickBot="1">
      <c r="A80" s="234" t="s">
        <v>1094</v>
      </c>
      <c r="B80" s="235" t="s">
        <v>1095</v>
      </c>
      <c r="C80" s="235" t="s">
        <v>1149</v>
      </c>
      <c r="D80" s="236"/>
      <c r="E80" s="236">
        <v>1</v>
      </c>
      <c r="F80" s="236">
        <v>0</v>
      </c>
      <c r="G80" s="237"/>
      <c r="H80" s="237">
        <f t="shared" si="2"/>
        <v>0</v>
      </c>
      <c r="I80" s="237">
        <f t="shared" si="3"/>
        <v>0</v>
      </c>
      <c r="J80" s="235"/>
      <c r="K80" s="238"/>
    </row>
    <row r="81" spans="1:11" ht="15.5" thickTop="1" thickBot="1">
      <c r="A81" s="234" t="s">
        <v>1094</v>
      </c>
      <c r="B81" s="235" t="s">
        <v>1095</v>
      </c>
      <c r="C81" s="235" t="s">
        <v>1150</v>
      </c>
      <c r="D81" s="236"/>
      <c r="E81" s="236">
        <v>1</v>
      </c>
      <c r="F81" s="236">
        <v>0</v>
      </c>
      <c r="G81" s="237"/>
      <c r="H81" s="237">
        <f t="shared" si="2"/>
        <v>0</v>
      </c>
      <c r="I81" s="237">
        <f t="shared" si="3"/>
        <v>0</v>
      </c>
      <c r="J81" s="235"/>
      <c r="K81" s="238"/>
    </row>
    <row r="82" spans="1:11" ht="15.5" thickTop="1" thickBot="1">
      <c r="A82" s="234" t="s">
        <v>1094</v>
      </c>
      <c r="B82" s="235" t="s">
        <v>1095</v>
      </c>
      <c r="C82" s="235" t="s">
        <v>1151</v>
      </c>
      <c r="D82" s="236"/>
      <c r="E82" s="236">
        <v>1</v>
      </c>
      <c r="F82" s="236">
        <v>0</v>
      </c>
      <c r="G82" s="237"/>
      <c r="H82" s="237">
        <f t="shared" si="2"/>
        <v>0</v>
      </c>
      <c r="I82" s="237">
        <f t="shared" si="3"/>
        <v>0</v>
      </c>
      <c r="J82" s="235"/>
      <c r="K82" s="238"/>
    </row>
    <row r="83" spans="1:11" ht="15.5" thickTop="1" thickBot="1">
      <c r="A83" s="234" t="s">
        <v>1094</v>
      </c>
      <c r="B83" s="235" t="s">
        <v>1117</v>
      </c>
      <c r="C83" s="235" t="s">
        <v>1100</v>
      </c>
      <c r="D83" s="236"/>
      <c r="E83" s="236">
        <v>3</v>
      </c>
      <c r="F83" s="236">
        <v>0</v>
      </c>
      <c r="G83" s="240">
        <v>0</v>
      </c>
      <c r="H83" s="237">
        <f t="shared" si="2"/>
        <v>0</v>
      </c>
      <c r="I83" s="237">
        <f t="shared" si="3"/>
        <v>0</v>
      </c>
      <c r="J83" s="235" t="s">
        <v>1152</v>
      </c>
      <c r="K83" s="238" t="s">
        <v>1092</v>
      </c>
    </row>
    <row r="84" spans="1:11" ht="15.5" thickTop="1" thickBot="1">
      <c r="A84" s="234" t="s">
        <v>1094</v>
      </c>
      <c r="B84" s="235" t="s">
        <v>1117</v>
      </c>
      <c r="C84" s="235" t="s">
        <v>1104</v>
      </c>
      <c r="D84" s="236"/>
      <c r="E84" s="236">
        <v>5</v>
      </c>
      <c r="F84" s="236">
        <v>0</v>
      </c>
      <c r="G84" s="237">
        <v>0</v>
      </c>
      <c r="H84" s="237">
        <f t="shared" si="2"/>
        <v>0</v>
      </c>
      <c r="I84" s="237">
        <f t="shared" si="3"/>
        <v>0</v>
      </c>
      <c r="J84" s="235" t="s">
        <v>1152</v>
      </c>
      <c r="K84" s="238" t="s">
        <v>1092</v>
      </c>
    </row>
    <row r="85" spans="1:11" ht="15.5" thickTop="1" thickBot="1">
      <c r="A85" s="234" t="s">
        <v>1137</v>
      </c>
      <c r="B85" s="235" t="s">
        <v>1138</v>
      </c>
      <c r="C85" s="235" t="s">
        <v>1127</v>
      </c>
      <c r="D85" s="245"/>
      <c r="E85" s="236">
        <v>1</v>
      </c>
      <c r="F85" s="236">
        <v>1</v>
      </c>
      <c r="G85" s="237">
        <v>17607.95925616</v>
      </c>
      <c r="H85" s="237">
        <f t="shared" si="2"/>
        <v>17607.95925616</v>
      </c>
      <c r="I85" s="237">
        <f t="shared" si="3"/>
        <v>17607.95925616</v>
      </c>
      <c r="J85" s="235"/>
      <c r="K85" s="238" t="s">
        <v>1098</v>
      </c>
    </row>
    <row r="86" spans="1:11" ht="15.5" thickTop="1" thickBot="1">
      <c r="A86" s="239" t="s">
        <v>1094</v>
      </c>
      <c r="B86" s="236" t="s">
        <v>1117</v>
      </c>
      <c r="C86" s="235" t="s">
        <v>13</v>
      </c>
      <c r="D86" s="236"/>
      <c r="E86" s="236">
        <v>1</v>
      </c>
      <c r="F86" s="236">
        <v>0</v>
      </c>
      <c r="G86" s="240">
        <v>0</v>
      </c>
      <c r="H86" s="237">
        <f t="shared" si="2"/>
        <v>0</v>
      </c>
      <c r="I86" s="237">
        <f t="shared" si="3"/>
        <v>0</v>
      </c>
      <c r="J86" s="235" t="s">
        <v>1152</v>
      </c>
      <c r="K86" s="241" t="s">
        <v>1113</v>
      </c>
    </row>
    <row r="87" spans="1:11" ht="15.5" thickTop="1" thickBot="1">
      <c r="A87" s="234" t="s">
        <v>1137</v>
      </c>
      <c r="B87" s="235" t="s">
        <v>1138</v>
      </c>
      <c r="C87" s="235" t="s">
        <v>1153</v>
      </c>
      <c r="D87" s="236"/>
      <c r="E87" s="236">
        <v>1</v>
      </c>
      <c r="F87" s="236">
        <v>1</v>
      </c>
      <c r="G87" s="237">
        <v>18857.596878120003</v>
      </c>
      <c r="H87" s="237">
        <f t="shared" ref="H87:H150" si="4">G87*E87</f>
        <v>18857.596878120003</v>
      </c>
      <c r="I87" s="237">
        <f t="shared" si="3"/>
        <v>18857.596878120003</v>
      </c>
      <c r="J87" s="235"/>
      <c r="K87" s="238" t="s">
        <v>1098</v>
      </c>
    </row>
    <row r="88" spans="1:11" ht="15.5" thickTop="1" thickBot="1">
      <c r="A88" s="234" t="s">
        <v>1137</v>
      </c>
      <c r="B88" s="235" t="s">
        <v>1138</v>
      </c>
      <c r="C88" s="235" t="s">
        <v>1154</v>
      </c>
      <c r="D88" s="236"/>
      <c r="E88" s="236">
        <v>1</v>
      </c>
      <c r="F88" s="236">
        <v>1</v>
      </c>
      <c r="G88" s="237">
        <v>21326.293268280002</v>
      </c>
      <c r="H88" s="237">
        <f t="shared" si="4"/>
        <v>21326.293268280002</v>
      </c>
      <c r="I88" s="237">
        <f t="shared" si="3"/>
        <v>21326.293268280002</v>
      </c>
      <c r="J88" s="235"/>
      <c r="K88" s="238" t="s">
        <v>1098</v>
      </c>
    </row>
    <row r="89" spans="1:11" ht="15.5" thickTop="1" thickBot="1">
      <c r="A89" s="234" t="s">
        <v>1137</v>
      </c>
      <c r="B89" s="235" t="s">
        <v>1138</v>
      </c>
      <c r="C89" s="235" t="s">
        <v>1125</v>
      </c>
      <c r="D89" s="236"/>
      <c r="E89" s="236">
        <v>1</v>
      </c>
      <c r="F89" s="236">
        <v>1</v>
      </c>
      <c r="G89" s="237">
        <v>21954.115359540003</v>
      </c>
      <c r="H89" s="237">
        <f t="shared" si="4"/>
        <v>21954.115359540003</v>
      </c>
      <c r="I89" s="237">
        <f t="shared" si="3"/>
        <v>21954.115359540003</v>
      </c>
      <c r="J89" s="235"/>
      <c r="K89" s="238" t="s">
        <v>1098</v>
      </c>
    </row>
    <row r="90" spans="1:11" ht="15.5" thickTop="1" thickBot="1">
      <c r="A90" s="234" t="s">
        <v>1137</v>
      </c>
      <c r="B90" s="235" t="s">
        <v>1138</v>
      </c>
      <c r="C90" s="235" t="s">
        <v>1112</v>
      </c>
      <c r="D90" s="236"/>
      <c r="E90" s="236">
        <v>1</v>
      </c>
      <c r="F90" s="236">
        <v>1</v>
      </c>
      <c r="G90" s="237">
        <v>24365.33988616</v>
      </c>
      <c r="H90" s="237">
        <f t="shared" si="4"/>
        <v>24365.33988616</v>
      </c>
      <c r="I90" s="237">
        <f t="shared" si="3"/>
        <v>24365.33988616</v>
      </c>
      <c r="J90" s="235"/>
      <c r="K90" s="238" t="s">
        <v>1113</v>
      </c>
    </row>
    <row r="91" spans="1:11" ht="15.5" thickTop="1" thickBot="1">
      <c r="A91" s="234" t="s">
        <v>1137</v>
      </c>
      <c r="B91" s="235" t="s">
        <v>1138</v>
      </c>
      <c r="C91" s="235" t="s">
        <v>1155</v>
      </c>
      <c r="D91" s="236"/>
      <c r="E91" s="236">
        <v>1</v>
      </c>
      <c r="F91" s="236">
        <v>1</v>
      </c>
      <c r="G91" s="237">
        <v>37003.552842620004</v>
      </c>
      <c r="H91" s="237">
        <f t="shared" si="4"/>
        <v>37003.552842620004</v>
      </c>
      <c r="I91" s="237">
        <f t="shared" si="3"/>
        <v>37003.552842620004</v>
      </c>
      <c r="J91" s="235"/>
      <c r="K91" s="238" t="s">
        <v>1098</v>
      </c>
    </row>
    <row r="92" spans="1:11" ht="15.5" thickTop="1" thickBot="1">
      <c r="A92" s="234" t="s">
        <v>1137</v>
      </c>
      <c r="B92" s="235" t="s">
        <v>1138</v>
      </c>
      <c r="C92" s="235" t="s">
        <v>1156</v>
      </c>
      <c r="D92" s="236"/>
      <c r="E92" s="236">
        <v>1</v>
      </c>
      <c r="F92" s="236">
        <v>1</v>
      </c>
      <c r="G92" s="237">
        <v>37715.193756240005</v>
      </c>
      <c r="H92" s="237">
        <f t="shared" si="4"/>
        <v>37715.193756240005</v>
      </c>
      <c r="I92" s="237">
        <f t="shared" si="3"/>
        <v>37715.193756240005</v>
      </c>
      <c r="J92" s="235"/>
      <c r="K92" s="238" t="s">
        <v>1098</v>
      </c>
    </row>
    <row r="93" spans="1:11" ht="15.5" thickTop="1" thickBot="1">
      <c r="A93" s="234" t="s">
        <v>1137</v>
      </c>
      <c r="B93" s="235" t="s">
        <v>1138</v>
      </c>
      <c r="C93" s="235" t="s">
        <v>1157</v>
      </c>
      <c r="D93" s="236"/>
      <c r="E93" s="236">
        <v>1</v>
      </c>
      <c r="F93" s="236">
        <v>1</v>
      </c>
      <c r="G93" s="237">
        <v>37715.193756240005</v>
      </c>
      <c r="H93" s="237">
        <f t="shared" si="4"/>
        <v>37715.193756240005</v>
      </c>
      <c r="I93" s="237">
        <f t="shared" si="3"/>
        <v>37715.193756240005</v>
      </c>
      <c r="J93" s="235"/>
      <c r="K93" s="238" t="s">
        <v>1098</v>
      </c>
    </row>
    <row r="94" spans="1:11" ht="15.5" thickTop="1" thickBot="1">
      <c r="A94" s="234" t="s">
        <v>1137</v>
      </c>
      <c r="B94" s="235" t="s">
        <v>1138</v>
      </c>
      <c r="C94" s="235" t="s">
        <v>97</v>
      </c>
      <c r="D94" s="236"/>
      <c r="E94" s="236">
        <v>1</v>
      </c>
      <c r="F94" s="236">
        <v>1</v>
      </c>
      <c r="G94" s="237">
        <v>39349.933817740006</v>
      </c>
      <c r="H94" s="237">
        <f t="shared" si="4"/>
        <v>39349.933817740006</v>
      </c>
      <c r="I94" s="237">
        <f t="shared" si="3"/>
        <v>39349.933817740006</v>
      </c>
      <c r="J94" s="235"/>
      <c r="K94" s="238" t="s">
        <v>1098</v>
      </c>
    </row>
    <row r="95" spans="1:11" ht="15.5" thickTop="1" thickBot="1">
      <c r="A95" s="234" t="s">
        <v>1137</v>
      </c>
      <c r="B95" s="235" t="s">
        <v>1138</v>
      </c>
      <c r="C95" s="235" t="s">
        <v>1158</v>
      </c>
      <c r="D95" s="236"/>
      <c r="E95" s="236">
        <v>1</v>
      </c>
      <c r="F95" s="236">
        <v>1</v>
      </c>
      <c r="G95" s="237">
        <v>44215.247871340005</v>
      </c>
      <c r="H95" s="237">
        <f t="shared" si="4"/>
        <v>44215.247871340005</v>
      </c>
      <c r="I95" s="237">
        <f t="shared" si="3"/>
        <v>44215.247871340005</v>
      </c>
      <c r="J95" s="235"/>
      <c r="K95" s="238" t="s">
        <v>1098</v>
      </c>
    </row>
    <row r="96" spans="1:11" ht="15.5" thickTop="1" thickBot="1">
      <c r="A96" s="234" t="s">
        <v>1137</v>
      </c>
      <c r="B96" s="235" t="s">
        <v>1138</v>
      </c>
      <c r="C96" s="235" t="s">
        <v>106</v>
      </c>
      <c r="D96" s="236"/>
      <c r="E96" s="236">
        <v>1</v>
      </c>
      <c r="F96" s="236">
        <v>1</v>
      </c>
      <c r="G96" s="237">
        <v>81461.929903900003</v>
      </c>
      <c r="H96" s="237">
        <f t="shared" si="4"/>
        <v>81461.929903900003</v>
      </c>
      <c r="I96" s="237">
        <f t="shared" si="3"/>
        <v>81461.929903900003</v>
      </c>
      <c r="J96" s="235"/>
      <c r="K96" s="238" t="s">
        <v>1098</v>
      </c>
    </row>
    <row r="97" spans="1:11" ht="15.5" thickTop="1" thickBot="1">
      <c r="A97" s="234" t="s">
        <v>1137</v>
      </c>
      <c r="B97" s="235" t="s">
        <v>1138</v>
      </c>
      <c r="C97" s="235" t="s">
        <v>1159</v>
      </c>
      <c r="D97" s="236"/>
      <c r="E97" s="236">
        <v>1</v>
      </c>
      <c r="F97" s="236">
        <v>1</v>
      </c>
      <c r="G97" s="237">
        <v>86132.44027752</v>
      </c>
      <c r="H97" s="237">
        <f t="shared" si="4"/>
        <v>86132.44027752</v>
      </c>
      <c r="I97" s="237">
        <f t="shared" si="3"/>
        <v>86132.44027752</v>
      </c>
      <c r="J97" s="235"/>
      <c r="K97" s="238" t="s">
        <v>1098</v>
      </c>
    </row>
    <row r="98" spans="1:11" ht="15.5" thickTop="1" thickBot="1">
      <c r="A98" s="234" t="s">
        <v>1137</v>
      </c>
      <c r="B98" s="235" t="s">
        <v>1138</v>
      </c>
      <c r="C98" s="235" t="s">
        <v>1143</v>
      </c>
      <c r="D98" s="236"/>
      <c r="E98" s="236">
        <v>1</v>
      </c>
      <c r="F98" s="236">
        <v>1</v>
      </c>
      <c r="G98" s="237">
        <v>95307.598045660008</v>
      </c>
      <c r="H98" s="237">
        <f t="shared" si="4"/>
        <v>95307.598045660008</v>
      </c>
      <c r="I98" s="237">
        <f t="shared" si="3"/>
        <v>95307.598045660008</v>
      </c>
      <c r="J98" s="235"/>
      <c r="K98" s="238" t="s">
        <v>1098</v>
      </c>
    </row>
    <row r="99" spans="1:11" ht="15.5" thickTop="1" thickBot="1">
      <c r="A99" s="234" t="s">
        <v>1137</v>
      </c>
      <c r="B99" s="235" t="s">
        <v>1138</v>
      </c>
      <c r="C99" s="235" t="s">
        <v>1160</v>
      </c>
      <c r="D99" s="236"/>
      <c r="E99" s="236">
        <v>4</v>
      </c>
      <c r="F99" s="236">
        <v>1</v>
      </c>
      <c r="G99" s="237">
        <v>173426.33094696002</v>
      </c>
      <c r="H99" s="237">
        <f t="shared" si="4"/>
        <v>693705.32378784008</v>
      </c>
      <c r="I99" s="237">
        <f t="shared" si="3"/>
        <v>173426.33094696002</v>
      </c>
      <c r="J99" s="235"/>
      <c r="K99" s="238" t="s">
        <v>1092</v>
      </c>
    </row>
    <row r="100" spans="1:11" ht="15.5" thickTop="1" thickBot="1">
      <c r="A100" s="234" t="s">
        <v>1137</v>
      </c>
      <c r="B100" s="235" t="s">
        <v>1138</v>
      </c>
      <c r="C100" s="235" t="s">
        <v>1161</v>
      </c>
      <c r="D100" s="236"/>
      <c r="E100" s="236">
        <v>2</v>
      </c>
      <c r="F100" s="236">
        <v>1</v>
      </c>
      <c r="G100" s="237">
        <v>173426.33094696002</v>
      </c>
      <c r="H100" s="237">
        <f t="shared" si="4"/>
        <v>346852.66189392004</v>
      </c>
      <c r="I100" s="237">
        <f t="shared" si="3"/>
        <v>173426.33094696002</v>
      </c>
      <c r="J100" s="235"/>
      <c r="K100" s="238" t="s">
        <v>1098</v>
      </c>
    </row>
    <row r="101" spans="1:11" ht="15.5" thickTop="1" thickBot="1">
      <c r="A101" s="234" t="s">
        <v>1137</v>
      </c>
      <c r="B101" s="235" t="s">
        <v>1138</v>
      </c>
      <c r="C101" s="235" t="s">
        <v>1162</v>
      </c>
      <c r="D101" s="236"/>
      <c r="E101" s="236">
        <v>1</v>
      </c>
      <c r="F101" s="236">
        <v>1</v>
      </c>
      <c r="G101" s="237">
        <v>222675.89564402003</v>
      </c>
      <c r="H101" s="237">
        <f t="shared" si="4"/>
        <v>222675.89564402003</v>
      </c>
      <c r="I101" s="237">
        <f t="shared" si="3"/>
        <v>222675.89564402003</v>
      </c>
      <c r="J101" s="235"/>
      <c r="K101" s="238" t="s">
        <v>1098</v>
      </c>
    </row>
    <row r="102" spans="1:11" ht="15.5" thickTop="1" thickBot="1">
      <c r="A102" s="234" t="s">
        <v>1137</v>
      </c>
      <c r="B102" s="235" t="s">
        <v>1138</v>
      </c>
      <c r="C102" s="235" t="s">
        <v>1163</v>
      </c>
      <c r="D102" s="236"/>
      <c r="E102" s="236">
        <v>1</v>
      </c>
      <c r="F102" s="236">
        <v>1</v>
      </c>
      <c r="G102" s="237">
        <v>222675.89564402003</v>
      </c>
      <c r="H102" s="237">
        <f t="shared" si="4"/>
        <v>222675.89564402003</v>
      </c>
      <c r="I102" s="237">
        <f t="shared" si="3"/>
        <v>222675.89564402003</v>
      </c>
      <c r="J102" s="235"/>
      <c r="K102" s="238" t="s">
        <v>1098</v>
      </c>
    </row>
    <row r="103" spans="1:11" ht="15.5" thickTop="1" thickBot="1">
      <c r="A103" s="234" t="s">
        <v>1137</v>
      </c>
      <c r="B103" s="235" t="s">
        <v>1138</v>
      </c>
      <c r="C103" s="235" t="s">
        <v>1164</v>
      </c>
      <c r="D103" s="236"/>
      <c r="E103" s="236">
        <v>1</v>
      </c>
      <c r="F103" s="236">
        <v>1</v>
      </c>
      <c r="G103" s="237">
        <v>222675.89564402003</v>
      </c>
      <c r="H103" s="237">
        <f t="shared" si="4"/>
        <v>222675.89564402003</v>
      </c>
      <c r="I103" s="237">
        <f t="shared" si="3"/>
        <v>222675.89564402003</v>
      </c>
      <c r="J103" s="235"/>
      <c r="K103" s="238" t="s">
        <v>1098</v>
      </c>
    </row>
    <row r="104" spans="1:11" ht="15.5" thickTop="1" thickBot="1">
      <c r="A104" s="234" t="s">
        <v>1137</v>
      </c>
      <c r="B104" s="235" t="s">
        <v>1138</v>
      </c>
      <c r="C104" s="235" t="s">
        <v>1115</v>
      </c>
      <c r="D104" s="236"/>
      <c r="E104" s="236">
        <v>1</v>
      </c>
      <c r="F104" s="236">
        <v>1</v>
      </c>
      <c r="G104" s="237">
        <v>230760.04359408002</v>
      </c>
      <c r="H104" s="237">
        <f t="shared" si="4"/>
        <v>230760.04359408002</v>
      </c>
      <c r="I104" s="237">
        <f t="shared" si="3"/>
        <v>230760.04359408002</v>
      </c>
      <c r="J104" s="235"/>
      <c r="K104" s="238" t="s">
        <v>1098</v>
      </c>
    </row>
    <row r="105" spans="1:11" ht="15.5" thickTop="1" thickBot="1">
      <c r="A105" s="234" t="s">
        <v>1137</v>
      </c>
      <c r="B105" s="235" t="s">
        <v>1138</v>
      </c>
      <c r="C105" s="235" t="s">
        <v>198</v>
      </c>
      <c r="D105" s="236"/>
      <c r="E105" s="236">
        <v>1</v>
      </c>
      <c r="F105" s="236">
        <v>1</v>
      </c>
      <c r="G105" s="237">
        <v>255121.28809804007</v>
      </c>
      <c r="H105" s="237">
        <f t="shared" si="4"/>
        <v>255121.28809804007</v>
      </c>
      <c r="I105" s="237">
        <f t="shared" si="3"/>
        <v>255121.28809804007</v>
      </c>
      <c r="J105" s="235"/>
      <c r="K105" s="238" t="s">
        <v>1098</v>
      </c>
    </row>
    <row r="106" spans="1:11" ht="15.5" thickTop="1" thickBot="1">
      <c r="A106" s="234" t="s">
        <v>1137</v>
      </c>
      <c r="B106" s="235" t="s">
        <v>1138</v>
      </c>
      <c r="C106" s="235" t="s">
        <v>1165</v>
      </c>
      <c r="D106" s="236"/>
      <c r="E106" s="236">
        <v>1</v>
      </c>
      <c r="F106" s="236">
        <v>1</v>
      </c>
      <c r="G106" s="237">
        <v>314253.26</v>
      </c>
      <c r="H106" s="237">
        <f t="shared" si="4"/>
        <v>314253.26</v>
      </c>
      <c r="I106" s="237">
        <f t="shared" si="3"/>
        <v>314253.26</v>
      </c>
      <c r="J106" s="235"/>
      <c r="K106" s="238" t="s">
        <v>1098</v>
      </c>
    </row>
    <row r="107" spans="1:11" ht="15.5" thickTop="1" thickBot="1">
      <c r="A107" s="234" t="s">
        <v>1137</v>
      </c>
      <c r="B107" s="235" t="s">
        <v>1138</v>
      </c>
      <c r="C107" s="235" t="s">
        <v>1166</v>
      </c>
      <c r="D107" s="236"/>
      <c r="E107" s="236">
        <v>1</v>
      </c>
      <c r="F107" s="236">
        <v>1</v>
      </c>
      <c r="G107" s="237">
        <v>318942.90522640001</v>
      </c>
      <c r="H107" s="237">
        <f t="shared" si="4"/>
        <v>318942.90522640001</v>
      </c>
      <c r="I107" s="237">
        <f t="shared" si="3"/>
        <v>318942.90522640001</v>
      </c>
      <c r="J107" s="235"/>
      <c r="K107" s="238" t="s">
        <v>1098</v>
      </c>
    </row>
    <row r="108" spans="1:11" ht="15.5" thickTop="1" thickBot="1">
      <c r="A108" s="239" t="s">
        <v>1137</v>
      </c>
      <c r="B108" s="236" t="s">
        <v>1138</v>
      </c>
      <c r="C108" s="235" t="s">
        <v>13</v>
      </c>
      <c r="D108" s="236"/>
      <c r="E108" s="236">
        <v>1</v>
      </c>
      <c r="F108" s="236">
        <v>1</v>
      </c>
      <c r="G108" s="240">
        <v>900000</v>
      </c>
      <c r="H108" s="237">
        <f t="shared" si="4"/>
        <v>900000</v>
      </c>
      <c r="I108" s="237">
        <f t="shared" si="3"/>
        <v>900000</v>
      </c>
      <c r="J108" s="235" t="s">
        <v>1116</v>
      </c>
      <c r="K108" s="241" t="s">
        <v>1113</v>
      </c>
    </row>
    <row r="109" spans="1:11" ht="15.5" thickTop="1" thickBot="1">
      <c r="A109" s="234" t="s">
        <v>1137</v>
      </c>
      <c r="B109" s="235" t="s">
        <v>1138</v>
      </c>
      <c r="C109" s="235" t="s">
        <v>1167</v>
      </c>
      <c r="D109" s="236"/>
      <c r="E109" s="236">
        <v>1</v>
      </c>
      <c r="F109" s="236">
        <v>1</v>
      </c>
      <c r="G109" s="237"/>
      <c r="H109" s="237">
        <f t="shared" si="4"/>
        <v>0</v>
      </c>
      <c r="I109" s="237">
        <f t="shared" si="3"/>
        <v>0</v>
      </c>
      <c r="J109" s="235"/>
      <c r="K109" s="238" t="s">
        <v>1092</v>
      </c>
    </row>
    <row r="110" spans="1:11" ht="15.5" thickTop="1" thickBot="1">
      <c r="A110" s="234" t="s">
        <v>1137</v>
      </c>
      <c r="B110" s="235" t="s">
        <v>1138</v>
      </c>
      <c r="C110" s="235" t="s">
        <v>1168</v>
      </c>
      <c r="D110" s="236"/>
      <c r="E110" s="236">
        <v>2</v>
      </c>
      <c r="F110" s="236">
        <v>1</v>
      </c>
      <c r="G110" s="237">
        <v>65664.84</v>
      </c>
      <c r="H110" s="237">
        <f t="shared" si="4"/>
        <v>131329.68</v>
      </c>
      <c r="I110" s="237">
        <f t="shared" si="3"/>
        <v>65664.84</v>
      </c>
      <c r="J110" s="235"/>
      <c r="K110" s="238" t="s">
        <v>1092</v>
      </c>
    </row>
    <row r="111" spans="1:11" ht="15.5" thickTop="1" thickBot="1">
      <c r="A111" s="234" t="s">
        <v>1137</v>
      </c>
      <c r="B111" s="235" t="s">
        <v>1138</v>
      </c>
      <c r="C111" s="235" t="s">
        <v>1169</v>
      </c>
      <c r="D111" s="236"/>
      <c r="E111" s="236">
        <v>2</v>
      </c>
      <c r="F111" s="236">
        <v>1</v>
      </c>
      <c r="G111" s="237">
        <v>65664.84</v>
      </c>
      <c r="H111" s="237">
        <f t="shared" si="4"/>
        <v>131329.68</v>
      </c>
      <c r="I111" s="237">
        <f t="shared" si="3"/>
        <v>65664.84</v>
      </c>
      <c r="J111" s="235"/>
      <c r="K111" s="238" t="s">
        <v>1092</v>
      </c>
    </row>
    <row r="112" spans="1:11" ht="15.5" thickTop="1" thickBot="1">
      <c r="A112" s="234" t="s">
        <v>1137</v>
      </c>
      <c r="B112" s="235" t="s">
        <v>1138</v>
      </c>
      <c r="C112" s="235" t="s">
        <v>1170</v>
      </c>
      <c r="D112" s="236"/>
      <c r="E112" s="236">
        <v>1</v>
      </c>
      <c r="F112" s="236">
        <v>1</v>
      </c>
      <c r="G112" s="237"/>
      <c r="H112" s="237">
        <f t="shared" si="4"/>
        <v>0</v>
      </c>
      <c r="I112" s="237">
        <f t="shared" si="3"/>
        <v>0</v>
      </c>
      <c r="J112" s="235"/>
      <c r="K112" s="246" t="s">
        <v>1113</v>
      </c>
    </row>
    <row r="113" spans="1:11" ht="15.5" thickTop="1" thickBot="1">
      <c r="A113" s="234" t="s">
        <v>1137</v>
      </c>
      <c r="B113" s="235" t="s">
        <v>1138</v>
      </c>
      <c r="C113" s="235" t="s">
        <v>1131</v>
      </c>
      <c r="D113" s="236"/>
      <c r="E113" s="236">
        <v>1</v>
      </c>
      <c r="F113" s="236">
        <v>1</v>
      </c>
      <c r="G113" s="237"/>
      <c r="H113" s="237">
        <f t="shared" si="4"/>
        <v>0</v>
      </c>
      <c r="I113" s="237">
        <f t="shared" si="3"/>
        <v>0</v>
      </c>
      <c r="J113" s="235"/>
      <c r="K113" s="238" t="s">
        <v>1113</v>
      </c>
    </row>
    <row r="114" spans="1:11" ht="15.5" thickTop="1" thickBot="1">
      <c r="A114" s="234" t="s">
        <v>1137</v>
      </c>
      <c r="B114" s="235" t="s">
        <v>1171</v>
      </c>
      <c r="C114" s="235" t="s">
        <v>664</v>
      </c>
      <c r="D114" s="236">
        <v>1</v>
      </c>
      <c r="E114" s="236">
        <v>1</v>
      </c>
      <c r="F114" s="236">
        <v>1</v>
      </c>
      <c r="G114" s="237">
        <v>5689.3</v>
      </c>
      <c r="H114" s="237">
        <f t="shared" si="4"/>
        <v>5689.3</v>
      </c>
      <c r="I114" s="237">
        <f t="shared" si="3"/>
        <v>5689.3</v>
      </c>
      <c r="J114" s="235"/>
      <c r="K114" s="238" t="s">
        <v>1098</v>
      </c>
    </row>
    <row r="115" spans="1:11" ht="15.5" thickTop="1" thickBot="1">
      <c r="A115" s="234" t="s">
        <v>1137</v>
      </c>
      <c r="B115" s="235" t="s">
        <v>1171</v>
      </c>
      <c r="C115" s="235" t="s">
        <v>1172</v>
      </c>
      <c r="D115" s="236">
        <v>2</v>
      </c>
      <c r="E115" s="236">
        <v>4</v>
      </c>
      <c r="F115" s="236">
        <v>4</v>
      </c>
      <c r="G115" s="237">
        <v>8000</v>
      </c>
      <c r="H115" s="237">
        <f t="shared" si="4"/>
        <v>32000</v>
      </c>
      <c r="I115" s="237">
        <f t="shared" si="3"/>
        <v>32000</v>
      </c>
      <c r="J115" s="235"/>
      <c r="K115" s="238" t="s">
        <v>1092</v>
      </c>
    </row>
    <row r="116" spans="1:11" ht="15.5" thickTop="1" thickBot="1">
      <c r="A116" s="234" t="s">
        <v>1137</v>
      </c>
      <c r="B116" s="235" t="s">
        <v>1171</v>
      </c>
      <c r="C116" s="235" t="s">
        <v>612</v>
      </c>
      <c r="D116" s="236">
        <v>2</v>
      </c>
      <c r="E116" s="236">
        <v>2</v>
      </c>
      <c r="F116" s="236">
        <v>2</v>
      </c>
      <c r="G116" s="237">
        <v>8184.21</v>
      </c>
      <c r="H116" s="237">
        <f t="shared" si="4"/>
        <v>16368.42</v>
      </c>
      <c r="I116" s="237">
        <f t="shared" si="3"/>
        <v>16368.42</v>
      </c>
      <c r="J116" s="235"/>
      <c r="K116" s="238" t="s">
        <v>1098</v>
      </c>
    </row>
    <row r="117" spans="1:11" ht="15.5" thickTop="1" thickBot="1">
      <c r="A117" s="234" t="s">
        <v>1137</v>
      </c>
      <c r="B117" s="235" t="s">
        <v>1171</v>
      </c>
      <c r="C117" s="235" t="s">
        <v>1173</v>
      </c>
      <c r="D117" s="236">
        <v>2</v>
      </c>
      <c r="E117" s="236">
        <v>4</v>
      </c>
      <c r="F117" s="236">
        <v>4</v>
      </c>
      <c r="G117" s="237">
        <v>12000</v>
      </c>
      <c r="H117" s="237">
        <f t="shared" si="4"/>
        <v>48000</v>
      </c>
      <c r="I117" s="237">
        <f t="shared" si="3"/>
        <v>48000</v>
      </c>
      <c r="J117" s="235"/>
      <c r="K117" s="238" t="s">
        <v>1092</v>
      </c>
    </row>
    <row r="118" spans="1:11" ht="15.5" thickTop="1" thickBot="1">
      <c r="A118" s="234" t="s">
        <v>1137</v>
      </c>
      <c r="B118" s="235" t="s">
        <v>1171</v>
      </c>
      <c r="C118" s="235" t="s">
        <v>670</v>
      </c>
      <c r="D118" s="236">
        <v>2</v>
      </c>
      <c r="E118" s="236">
        <v>2</v>
      </c>
      <c r="F118" s="236">
        <v>2</v>
      </c>
      <c r="G118" s="237">
        <v>15718.08</v>
      </c>
      <c r="H118" s="237">
        <f t="shared" si="4"/>
        <v>31436.16</v>
      </c>
      <c r="I118" s="237">
        <f t="shared" si="3"/>
        <v>31436.16</v>
      </c>
      <c r="J118" s="235"/>
      <c r="K118" s="238" t="s">
        <v>1098</v>
      </c>
    </row>
    <row r="119" spans="1:11" ht="15.5" thickTop="1" thickBot="1">
      <c r="A119" s="234" t="s">
        <v>1137</v>
      </c>
      <c r="B119" s="235" t="s">
        <v>1171</v>
      </c>
      <c r="C119" s="235" t="s">
        <v>660</v>
      </c>
      <c r="D119" s="236">
        <v>1</v>
      </c>
      <c r="E119" s="236">
        <v>2</v>
      </c>
      <c r="F119" s="236">
        <v>2</v>
      </c>
      <c r="G119" s="237">
        <v>23927.68</v>
      </c>
      <c r="H119" s="237">
        <f t="shared" si="4"/>
        <v>47855.360000000001</v>
      </c>
      <c r="I119" s="237">
        <f t="shared" si="3"/>
        <v>47855.360000000001</v>
      </c>
      <c r="J119" s="235"/>
      <c r="K119" s="238" t="s">
        <v>1098</v>
      </c>
    </row>
    <row r="120" spans="1:11" ht="15.5" thickTop="1" thickBot="1">
      <c r="A120" s="234" t="s">
        <v>1137</v>
      </c>
      <c r="B120" s="235" t="s">
        <v>1171</v>
      </c>
      <c r="C120" s="235" t="s">
        <v>1174</v>
      </c>
      <c r="D120" s="236">
        <v>1</v>
      </c>
      <c r="E120" s="236">
        <v>1</v>
      </c>
      <c r="F120" s="236">
        <v>1</v>
      </c>
      <c r="G120" s="237">
        <v>31178.554226820001</v>
      </c>
      <c r="H120" s="237">
        <f t="shared" si="4"/>
        <v>31178.554226820001</v>
      </c>
      <c r="I120" s="237">
        <f t="shared" si="3"/>
        <v>31178.554226820001</v>
      </c>
      <c r="J120" s="235"/>
      <c r="K120" s="238" t="s">
        <v>1098</v>
      </c>
    </row>
    <row r="121" spans="1:11" ht="15.5" thickTop="1" thickBot="1">
      <c r="A121" s="234" t="s">
        <v>1137</v>
      </c>
      <c r="B121" s="235" t="s">
        <v>1171</v>
      </c>
      <c r="C121" s="235" t="s">
        <v>1175</v>
      </c>
      <c r="D121" s="236">
        <v>1</v>
      </c>
      <c r="E121" s="236">
        <v>1</v>
      </c>
      <c r="F121" s="236">
        <v>1</v>
      </c>
      <c r="G121" s="237">
        <v>32795.95717034</v>
      </c>
      <c r="H121" s="237">
        <f t="shared" si="4"/>
        <v>32795.95717034</v>
      </c>
      <c r="I121" s="237">
        <f t="shared" si="3"/>
        <v>32795.95717034</v>
      </c>
      <c r="J121" s="235"/>
      <c r="K121" s="238" t="s">
        <v>1098</v>
      </c>
    </row>
    <row r="122" spans="1:11" ht="15.5" thickTop="1" thickBot="1">
      <c r="A122" s="234" t="s">
        <v>1094</v>
      </c>
      <c r="B122" s="235" t="s">
        <v>1124</v>
      </c>
      <c r="C122" s="235" t="s">
        <v>1145</v>
      </c>
      <c r="D122" s="236"/>
      <c r="E122" s="236">
        <v>1</v>
      </c>
      <c r="F122" s="236">
        <v>0</v>
      </c>
      <c r="G122" s="237"/>
      <c r="H122" s="237">
        <f t="shared" si="4"/>
        <v>0</v>
      </c>
      <c r="I122" s="237">
        <f t="shared" si="3"/>
        <v>0</v>
      </c>
      <c r="J122" s="235"/>
      <c r="K122" s="238"/>
    </row>
    <row r="123" spans="1:11" ht="15.5" thickTop="1" thickBot="1">
      <c r="A123" s="234" t="s">
        <v>1094</v>
      </c>
      <c r="B123" s="235" t="s">
        <v>1124</v>
      </c>
      <c r="C123" s="235" t="s">
        <v>1176</v>
      </c>
      <c r="D123" s="236"/>
      <c r="E123" s="236">
        <v>1</v>
      </c>
      <c r="F123" s="236">
        <v>0</v>
      </c>
      <c r="G123" s="237"/>
      <c r="H123" s="237">
        <f t="shared" si="4"/>
        <v>0</v>
      </c>
      <c r="I123" s="237">
        <f t="shared" si="3"/>
        <v>0</v>
      </c>
      <c r="J123" s="235"/>
      <c r="K123" s="238"/>
    </row>
    <row r="124" spans="1:11" ht="15.5" thickTop="1" thickBot="1">
      <c r="A124" s="234" t="s">
        <v>1094</v>
      </c>
      <c r="B124" s="235" t="s">
        <v>1124</v>
      </c>
      <c r="C124" s="235" t="s">
        <v>1146</v>
      </c>
      <c r="D124" s="236"/>
      <c r="E124" s="236">
        <v>1</v>
      </c>
      <c r="F124" s="236">
        <v>0</v>
      </c>
      <c r="G124" s="237"/>
      <c r="H124" s="237">
        <f t="shared" si="4"/>
        <v>0</v>
      </c>
      <c r="I124" s="237">
        <f t="shared" si="3"/>
        <v>0</v>
      </c>
      <c r="J124" s="235"/>
      <c r="K124" s="238"/>
    </row>
    <row r="125" spans="1:11" ht="15.5" thickTop="1" thickBot="1">
      <c r="A125" s="234" t="s">
        <v>1094</v>
      </c>
      <c r="B125" s="235" t="s">
        <v>1124</v>
      </c>
      <c r="C125" s="235" t="s">
        <v>1147</v>
      </c>
      <c r="D125" s="245"/>
      <c r="E125" s="236">
        <v>1</v>
      </c>
      <c r="F125" s="236">
        <v>0</v>
      </c>
      <c r="G125" s="242"/>
      <c r="H125" s="237">
        <f t="shared" si="4"/>
        <v>0</v>
      </c>
      <c r="I125" s="237">
        <f t="shared" si="3"/>
        <v>0</v>
      </c>
      <c r="J125" s="235"/>
      <c r="K125" s="238"/>
    </row>
    <row r="126" spans="1:11" ht="15.5" thickTop="1" thickBot="1">
      <c r="A126" s="234" t="s">
        <v>1094</v>
      </c>
      <c r="B126" s="235" t="s">
        <v>1124</v>
      </c>
      <c r="C126" s="235" t="s">
        <v>1155</v>
      </c>
      <c r="D126" s="245"/>
      <c r="E126" s="236">
        <v>1</v>
      </c>
      <c r="F126" s="236">
        <v>0</v>
      </c>
      <c r="G126" s="237"/>
      <c r="H126" s="237">
        <f t="shared" si="4"/>
        <v>0</v>
      </c>
      <c r="I126" s="237">
        <f t="shared" si="3"/>
        <v>0</v>
      </c>
      <c r="J126" s="235"/>
      <c r="K126" s="238"/>
    </row>
    <row r="127" spans="1:11" ht="15.5" thickTop="1" thickBot="1">
      <c r="A127" s="234" t="s">
        <v>1094</v>
      </c>
      <c r="B127" s="235" t="s">
        <v>1124</v>
      </c>
      <c r="C127" s="235" t="s">
        <v>1170</v>
      </c>
      <c r="D127" s="236"/>
      <c r="E127" s="236">
        <v>1</v>
      </c>
      <c r="F127" s="236">
        <v>0</v>
      </c>
      <c r="G127" s="237"/>
      <c r="H127" s="237">
        <f t="shared" si="4"/>
        <v>0</v>
      </c>
      <c r="I127" s="237">
        <f t="shared" si="3"/>
        <v>0</v>
      </c>
      <c r="J127" s="235"/>
      <c r="K127" s="238"/>
    </row>
    <row r="128" spans="1:11" ht="15.5" thickTop="1" thickBot="1">
      <c r="A128" s="234" t="s">
        <v>1094</v>
      </c>
      <c r="B128" s="235" t="s">
        <v>1124</v>
      </c>
      <c r="C128" s="235" t="s">
        <v>1149</v>
      </c>
      <c r="D128" s="245"/>
      <c r="E128" s="236">
        <v>1</v>
      </c>
      <c r="F128" s="236">
        <v>0</v>
      </c>
      <c r="G128" s="237"/>
      <c r="H128" s="237">
        <f t="shared" si="4"/>
        <v>0</v>
      </c>
      <c r="I128" s="237">
        <f t="shared" si="3"/>
        <v>0</v>
      </c>
      <c r="J128" s="235"/>
      <c r="K128" s="238"/>
    </row>
    <row r="129" spans="1:11" ht="15.5" thickTop="1" thickBot="1">
      <c r="A129" s="234" t="s">
        <v>1094</v>
      </c>
      <c r="B129" s="235" t="s">
        <v>1124</v>
      </c>
      <c r="C129" s="235" t="s">
        <v>1150</v>
      </c>
      <c r="D129" s="236"/>
      <c r="E129" s="236">
        <v>1</v>
      </c>
      <c r="F129" s="236">
        <v>0</v>
      </c>
      <c r="G129" s="237"/>
      <c r="H129" s="237">
        <f t="shared" si="4"/>
        <v>0</v>
      </c>
      <c r="I129" s="237">
        <f t="shared" si="3"/>
        <v>0</v>
      </c>
      <c r="J129" s="235"/>
      <c r="K129" s="238"/>
    </row>
    <row r="130" spans="1:11" ht="15.5" thickTop="1" thickBot="1">
      <c r="A130" s="234" t="s">
        <v>1137</v>
      </c>
      <c r="B130" s="235" t="s">
        <v>1171</v>
      </c>
      <c r="C130" s="235" t="s">
        <v>239</v>
      </c>
      <c r="D130" s="236">
        <v>1</v>
      </c>
      <c r="E130" s="236">
        <v>1</v>
      </c>
      <c r="F130" s="236">
        <v>1</v>
      </c>
      <c r="G130" s="242">
        <v>33388.832000160008</v>
      </c>
      <c r="H130" s="237">
        <f t="shared" si="4"/>
        <v>33388.832000160008</v>
      </c>
      <c r="I130" s="237">
        <f t="shared" si="3"/>
        <v>33388.832000160008</v>
      </c>
      <c r="J130" s="235"/>
      <c r="K130" s="238" t="s">
        <v>1098</v>
      </c>
    </row>
    <row r="131" spans="1:11" ht="15.5" thickTop="1" thickBot="1">
      <c r="A131" s="234" t="s">
        <v>1137</v>
      </c>
      <c r="B131" s="235" t="s">
        <v>1171</v>
      </c>
      <c r="C131" s="235" t="s">
        <v>95</v>
      </c>
      <c r="D131" s="236">
        <v>2</v>
      </c>
      <c r="E131" s="236">
        <v>2</v>
      </c>
      <c r="F131" s="236">
        <v>2</v>
      </c>
      <c r="G131" s="237">
        <v>34696.9</v>
      </c>
      <c r="H131" s="237">
        <f t="shared" si="4"/>
        <v>69393.8</v>
      </c>
      <c r="I131" s="237">
        <f t="shared" si="3"/>
        <v>69393.8</v>
      </c>
      <c r="J131" s="235"/>
      <c r="K131" s="238" t="s">
        <v>1098</v>
      </c>
    </row>
    <row r="132" spans="1:11" ht="15.5" thickTop="1" thickBot="1">
      <c r="A132" s="234" t="s">
        <v>1137</v>
      </c>
      <c r="B132" s="235" t="s">
        <v>1171</v>
      </c>
      <c r="C132" s="235" t="s">
        <v>1177</v>
      </c>
      <c r="D132" s="236">
        <v>1</v>
      </c>
      <c r="E132" s="236">
        <v>1</v>
      </c>
      <c r="F132" s="236">
        <v>1</v>
      </c>
      <c r="G132" s="237">
        <v>34998.32</v>
      </c>
      <c r="H132" s="237">
        <f t="shared" si="4"/>
        <v>34998.32</v>
      </c>
      <c r="I132" s="237">
        <f t="shared" si="3"/>
        <v>34998.32</v>
      </c>
      <c r="J132" s="235"/>
      <c r="K132" s="238" t="s">
        <v>1098</v>
      </c>
    </row>
    <row r="133" spans="1:11" ht="15.5" thickTop="1" thickBot="1">
      <c r="A133" s="234" t="s">
        <v>1137</v>
      </c>
      <c r="B133" s="235" t="s">
        <v>1171</v>
      </c>
      <c r="C133" s="235" t="s">
        <v>231</v>
      </c>
      <c r="D133" s="236">
        <v>2</v>
      </c>
      <c r="E133" s="236">
        <v>2</v>
      </c>
      <c r="F133" s="236">
        <v>2</v>
      </c>
      <c r="G133" s="237">
        <v>51847.4</v>
      </c>
      <c r="H133" s="237">
        <f t="shared" si="4"/>
        <v>103694.8</v>
      </c>
      <c r="I133" s="237">
        <f t="shared" ref="I133:I196" si="5">G133*F133</f>
        <v>103694.8</v>
      </c>
      <c r="J133" s="235"/>
      <c r="K133" s="238" t="s">
        <v>1098</v>
      </c>
    </row>
    <row r="134" spans="1:11" ht="15.5" thickTop="1" thickBot="1">
      <c r="A134" s="234" t="s">
        <v>1137</v>
      </c>
      <c r="B134" s="235" t="s">
        <v>1171</v>
      </c>
      <c r="C134" s="235" t="s">
        <v>659</v>
      </c>
      <c r="D134" s="236">
        <v>2</v>
      </c>
      <c r="E134" s="236">
        <v>2</v>
      </c>
      <c r="F134" s="236">
        <v>2</v>
      </c>
      <c r="G134" s="237">
        <v>58614.07</v>
      </c>
      <c r="H134" s="237">
        <f t="shared" si="4"/>
        <v>117228.14</v>
      </c>
      <c r="I134" s="237">
        <f t="shared" si="5"/>
        <v>117228.14</v>
      </c>
      <c r="J134" s="235"/>
      <c r="K134" s="238" t="s">
        <v>1098</v>
      </c>
    </row>
    <row r="135" spans="1:11" ht="15.5" thickTop="1" thickBot="1">
      <c r="A135" s="234" t="s">
        <v>1137</v>
      </c>
      <c r="B135" s="235" t="s">
        <v>1171</v>
      </c>
      <c r="C135" s="235" t="s">
        <v>759</v>
      </c>
      <c r="D135" s="236">
        <v>1</v>
      </c>
      <c r="E135" s="236">
        <v>1</v>
      </c>
      <c r="F135" s="236">
        <v>1</v>
      </c>
      <c r="G135" s="237">
        <v>95174.63</v>
      </c>
      <c r="H135" s="237">
        <f t="shared" si="4"/>
        <v>95174.63</v>
      </c>
      <c r="I135" s="237">
        <f t="shared" si="5"/>
        <v>95174.63</v>
      </c>
      <c r="J135" s="235"/>
      <c r="K135" s="238" t="s">
        <v>1098</v>
      </c>
    </row>
    <row r="136" spans="1:11" ht="15.5" thickTop="1" thickBot="1">
      <c r="A136" s="234" t="s">
        <v>1137</v>
      </c>
      <c r="B136" s="235" t="s">
        <v>1171</v>
      </c>
      <c r="C136" s="235" t="s">
        <v>590</v>
      </c>
      <c r="D136" s="236">
        <v>1</v>
      </c>
      <c r="E136" s="236">
        <v>1</v>
      </c>
      <c r="F136" s="236">
        <v>2</v>
      </c>
      <c r="G136" s="237">
        <v>116762.49</v>
      </c>
      <c r="H136" s="237">
        <f t="shared" si="4"/>
        <v>116762.49</v>
      </c>
      <c r="I136" s="237">
        <f t="shared" si="5"/>
        <v>233524.98</v>
      </c>
      <c r="J136" s="235"/>
      <c r="K136" s="238" t="s">
        <v>1098</v>
      </c>
    </row>
    <row r="137" spans="1:11" ht="15.5" thickTop="1" thickBot="1">
      <c r="A137" s="234" t="s">
        <v>1094</v>
      </c>
      <c r="B137" s="235" t="s">
        <v>1178</v>
      </c>
      <c r="C137" s="235" t="s">
        <v>1100</v>
      </c>
      <c r="D137" s="236"/>
      <c r="E137" s="236">
        <v>4</v>
      </c>
      <c r="F137" s="236">
        <v>0</v>
      </c>
      <c r="G137" s="237">
        <v>0</v>
      </c>
      <c r="H137" s="237">
        <f t="shared" si="4"/>
        <v>0</v>
      </c>
      <c r="I137" s="237">
        <f t="shared" si="5"/>
        <v>0</v>
      </c>
      <c r="J137" s="235" t="s">
        <v>1152</v>
      </c>
      <c r="K137" s="238" t="s">
        <v>1092</v>
      </c>
    </row>
    <row r="138" spans="1:11" ht="15.5" thickTop="1" thickBot="1">
      <c r="A138" s="234" t="s">
        <v>1094</v>
      </c>
      <c r="B138" s="235" t="s">
        <v>1178</v>
      </c>
      <c r="C138" s="235" t="s">
        <v>1179</v>
      </c>
      <c r="D138" s="236"/>
      <c r="E138" s="236">
        <v>2</v>
      </c>
      <c r="F138" s="236">
        <v>0</v>
      </c>
      <c r="G138" s="237">
        <v>0</v>
      </c>
      <c r="H138" s="237">
        <f t="shared" si="4"/>
        <v>0</v>
      </c>
      <c r="I138" s="237">
        <f t="shared" si="5"/>
        <v>0</v>
      </c>
      <c r="J138" s="235" t="s">
        <v>1152</v>
      </c>
      <c r="K138" s="238" t="s">
        <v>1092</v>
      </c>
    </row>
    <row r="139" spans="1:11" ht="15.5" thickTop="1" thickBot="1">
      <c r="A139" s="234" t="s">
        <v>1094</v>
      </c>
      <c r="B139" s="235" t="s">
        <v>1178</v>
      </c>
      <c r="C139" s="235" t="s">
        <v>1104</v>
      </c>
      <c r="D139" s="236"/>
      <c r="E139" s="236">
        <v>4</v>
      </c>
      <c r="F139" s="236">
        <v>0</v>
      </c>
      <c r="G139" s="237">
        <v>0</v>
      </c>
      <c r="H139" s="237">
        <f t="shared" si="4"/>
        <v>0</v>
      </c>
      <c r="I139" s="237">
        <f t="shared" si="5"/>
        <v>0</v>
      </c>
      <c r="J139" s="235" t="s">
        <v>1152</v>
      </c>
      <c r="K139" s="238" t="s">
        <v>1092</v>
      </c>
    </row>
    <row r="140" spans="1:11" ht="15.5" thickTop="1" thickBot="1">
      <c r="A140" s="234" t="s">
        <v>1137</v>
      </c>
      <c r="B140" s="235" t="s">
        <v>1171</v>
      </c>
      <c r="C140" s="235" t="s">
        <v>1180</v>
      </c>
      <c r="D140" s="236">
        <v>1</v>
      </c>
      <c r="E140" s="236">
        <v>1</v>
      </c>
      <c r="F140" s="236">
        <v>1</v>
      </c>
      <c r="G140" s="237">
        <v>117141.85521948003</v>
      </c>
      <c r="H140" s="237">
        <f t="shared" si="4"/>
        <v>117141.85521948003</v>
      </c>
      <c r="I140" s="237">
        <f t="shared" si="5"/>
        <v>117141.85521948003</v>
      </c>
      <c r="J140" s="235"/>
      <c r="K140" s="238" t="s">
        <v>1098</v>
      </c>
    </row>
    <row r="141" spans="1:11" ht="15.5" thickTop="1" thickBot="1">
      <c r="A141" s="234" t="s">
        <v>1137</v>
      </c>
      <c r="B141" s="235" t="s">
        <v>1171</v>
      </c>
      <c r="C141" s="235" t="s">
        <v>656</v>
      </c>
      <c r="D141" s="236">
        <v>1</v>
      </c>
      <c r="E141" s="236">
        <v>2</v>
      </c>
      <c r="F141" s="236">
        <v>2</v>
      </c>
      <c r="G141" s="237">
        <v>129340.77</v>
      </c>
      <c r="H141" s="237">
        <f t="shared" si="4"/>
        <v>258681.54</v>
      </c>
      <c r="I141" s="237">
        <f t="shared" si="5"/>
        <v>258681.54</v>
      </c>
      <c r="J141" s="235"/>
      <c r="K141" s="238" t="s">
        <v>1098</v>
      </c>
    </row>
    <row r="142" spans="1:11" ht="15.5" thickTop="1" thickBot="1">
      <c r="A142" s="234" t="s">
        <v>1137</v>
      </c>
      <c r="B142" s="235" t="s">
        <v>1171</v>
      </c>
      <c r="C142" s="235" t="s">
        <v>1181</v>
      </c>
      <c r="D142" s="236">
        <v>1</v>
      </c>
      <c r="E142" s="236">
        <v>1</v>
      </c>
      <c r="F142" s="236">
        <v>1</v>
      </c>
      <c r="G142" s="237">
        <v>129340.77017862002</v>
      </c>
      <c r="H142" s="237">
        <f t="shared" si="4"/>
        <v>129340.77017862002</v>
      </c>
      <c r="I142" s="237">
        <f t="shared" si="5"/>
        <v>129340.77017862002</v>
      </c>
      <c r="J142" s="235"/>
      <c r="K142" s="238" t="s">
        <v>1098</v>
      </c>
    </row>
    <row r="143" spans="1:11" ht="15.5" thickTop="1" thickBot="1">
      <c r="A143" s="239" t="s">
        <v>1094</v>
      </c>
      <c r="B143" s="236" t="s">
        <v>1178</v>
      </c>
      <c r="C143" s="235" t="s">
        <v>13</v>
      </c>
      <c r="D143" s="236"/>
      <c r="E143" s="236">
        <v>1</v>
      </c>
      <c r="F143" s="236">
        <v>0</v>
      </c>
      <c r="G143" s="240">
        <v>0</v>
      </c>
      <c r="H143" s="237">
        <f t="shared" si="4"/>
        <v>0</v>
      </c>
      <c r="I143" s="237">
        <f t="shared" si="5"/>
        <v>0</v>
      </c>
      <c r="J143" s="235" t="s">
        <v>1152</v>
      </c>
      <c r="K143" s="241" t="s">
        <v>1113</v>
      </c>
    </row>
    <row r="144" spans="1:11" ht="15.5" thickTop="1" thickBot="1">
      <c r="A144" s="234" t="s">
        <v>1137</v>
      </c>
      <c r="B144" s="235" t="s">
        <v>1171</v>
      </c>
      <c r="C144" s="235" t="s">
        <v>730</v>
      </c>
      <c r="D144" s="236">
        <v>1</v>
      </c>
      <c r="E144" s="236">
        <v>2</v>
      </c>
      <c r="F144" s="236">
        <v>1</v>
      </c>
      <c r="G144" s="237">
        <v>137216.6</v>
      </c>
      <c r="H144" s="237">
        <f t="shared" si="4"/>
        <v>274433.2</v>
      </c>
      <c r="I144" s="237">
        <f t="shared" si="5"/>
        <v>137216.6</v>
      </c>
      <c r="J144" s="235"/>
      <c r="K144" s="238" t="s">
        <v>1098</v>
      </c>
    </row>
    <row r="145" spans="1:11" ht="15.5" thickTop="1" thickBot="1">
      <c r="A145" s="234" t="s">
        <v>1137</v>
      </c>
      <c r="B145" s="235" t="s">
        <v>1171</v>
      </c>
      <c r="C145" s="235" t="s">
        <v>1182</v>
      </c>
      <c r="D145" s="236">
        <v>1</v>
      </c>
      <c r="E145" s="236">
        <v>1</v>
      </c>
      <c r="F145" s="236">
        <v>1</v>
      </c>
      <c r="G145" s="237">
        <v>139056.10885893999</v>
      </c>
      <c r="H145" s="237">
        <f t="shared" si="4"/>
        <v>139056.10885893999</v>
      </c>
      <c r="I145" s="237">
        <f t="shared" si="5"/>
        <v>139056.10885893999</v>
      </c>
      <c r="J145" s="235"/>
      <c r="K145" s="238" t="s">
        <v>1098</v>
      </c>
    </row>
    <row r="146" spans="1:11" ht="15.5" thickTop="1" thickBot="1">
      <c r="A146" s="234" t="s">
        <v>1137</v>
      </c>
      <c r="B146" s="235" t="s">
        <v>1171</v>
      </c>
      <c r="C146" s="235" t="s">
        <v>654</v>
      </c>
      <c r="D146" s="236">
        <v>1</v>
      </c>
      <c r="E146" s="236">
        <v>2</v>
      </c>
      <c r="F146" s="236">
        <v>2</v>
      </c>
      <c r="G146" s="237">
        <v>139056.10999999999</v>
      </c>
      <c r="H146" s="237">
        <f t="shared" si="4"/>
        <v>278112.21999999997</v>
      </c>
      <c r="I146" s="237">
        <f t="shared" si="5"/>
        <v>278112.21999999997</v>
      </c>
      <c r="J146" s="235"/>
      <c r="K146" s="238" t="s">
        <v>1098</v>
      </c>
    </row>
    <row r="147" spans="1:11" ht="15.5" thickTop="1" thickBot="1">
      <c r="A147" s="234" t="s">
        <v>1137</v>
      </c>
      <c r="B147" s="235" t="s">
        <v>1171</v>
      </c>
      <c r="C147" s="235" t="s">
        <v>645</v>
      </c>
      <c r="D147" s="236">
        <v>1</v>
      </c>
      <c r="E147" s="236">
        <v>2</v>
      </c>
      <c r="F147" s="236">
        <v>2</v>
      </c>
      <c r="G147" s="237">
        <v>148607.91</v>
      </c>
      <c r="H147" s="237">
        <f t="shared" si="4"/>
        <v>297215.82</v>
      </c>
      <c r="I147" s="237">
        <f t="shared" si="5"/>
        <v>297215.82</v>
      </c>
      <c r="J147" s="235"/>
      <c r="K147" s="238" t="s">
        <v>1098</v>
      </c>
    </row>
    <row r="148" spans="1:11" ht="15.5" thickTop="1" thickBot="1">
      <c r="A148" s="234" t="s">
        <v>1137</v>
      </c>
      <c r="B148" s="235" t="s">
        <v>1171</v>
      </c>
      <c r="C148" s="235" t="s">
        <v>648</v>
      </c>
      <c r="D148" s="236">
        <v>1</v>
      </c>
      <c r="E148" s="236">
        <v>2</v>
      </c>
      <c r="F148" s="236">
        <v>2</v>
      </c>
      <c r="G148" s="237">
        <v>148607.91</v>
      </c>
      <c r="H148" s="237">
        <f t="shared" si="4"/>
        <v>297215.82</v>
      </c>
      <c r="I148" s="237">
        <f t="shared" si="5"/>
        <v>297215.82</v>
      </c>
      <c r="J148" s="235"/>
      <c r="K148" s="238" t="s">
        <v>1098</v>
      </c>
    </row>
    <row r="149" spans="1:11" ht="15.5" thickTop="1" thickBot="1">
      <c r="A149" s="234" t="s">
        <v>1137</v>
      </c>
      <c r="B149" s="235" t="s">
        <v>1171</v>
      </c>
      <c r="C149" s="235" t="s">
        <v>584</v>
      </c>
      <c r="D149" s="236">
        <v>2</v>
      </c>
      <c r="E149" s="236">
        <v>1</v>
      </c>
      <c r="F149" s="236">
        <v>1</v>
      </c>
      <c r="G149" s="237">
        <v>160098.18</v>
      </c>
      <c r="H149" s="237">
        <f t="shared" si="4"/>
        <v>160098.18</v>
      </c>
      <c r="I149" s="237">
        <f t="shared" si="5"/>
        <v>160098.18</v>
      </c>
      <c r="J149" s="235"/>
      <c r="K149" s="238" t="s">
        <v>1098</v>
      </c>
    </row>
    <row r="150" spans="1:11" ht="15.5" thickTop="1" thickBot="1">
      <c r="A150" s="234" t="s">
        <v>1137</v>
      </c>
      <c r="B150" s="235" t="s">
        <v>1171</v>
      </c>
      <c r="C150" s="235" t="s">
        <v>651</v>
      </c>
      <c r="D150" s="236">
        <v>1</v>
      </c>
      <c r="E150" s="236">
        <v>1</v>
      </c>
      <c r="F150" s="236">
        <v>1</v>
      </c>
      <c r="G150" s="237">
        <v>181471.16</v>
      </c>
      <c r="H150" s="237">
        <f t="shared" si="4"/>
        <v>181471.16</v>
      </c>
      <c r="I150" s="237">
        <f t="shared" si="5"/>
        <v>181471.16</v>
      </c>
      <c r="J150" s="235"/>
      <c r="K150" s="238" t="s">
        <v>1098</v>
      </c>
    </row>
    <row r="151" spans="1:11" ht="15.5" thickTop="1" thickBot="1">
      <c r="A151" s="234" t="s">
        <v>1137</v>
      </c>
      <c r="B151" s="235" t="s">
        <v>1171</v>
      </c>
      <c r="C151" s="235" t="s">
        <v>302</v>
      </c>
      <c r="D151" s="236">
        <v>1</v>
      </c>
      <c r="E151" s="236">
        <v>2</v>
      </c>
      <c r="F151" s="236">
        <v>1</v>
      </c>
      <c r="G151" s="237">
        <v>213933.48</v>
      </c>
      <c r="H151" s="237">
        <f t="shared" ref="H151:H214" si="6">G151*E151</f>
        <v>427866.96</v>
      </c>
      <c r="I151" s="237">
        <f t="shared" si="5"/>
        <v>213933.48</v>
      </c>
      <c r="J151" s="235"/>
      <c r="K151" s="238" t="s">
        <v>1098</v>
      </c>
    </row>
    <row r="152" spans="1:11" ht="15.5" thickTop="1" thickBot="1">
      <c r="A152" s="234" t="s">
        <v>1137</v>
      </c>
      <c r="B152" s="235" t="s">
        <v>1171</v>
      </c>
      <c r="C152" s="235" t="s">
        <v>198</v>
      </c>
      <c r="D152" s="236">
        <v>1</v>
      </c>
      <c r="E152" s="236">
        <v>1</v>
      </c>
      <c r="F152" s="236">
        <v>1</v>
      </c>
      <c r="G152" s="237">
        <v>238034.94</v>
      </c>
      <c r="H152" s="237">
        <f t="shared" si="6"/>
        <v>238034.94</v>
      </c>
      <c r="I152" s="237">
        <f t="shared" si="5"/>
        <v>238034.94</v>
      </c>
      <c r="J152" s="235"/>
      <c r="K152" s="238" t="s">
        <v>1098</v>
      </c>
    </row>
    <row r="153" spans="1:11" ht="15.5" thickTop="1" thickBot="1">
      <c r="A153" s="234" t="s">
        <v>1137</v>
      </c>
      <c r="B153" s="235" t="s">
        <v>1171</v>
      </c>
      <c r="C153" s="235" t="s">
        <v>1183</v>
      </c>
      <c r="D153" s="236">
        <v>1</v>
      </c>
      <c r="E153" s="236">
        <v>1</v>
      </c>
      <c r="F153" s="236">
        <v>1</v>
      </c>
      <c r="G153" s="237">
        <v>240364.94</v>
      </c>
      <c r="H153" s="237">
        <f t="shared" si="6"/>
        <v>240364.94</v>
      </c>
      <c r="I153" s="237">
        <f t="shared" si="5"/>
        <v>240364.94</v>
      </c>
      <c r="J153" s="235"/>
      <c r="K153" s="238" t="s">
        <v>1098</v>
      </c>
    </row>
    <row r="154" spans="1:11" ht="15.5" thickTop="1" thickBot="1">
      <c r="A154" s="234" t="s">
        <v>1137</v>
      </c>
      <c r="B154" s="235" t="s">
        <v>1171</v>
      </c>
      <c r="C154" s="235" t="s">
        <v>1184</v>
      </c>
      <c r="D154" s="236">
        <v>2</v>
      </c>
      <c r="E154" s="236">
        <v>1</v>
      </c>
      <c r="F154" s="236">
        <v>1</v>
      </c>
      <c r="G154" s="237">
        <v>389454.74</v>
      </c>
      <c r="H154" s="237">
        <f t="shared" si="6"/>
        <v>389454.74</v>
      </c>
      <c r="I154" s="237">
        <f t="shared" si="5"/>
        <v>389454.74</v>
      </c>
      <c r="J154" s="235"/>
      <c r="K154" s="238" t="s">
        <v>1098</v>
      </c>
    </row>
    <row r="155" spans="1:11" ht="15.5" thickTop="1" thickBot="1">
      <c r="A155" s="234" t="s">
        <v>1089</v>
      </c>
      <c r="B155" s="235" t="s">
        <v>1090</v>
      </c>
      <c r="C155" s="235" t="s">
        <v>218</v>
      </c>
      <c r="D155" s="236">
        <v>2</v>
      </c>
      <c r="E155" s="236">
        <v>4</v>
      </c>
      <c r="F155" s="236">
        <v>4</v>
      </c>
      <c r="G155" s="237">
        <v>5052.3540000000003</v>
      </c>
      <c r="H155" s="237">
        <f t="shared" si="6"/>
        <v>20209.416000000001</v>
      </c>
      <c r="I155" s="237">
        <f t="shared" si="5"/>
        <v>20209.416000000001</v>
      </c>
      <c r="J155" s="235"/>
      <c r="K155" s="238" t="s">
        <v>1098</v>
      </c>
    </row>
    <row r="156" spans="1:11" ht="15.5" thickTop="1" thickBot="1">
      <c r="A156" s="234" t="s">
        <v>1089</v>
      </c>
      <c r="B156" s="235" t="s">
        <v>1090</v>
      </c>
      <c r="C156" s="235" t="s">
        <v>434</v>
      </c>
      <c r="D156" s="236">
        <v>2</v>
      </c>
      <c r="E156" s="236"/>
      <c r="F156" s="236">
        <v>4</v>
      </c>
      <c r="G156" s="237">
        <v>5968.88</v>
      </c>
      <c r="H156" s="237">
        <f t="shared" si="6"/>
        <v>0</v>
      </c>
      <c r="I156" s="237">
        <f t="shared" si="5"/>
        <v>23875.52</v>
      </c>
      <c r="J156" s="235"/>
      <c r="K156" s="238" t="s">
        <v>1098</v>
      </c>
    </row>
    <row r="157" spans="1:11" ht="15.5" thickTop="1" thickBot="1">
      <c r="A157" s="234" t="s">
        <v>1089</v>
      </c>
      <c r="B157" s="235" t="s">
        <v>1090</v>
      </c>
      <c r="C157" s="235" t="s">
        <v>1185</v>
      </c>
      <c r="D157" s="236">
        <v>3</v>
      </c>
      <c r="E157" s="236">
        <v>6</v>
      </c>
      <c r="F157" s="236">
        <v>6</v>
      </c>
      <c r="G157" s="237">
        <v>8000</v>
      </c>
      <c r="H157" s="237">
        <f t="shared" si="6"/>
        <v>48000</v>
      </c>
      <c r="I157" s="237">
        <f t="shared" si="5"/>
        <v>48000</v>
      </c>
      <c r="J157" s="235"/>
      <c r="K157" s="238" t="s">
        <v>1092</v>
      </c>
    </row>
    <row r="158" spans="1:11" ht="15.5" thickTop="1" thickBot="1">
      <c r="A158" s="234" t="s">
        <v>1089</v>
      </c>
      <c r="B158" s="235" t="s">
        <v>1090</v>
      </c>
      <c r="C158" s="235" t="s">
        <v>211</v>
      </c>
      <c r="D158" s="236">
        <v>4</v>
      </c>
      <c r="E158" s="236">
        <v>5</v>
      </c>
      <c r="F158" s="236">
        <v>5</v>
      </c>
      <c r="G158" s="237">
        <v>9825.64</v>
      </c>
      <c r="H158" s="237">
        <f t="shared" si="6"/>
        <v>49128.2</v>
      </c>
      <c r="I158" s="237">
        <f t="shared" si="5"/>
        <v>49128.2</v>
      </c>
      <c r="J158" s="235"/>
      <c r="K158" s="238" t="s">
        <v>1098</v>
      </c>
    </row>
    <row r="159" spans="1:11" ht="15.5" thickTop="1" thickBot="1">
      <c r="A159" s="234" t="s">
        <v>1089</v>
      </c>
      <c r="B159" s="235" t="s">
        <v>1090</v>
      </c>
      <c r="C159" s="235" t="s">
        <v>215</v>
      </c>
      <c r="D159" s="236">
        <v>4</v>
      </c>
      <c r="E159" s="236">
        <v>5</v>
      </c>
      <c r="F159" s="236">
        <v>5</v>
      </c>
      <c r="G159" s="237">
        <v>9825.64</v>
      </c>
      <c r="H159" s="237">
        <f t="shared" si="6"/>
        <v>49128.2</v>
      </c>
      <c r="I159" s="237">
        <f t="shared" si="5"/>
        <v>49128.2</v>
      </c>
      <c r="J159" s="235"/>
      <c r="K159" s="238" t="s">
        <v>1098</v>
      </c>
    </row>
    <row r="160" spans="1:11" ht="15.5" thickTop="1" thickBot="1">
      <c r="A160" s="234" t="s">
        <v>1089</v>
      </c>
      <c r="B160" s="235" t="s">
        <v>1090</v>
      </c>
      <c r="C160" s="235" t="s">
        <v>1173</v>
      </c>
      <c r="D160" s="236">
        <v>6</v>
      </c>
      <c r="E160" s="236">
        <v>12</v>
      </c>
      <c r="F160" s="236">
        <v>6</v>
      </c>
      <c r="G160" s="237">
        <v>12000</v>
      </c>
      <c r="H160" s="237">
        <f t="shared" si="6"/>
        <v>144000</v>
      </c>
      <c r="I160" s="237">
        <f t="shared" si="5"/>
        <v>72000</v>
      </c>
      <c r="J160" s="235"/>
      <c r="K160" s="238" t="s">
        <v>1092</v>
      </c>
    </row>
    <row r="161" spans="1:11" ht="15.5" thickTop="1" thickBot="1">
      <c r="A161" s="234" t="s">
        <v>1094</v>
      </c>
      <c r="B161" s="235" t="s">
        <v>1186</v>
      </c>
      <c r="C161" s="235" t="s">
        <v>1179</v>
      </c>
      <c r="D161" s="236"/>
      <c r="E161" s="236">
        <v>3</v>
      </c>
      <c r="F161" s="236">
        <v>0</v>
      </c>
      <c r="G161" s="237">
        <v>0</v>
      </c>
      <c r="H161" s="237">
        <f t="shared" si="6"/>
        <v>0</v>
      </c>
      <c r="I161" s="237">
        <f t="shared" si="5"/>
        <v>0</v>
      </c>
      <c r="J161" s="235" t="s">
        <v>1152</v>
      </c>
      <c r="K161" s="238" t="s">
        <v>1092</v>
      </c>
    </row>
    <row r="162" spans="1:11" ht="15.5" thickTop="1" thickBot="1">
      <c r="A162" s="234" t="s">
        <v>1089</v>
      </c>
      <c r="B162" s="235" t="s">
        <v>1090</v>
      </c>
      <c r="C162" s="235" t="s">
        <v>210</v>
      </c>
      <c r="D162" s="236">
        <v>1</v>
      </c>
      <c r="E162" s="236">
        <v>2</v>
      </c>
      <c r="F162" s="236">
        <v>2</v>
      </c>
      <c r="G162" s="237">
        <v>19375.25</v>
      </c>
      <c r="H162" s="237">
        <f t="shared" si="6"/>
        <v>38750.5</v>
      </c>
      <c r="I162" s="237">
        <f t="shared" si="5"/>
        <v>38750.5</v>
      </c>
      <c r="J162" s="235"/>
      <c r="K162" s="238" t="s">
        <v>1098</v>
      </c>
    </row>
    <row r="163" spans="1:11" ht="15.5" thickTop="1" thickBot="1">
      <c r="A163" s="234" t="s">
        <v>1089</v>
      </c>
      <c r="B163" s="235" t="s">
        <v>1090</v>
      </c>
      <c r="C163" s="235" t="s">
        <v>397</v>
      </c>
      <c r="D163" s="236">
        <v>1</v>
      </c>
      <c r="E163" s="236">
        <v>2</v>
      </c>
      <c r="F163" s="236">
        <v>2</v>
      </c>
      <c r="G163" s="237">
        <v>19663.02</v>
      </c>
      <c r="H163" s="237">
        <f t="shared" si="6"/>
        <v>39326.04</v>
      </c>
      <c r="I163" s="237">
        <f t="shared" si="5"/>
        <v>39326.04</v>
      </c>
      <c r="J163" s="235"/>
      <c r="K163" s="238" t="s">
        <v>1098</v>
      </c>
    </row>
    <row r="164" spans="1:11" ht="15.5" thickTop="1" thickBot="1">
      <c r="A164" s="234" t="s">
        <v>1089</v>
      </c>
      <c r="B164" s="235" t="s">
        <v>1090</v>
      </c>
      <c r="C164" s="235" t="s">
        <v>225</v>
      </c>
      <c r="D164" s="236">
        <v>3</v>
      </c>
      <c r="E164" s="236">
        <v>5</v>
      </c>
      <c r="F164" s="236">
        <v>5</v>
      </c>
      <c r="G164" s="237">
        <v>33052.449999999997</v>
      </c>
      <c r="H164" s="237">
        <f t="shared" si="6"/>
        <v>165262.25</v>
      </c>
      <c r="I164" s="237">
        <f t="shared" si="5"/>
        <v>165262.25</v>
      </c>
      <c r="J164" s="235"/>
      <c r="K164" s="238" t="s">
        <v>1098</v>
      </c>
    </row>
    <row r="165" spans="1:11" ht="15.5" thickTop="1" thickBot="1">
      <c r="A165" s="239" t="s">
        <v>1094</v>
      </c>
      <c r="B165" s="236" t="s">
        <v>1186</v>
      </c>
      <c r="C165" s="235" t="s">
        <v>13</v>
      </c>
      <c r="D165" s="236"/>
      <c r="E165" s="236">
        <v>2</v>
      </c>
      <c r="F165" s="236">
        <v>0</v>
      </c>
      <c r="G165" s="240">
        <v>0</v>
      </c>
      <c r="H165" s="237">
        <f t="shared" si="6"/>
        <v>0</v>
      </c>
      <c r="I165" s="237">
        <f t="shared" si="5"/>
        <v>0</v>
      </c>
      <c r="J165" s="235" t="s">
        <v>1152</v>
      </c>
      <c r="K165" s="241" t="s">
        <v>1113</v>
      </c>
    </row>
    <row r="166" spans="1:11" ht="15.5" thickTop="1" thickBot="1">
      <c r="A166" s="234" t="s">
        <v>1089</v>
      </c>
      <c r="B166" s="235" t="s">
        <v>1090</v>
      </c>
      <c r="C166" s="235" t="s">
        <v>228</v>
      </c>
      <c r="D166" s="236">
        <v>3</v>
      </c>
      <c r="E166" s="236">
        <v>5</v>
      </c>
      <c r="F166" s="236">
        <v>5</v>
      </c>
      <c r="G166" s="237">
        <v>33052.449999999997</v>
      </c>
      <c r="H166" s="237">
        <f t="shared" si="6"/>
        <v>165262.25</v>
      </c>
      <c r="I166" s="237">
        <f t="shared" si="5"/>
        <v>165262.25</v>
      </c>
      <c r="J166" s="235"/>
      <c r="K166" s="238" t="s">
        <v>1098</v>
      </c>
    </row>
    <row r="167" spans="1:11" ht="15.5" thickTop="1" thickBot="1">
      <c r="A167" s="234" t="s">
        <v>1089</v>
      </c>
      <c r="B167" s="235" t="s">
        <v>1090</v>
      </c>
      <c r="C167" s="235" t="s">
        <v>240</v>
      </c>
      <c r="D167" s="236">
        <v>1</v>
      </c>
      <c r="E167" s="236">
        <v>1</v>
      </c>
      <c r="F167" s="236">
        <v>1</v>
      </c>
      <c r="G167" s="237">
        <v>56236.42</v>
      </c>
      <c r="H167" s="237">
        <f t="shared" si="6"/>
        <v>56236.42</v>
      </c>
      <c r="I167" s="237">
        <f t="shared" si="5"/>
        <v>56236.42</v>
      </c>
      <c r="J167" s="235"/>
      <c r="K167" s="238" t="s">
        <v>1098</v>
      </c>
    </row>
    <row r="168" spans="1:11" ht="15.5" thickTop="1" thickBot="1">
      <c r="A168" s="234" t="s">
        <v>1089</v>
      </c>
      <c r="B168" s="235" t="s">
        <v>1090</v>
      </c>
      <c r="C168" s="235" t="s">
        <v>1187</v>
      </c>
      <c r="D168" s="236">
        <v>3</v>
      </c>
      <c r="E168" s="236">
        <v>5</v>
      </c>
      <c r="F168" s="236">
        <v>3</v>
      </c>
      <c r="G168" s="237">
        <v>61789.89801894001</v>
      </c>
      <c r="H168" s="237">
        <f t="shared" si="6"/>
        <v>308949.49009470007</v>
      </c>
      <c r="I168" s="237">
        <f t="shared" si="5"/>
        <v>185369.69405682004</v>
      </c>
      <c r="J168" s="235"/>
      <c r="K168" s="238" t="s">
        <v>1098</v>
      </c>
    </row>
    <row r="169" spans="1:11" ht="15.5" thickTop="1" thickBot="1">
      <c r="A169" s="234" t="s">
        <v>1089</v>
      </c>
      <c r="B169" s="235" t="s">
        <v>1090</v>
      </c>
      <c r="C169" s="235" t="s">
        <v>233</v>
      </c>
      <c r="D169" s="236">
        <v>3</v>
      </c>
      <c r="E169" s="236">
        <v>5</v>
      </c>
      <c r="F169" s="236">
        <v>3</v>
      </c>
      <c r="G169" s="237">
        <v>65026.342058860013</v>
      </c>
      <c r="H169" s="237">
        <f t="shared" si="6"/>
        <v>325131.71029430005</v>
      </c>
      <c r="I169" s="237">
        <f t="shared" si="5"/>
        <v>195079.02617658005</v>
      </c>
      <c r="J169" s="235"/>
      <c r="K169" s="238" t="s">
        <v>1098</v>
      </c>
    </row>
    <row r="170" spans="1:11" ht="15.5" thickTop="1" thickBot="1">
      <c r="A170" s="234" t="s">
        <v>1089</v>
      </c>
      <c r="B170" s="235" t="s">
        <v>1090</v>
      </c>
      <c r="C170" s="235" t="s">
        <v>193</v>
      </c>
      <c r="D170" s="236">
        <v>2</v>
      </c>
      <c r="E170" s="236">
        <v>4</v>
      </c>
      <c r="F170" s="236">
        <v>4</v>
      </c>
      <c r="G170" s="237">
        <v>87463.58</v>
      </c>
      <c r="H170" s="237">
        <f t="shared" si="6"/>
        <v>349854.32</v>
      </c>
      <c r="I170" s="237">
        <f t="shared" si="5"/>
        <v>349854.32</v>
      </c>
      <c r="J170" s="235"/>
      <c r="K170" s="238" t="s">
        <v>1098</v>
      </c>
    </row>
    <row r="171" spans="1:11" ht="15.5" thickTop="1" thickBot="1">
      <c r="A171" s="234" t="s">
        <v>1089</v>
      </c>
      <c r="B171" s="235" t="s">
        <v>1090</v>
      </c>
      <c r="C171" s="235" t="s">
        <v>208</v>
      </c>
      <c r="D171" s="236">
        <v>4</v>
      </c>
      <c r="E171" s="236">
        <v>4</v>
      </c>
      <c r="F171" s="236">
        <v>4</v>
      </c>
      <c r="G171" s="237">
        <v>103004.6</v>
      </c>
      <c r="H171" s="237">
        <f t="shared" si="6"/>
        <v>412018.4</v>
      </c>
      <c r="I171" s="237">
        <f t="shared" si="5"/>
        <v>412018.4</v>
      </c>
      <c r="J171" s="235"/>
      <c r="K171" s="238" t="s">
        <v>1098</v>
      </c>
    </row>
    <row r="172" spans="1:11" ht="15.5" thickTop="1" thickBot="1">
      <c r="A172" s="234" t="s">
        <v>1089</v>
      </c>
      <c r="B172" s="235" t="s">
        <v>1090</v>
      </c>
      <c r="C172" s="235" t="s">
        <v>241</v>
      </c>
      <c r="D172" s="236">
        <v>2</v>
      </c>
      <c r="E172" s="236">
        <v>2</v>
      </c>
      <c r="F172" s="236">
        <v>2</v>
      </c>
      <c r="G172" s="237">
        <v>125151.74</v>
      </c>
      <c r="H172" s="237">
        <f t="shared" si="6"/>
        <v>250303.48</v>
      </c>
      <c r="I172" s="237">
        <f t="shared" si="5"/>
        <v>250303.48</v>
      </c>
      <c r="J172" s="235"/>
      <c r="K172" s="238" t="s">
        <v>1098</v>
      </c>
    </row>
    <row r="173" spans="1:11" ht="15.5" thickTop="1" thickBot="1">
      <c r="A173" s="234" t="s">
        <v>1089</v>
      </c>
      <c r="B173" s="235" t="s">
        <v>1090</v>
      </c>
      <c r="C173" s="235" t="s">
        <v>231</v>
      </c>
      <c r="D173" s="236">
        <v>3</v>
      </c>
      <c r="E173" s="236">
        <v>5</v>
      </c>
      <c r="F173" s="236">
        <v>3</v>
      </c>
      <c r="G173" s="237">
        <v>128331.66800454001</v>
      </c>
      <c r="H173" s="237">
        <f t="shared" si="6"/>
        <v>641658.34002270002</v>
      </c>
      <c r="I173" s="237">
        <f t="shared" si="5"/>
        <v>384995.00401362003</v>
      </c>
      <c r="J173" s="235"/>
      <c r="K173" s="238" t="s">
        <v>1098</v>
      </c>
    </row>
    <row r="174" spans="1:11" ht="15.5" thickTop="1" thickBot="1">
      <c r="A174" s="234" t="s">
        <v>1089</v>
      </c>
      <c r="B174" s="235" t="s">
        <v>1090</v>
      </c>
      <c r="C174" s="235" t="s">
        <v>198</v>
      </c>
      <c r="D174" s="236">
        <v>2</v>
      </c>
      <c r="E174" s="236">
        <v>2</v>
      </c>
      <c r="F174" s="236">
        <v>2</v>
      </c>
      <c r="G174" s="237">
        <v>185407.37157305997</v>
      </c>
      <c r="H174" s="237">
        <f t="shared" si="6"/>
        <v>370814.74314611993</v>
      </c>
      <c r="I174" s="237">
        <f t="shared" si="5"/>
        <v>370814.74314611993</v>
      </c>
      <c r="J174" s="235"/>
      <c r="K174" s="238" t="s">
        <v>1098</v>
      </c>
    </row>
    <row r="175" spans="1:11" ht="15.5" thickTop="1" thickBot="1">
      <c r="A175" s="234" t="s">
        <v>1089</v>
      </c>
      <c r="B175" s="235" t="s">
        <v>1090</v>
      </c>
      <c r="C175" s="235" t="s">
        <v>197</v>
      </c>
      <c r="D175" s="236">
        <v>3</v>
      </c>
      <c r="E175" s="236">
        <v>3</v>
      </c>
      <c r="F175" s="236">
        <v>3</v>
      </c>
      <c r="G175" s="237">
        <v>228647.78196806001</v>
      </c>
      <c r="H175" s="237">
        <f t="shared" si="6"/>
        <v>685943.34590418008</v>
      </c>
      <c r="I175" s="237">
        <f t="shared" si="5"/>
        <v>685943.34590418008</v>
      </c>
      <c r="J175" s="235"/>
      <c r="K175" s="238" t="s">
        <v>1098</v>
      </c>
    </row>
    <row r="176" spans="1:11" ht="15.5" thickTop="1" thickBot="1">
      <c r="A176" s="234" t="s">
        <v>1089</v>
      </c>
      <c r="B176" s="235" t="s">
        <v>1090</v>
      </c>
      <c r="C176" s="235" t="s">
        <v>196</v>
      </c>
      <c r="D176" s="236">
        <v>2</v>
      </c>
      <c r="E176" s="236">
        <v>3</v>
      </c>
      <c r="F176" s="236">
        <v>2</v>
      </c>
      <c r="G176" s="237">
        <v>228647.78196806001</v>
      </c>
      <c r="H176" s="237">
        <f t="shared" si="6"/>
        <v>685943.34590418008</v>
      </c>
      <c r="I176" s="237">
        <f t="shared" si="5"/>
        <v>457295.56393612002</v>
      </c>
      <c r="J176" s="235"/>
      <c r="K176" s="238" t="s">
        <v>1098</v>
      </c>
    </row>
    <row r="177" spans="1:11" ht="15.5" thickTop="1" thickBot="1">
      <c r="A177" s="234" t="s">
        <v>1089</v>
      </c>
      <c r="B177" s="235" t="s">
        <v>1090</v>
      </c>
      <c r="C177" s="235" t="s">
        <v>188</v>
      </c>
      <c r="D177" s="236">
        <v>2</v>
      </c>
      <c r="E177" s="236">
        <v>2</v>
      </c>
      <c r="F177" s="236">
        <v>2</v>
      </c>
      <c r="G177" s="237">
        <v>345800.42169400002</v>
      </c>
      <c r="H177" s="237">
        <f t="shared" si="6"/>
        <v>691600.84338800004</v>
      </c>
      <c r="I177" s="237">
        <f t="shared" si="5"/>
        <v>691600.84338800004</v>
      </c>
      <c r="J177" s="235"/>
      <c r="K177" s="238" t="s">
        <v>1098</v>
      </c>
    </row>
    <row r="178" spans="1:11" ht="15.5" thickTop="1" thickBot="1">
      <c r="A178" s="234" t="s">
        <v>1089</v>
      </c>
      <c r="B178" s="235" t="s">
        <v>1090</v>
      </c>
      <c r="C178" s="235" t="s">
        <v>13</v>
      </c>
      <c r="D178" s="236">
        <v>3</v>
      </c>
      <c r="E178" s="236">
        <v>3</v>
      </c>
      <c r="F178" s="236">
        <v>3</v>
      </c>
      <c r="G178" s="237">
        <v>950000</v>
      </c>
      <c r="H178" s="237">
        <f t="shared" si="6"/>
        <v>2850000</v>
      </c>
      <c r="I178" s="237">
        <f t="shared" si="5"/>
        <v>2850000</v>
      </c>
      <c r="J178" s="235"/>
      <c r="K178" s="238" t="s">
        <v>1113</v>
      </c>
    </row>
    <row r="179" spans="1:11" ht="15.5" thickTop="1" thickBot="1">
      <c r="A179" s="234" t="s">
        <v>1089</v>
      </c>
      <c r="B179" s="235" t="s">
        <v>1090</v>
      </c>
      <c r="C179" s="235" t="s">
        <v>284</v>
      </c>
      <c r="D179" s="236">
        <v>2</v>
      </c>
      <c r="E179" s="236">
        <v>4</v>
      </c>
      <c r="F179" s="236">
        <v>4</v>
      </c>
      <c r="G179" s="237">
        <v>27120</v>
      </c>
      <c r="H179" s="237">
        <f t="shared" si="6"/>
        <v>108480</v>
      </c>
      <c r="I179" s="237">
        <f t="shared" si="5"/>
        <v>108480</v>
      </c>
      <c r="J179" s="235"/>
      <c r="K179" s="238" t="s">
        <v>1092</v>
      </c>
    </row>
    <row r="180" spans="1:11" ht="15.5" thickTop="1" thickBot="1">
      <c r="A180" s="234" t="s">
        <v>1089</v>
      </c>
      <c r="B180" s="235" t="s">
        <v>1188</v>
      </c>
      <c r="C180" s="235" t="s">
        <v>1189</v>
      </c>
      <c r="D180" s="236"/>
      <c r="E180" s="236">
        <v>3</v>
      </c>
      <c r="F180" s="236">
        <v>4</v>
      </c>
      <c r="G180" s="237">
        <v>318.34770967999998</v>
      </c>
      <c r="H180" s="237">
        <f t="shared" si="6"/>
        <v>955.04312903999994</v>
      </c>
      <c r="I180" s="237">
        <f t="shared" si="5"/>
        <v>1273.3908387199999</v>
      </c>
      <c r="J180" s="235"/>
      <c r="K180" s="238" t="s">
        <v>1098</v>
      </c>
    </row>
    <row r="181" spans="1:11" ht="15.5" thickTop="1" thickBot="1">
      <c r="A181" s="234" t="s">
        <v>1089</v>
      </c>
      <c r="B181" s="235" t="s">
        <v>1188</v>
      </c>
      <c r="C181" s="235" t="s">
        <v>239</v>
      </c>
      <c r="D181" s="236"/>
      <c r="E181" s="236">
        <v>5</v>
      </c>
      <c r="F181" s="236">
        <v>1</v>
      </c>
      <c r="G181" s="237">
        <v>1919.9151753600004</v>
      </c>
      <c r="H181" s="237">
        <f t="shared" si="6"/>
        <v>9599.5758768000014</v>
      </c>
      <c r="I181" s="237">
        <f t="shared" si="5"/>
        <v>1919.9151753600004</v>
      </c>
      <c r="J181" s="235"/>
      <c r="K181" s="238" t="s">
        <v>1098</v>
      </c>
    </row>
    <row r="182" spans="1:11" ht="15.5" thickTop="1" thickBot="1">
      <c r="A182" s="234" t="s">
        <v>1089</v>
      </c>
      <c r="B182" s="235" t="s">
        <v>1188</v>
      </c>
      <c r="C182" s="235" t="s">
        <v>1190</v>
      </c>
      <c r="D182" s="236"/>
      <c r="E182" s="236">
        <v>13</v>
      </c>
      <c r="F182" s="236">
        <v>6</v>
      </c>
      <c r="G182" s="237">
        <v>3510.0155708800003</v>
      </c>
      <c r="H182" s="237">
        <f t="shared" si="6"/>
        <v>45630.202421440001</v>
      </c>
      <c r="I182" s="237">
        <f t="shared" si="5"/>
        <v>21060.09342528</v>
      </c>
      <c r="J182" s="235"/>
      <c r="K182" s="238" t="s">
        <v>1098</v>
      </c>
    </row>
    <row r="183" spans="1:11" ht="15.5" thickTop="1" thickBot="1">
      <c r="A183" s="234" t="s">
        <v>1089</v>
      </c>
      <c r="B183" s="235" t="s">
        <v>1188</v>
      </c>
      <c r="C183" s="235" t="s">
        <v>573</v>
      </c>
      <c r="D183" s="236"/>
      <c r="E183" s="236">
        <v>7</v>
      </c>
      <c r="F183" s="236">
        <v>6</v>
      </c>
      <c r="G183" s="237">
        <v>3510.0155708800003</v>
      </c>
      <c r="H183" s="237">
        <f t="shared" si="6"/>
        <v>24570.108996160001</v>
      </c>
      <c r="I183" s="237">
        <f t="shared" si="5"/>
        <v>21060.09342528</v>
      </c>
      <c r="J183" s="235"/>
      <c r="K183" s="238" t="s">
        <v>1098</v>
      </c>
    </row>
    <row r="184" spans="1:11" ht="15.5" thickTop="1" thickBot="1">
      <c r="A184" s="234" t="s">
        <v>1089</v>
      </c>
      <c r="B184" s="235" t="s">
        <v>1188</v>
      </c>
      <c r="C184" s="235" t="s">
        <v>197</v>
      </c>
      <c r="D184" s="236"/>
      <c r="E184" s="236">
        <v>5</v>
      </c>
      <c r="F184" s="236">
        <v>4</v>
      </c>
      <c r="G184" s="237">
        <v>5968.8830437600009</v>
      </c>
      <c r="H184" s="237">
        <f t="shared" si="6"/>
        <v>29844.415218800004</v>
      </c>
      <c r="I184" s="237">
        <f t="shared" si="5"/>
        <v>23875.532175040003</v>
      </c>
      <c r="J184" s="235"/>
      <c r="K184" s="238" t="s">
        <v>1098</v>
      </c>
    </row>
    <row r="185" spans="1:11" ht="15.5" thickTop="1" thickBot="1">
      <c r="A185" s="234" t="s">
        <v>1089</v>
      </c>
      <c r="B185" s="235" t="s">
        <v>1188</v>
      </c>
      <c r="C185" s="235" t="s">
        <v>196</v>
      </c>
      <c r="D185" s="236"/>
      <c r="E185" s="236">
        <v>6</v>
      </c>
      <c r="F185" s="236">
        <v>4</v>
      </c>
      <c r="G185" s="237">
        <v>5968.8830437600009</v>
      </c>
      <c r="H185" s="237">
        <f t="shared" si="6"/>
        <v>35813.298262560005</v>
      </c>
      <c r="I185" s="237">
        <f t="shared" si="5"/>
        <v>23875.532175040003</v>
      </c>
      <c r="J185" s="235"/>
      <c r="K185" s="238" t="s">
        <v>1098</v>
      </c>
    </row>
    <row r="186" spans="1:11" ht="15.5" thickTop="1" thickBot="1">
      <c r="A186" s="234" t="s">
        <v>1089</v>
      </c>
      <c r="B186" s="235" t="s">
        <v>1188</v>
      </c>
      <c r="C186" s="235" t="s">
        <v>1100</v>
      </c>
      <c r="D186" s="236"/>
      <c r="E186" s="236">
        <v>7</v>
      </c>
      <c r="F186" s="236">
        <v>4</v>
      </c>
      <c r="G186" s="237">
        <v>6000</v>
      </c>
      <c r="H186" s="237">
        <f t="shared" si="6"/>
        <v>42000</v>
      </c>
      <c r="I186" s="237">
        <f t="shared" si="5"/>
        <v>24000</v>
      </c>
      <c r="J186" s="235"/>
      <c r="K186" s="238" t="s">
        <v>1092</v>
      </c>
    </row>
    <row r="187" spans="1:11" ht="15.5" thickTop="1" thickBot="1">
      <c r="A187" s="234" t="s">
        <v>1089</v>
      </c>
      <c r="B187" s="235" t="s">
        <v>1188</v>
      </c>
      <c r="C187" s="235" t="s">
        <v>1104</v>
      </c>
      <c r="D187" s="236"/>
      <c r="E187" s="236">
        <v>7</v>
      </c>
      <c r="F187" s="236">
        <v>4</v>
      </c>
      <c r="G187" s="237">
        <v>8000</v>
      </c>
      <c r="H187" s="237">
        <f t="shared" si="6"/>
        <v>56000</v>
      </c>
      <c r="I187" s="237">
        <f t="shared" si="5"/>
        <v>32000</v>
      </c>
      <c r="J187" s="235"/>
      <c r="K187" s="238" t="s">
        <v>1092</v>
      </c>
    </row>
    <row r="188" spans="1:11" ht="15.5" thickTop="1" thickBot="1">
      <c r="A188" s="234" t="s">
        <v>1089</v>
      </c>
      <c r="B188" s="235" t="s">
        <v>1188</v>
      </c>
      <c r="C188" s="235" t="s">
        <v>249</v>
      </c>
      <c r="D188" s="236"/>
      <c r="E188" s="236">
        <v>5</v>
      </c>
      <c r="F188" s="236">
        <v>5</v>
      </c>
      <c r="G188" s="247">
        <v>10283.504704200002</v>
      </c>
      <c r="H188" s="237">
        <f t="shared" si="6"/>
        <v>51417.52352100001</v>
      </c>
      <c r="I188" s="237">
        <f t="shared" si="5"/>
        <v>51417.52352100001</v>
      </c>
      <c r="J188" s="235"/>
      <c r="K188" s="238" t="s">
        <v>1098</v>
      </c>
    </row>
    <row r="189" spans="1:11" ht="15.5" thickTop="1" thickBot="1">
      <c r="A189" s="234" t="s">
        <v>1089</v>
      </c>
      <c r="B189" s="235" t="s">
        <v>1188</v>
      </c>
      <c r="C189" s="235" t="s">
        <v>1191</v>
      </c>
      <c r="D189" s="236"/>
      <c r="E189" s="236">
        <v>5</v>
      </c>
      <c r="F189" s="236">
        <v>5</v>
      </c>
      <c r="G189" s="247">
        <v>10283.504704200002</v>
      </c>
      <c r="H189" s="237">
        <f t="shared" si="6"/>
        <v>51417.52352100001</v>
      </c>
      <c r="I189" s="237">
        <f t="shared" si="5"/>
        <v>51417.52352100001</v>
      </c>
      <c r="J189" s="235"/>
      <c r="K189" s="238" t="s">
        <v>1098</v>
      </c>
    </row>
    <row r="190" spans="1:11" ht="15.5" thickTop="1" thickBot="1">
      <c r="A190" s="234" t="s">
        <v>1089</v>
      </c>
      <c r="B190" s="235" t="s">
        <v>1188</v>
      </c>
      <c r="C190" s="235" t="s">
        <v>1192</v>
      </c>
      <c r="D190" s="236"/>
      <c r="E190" s="236">
        <v>1</v>
      </c>
      <c r="F190" s="236">
        <v>3</v>
      </c>
      <c r="G190" s="237">
        <v>12900.45</v>
      </c>
      <c r="H190" s="237">
        <f t="shared" si="6"/>
        <v>12900.45</v>
      </c>
      <c r="I190" s="237">
        <f t="shared" si="5"/>
        <v>38701.350000000006</v>
      </c>
      <c r="J190" s="235"/>
      <c r="K190" s="238" t="s">
        <v>1098</v>
      </c>
    </row>
    <row r="191" spans="1:11" ht="15.5" thickTop="1" thickBot="1">
      <c r="A191" s="234" t="s">
        <v>1089</v>
      </c>
      <c r="B191" s="235" t="s">
        <v>1188</v>
      </c>
      <c r="C191" s="235" t="s">
        <v>471</v>
      </c>
      <c r="D191" s="236"/>
      <c r="E191" s="236">
        <v>5</v>
      </c>
      <c r="F191" s="236">
        <v>3</v>
      </c>
      <c r="G191" s="237">
        <v>13457.971960160003</v>
      </c>
      <c r="H191" s="237">
        <f t="shared" si="6"/>
        <v>67289.859800800012</v>
      </c>
      <c r="I191" s="237">
        <f t="shared" si="5"/>
        <v>40373.91588048001</v>
      </c>
      <c r="J191" s="235"/>
      <c r="K191" s="238" t="s">
        <v>1098</v>
      </c>
    </row>
    <row r="192" spans="1:11" ht="15.5" thickTop="1" thickBot="1">
      <c r="A192" s="234" t="s">
        <v>1089</v>
      </c>
      <c r="B192" s="235" t="s">
        <v>1188</v>
      </c>
      <c r="C192" s="235" t="s">
        <v>56</v>
      </c>
      <c r="D192" s="236"/>
      <c r="E192" s="236">
        <v>0</v>
      </c>
      <c r="F192" s="236">
        <v>1</v>
      </c>
      <c r="G192" s="248">
        <v>27776.92996062</v>
      </c>
      <c r="H192" s="237">
        <f t="shared" si="6"/>
        <v>0</v>
      </c>
      <c r="I192" s="237">
        <f t="shared" si="5"/>
        <v>27776.92996062</v>
      </c>
      <c r="J192" s="235"/>
      <c r="K192" s="238" t="s">
        <v>1098</v>
      </c>
    </row>
    <row r="193" spans="1:11" ht="15.5" thickTop="1" thickBot="1">
      <c r="A193" s="234" t="s">
        <v>1089</v>
      </c>
      <c r="B193" s="235" t="s">
        <v>1188</v>
      </c>
      <c r="C193" s="235" t="s">
        <v>193</v>
      </c>
      <c r="D193" s="236"/>
      <c r="E193" s="236">
        <v>1</v>
      </c>
      <c r="F193" s="236">
        <v>4</v>
      </c>
      <c r="G193" s="247">
        <v>45280.320268820011</v>
      </c>
      <c r="H193" s="237">
        <f t="shared" si="6"/>
        <v>45280.320268820011</v>
      </c>
      <c r="I193" s="237">
        <f t="shared" si="5"/>
        <v>181121.28107528004</v>
      </c>
      <c r="J193" s="235"/>
      <c r="K193" s="238" t="s">
        <v>1098</v>
      </c>
    </row>
    <row r="194" spans="1:11" ht="15.5" thickTop="1" thickBot="1">
      <c r="A194" s="234" t="s">
        <v>1089</v>
      </c>
      <c r="B194" s="235" t="s">
        <v>1188</v>
      </c>
      <c r="C194" s="235" t="s">
        <v>472</v>
      </c>
      <c r="D194" s="236"/>
      <c r="E194" s="236">
        <v>5</v>
      </c>
      <c r="F194" s="236">
        <v>3</v>
      </c>
      <c r="G194" s="237">
        <v>50000</v>
      </c>
      <c r="H194" s="237">
        <f t="shared" si="6"/>
        <v>250000</v>
      </c>
      <c r="I194" s="237">
        <f t="shared" si="5"/>
        <v>150000</v>
      </c>
      <c r="J194" s="235"/>
      <c r="K194" s="238" t="s">
        <v>1092</v>
      </c>
    </row>
    <row r="195" spans="1:11" ht="15.5" thickTop="1" thickBot="1">
      <c r="A195" s="234" t="s">
        <v>1089</v>
      </c>
      <c r="B195" s="235" t="s">
        <v>1188</v>
      </c>
      <c r="C195" s="235" t="s">
        <v>203</v>
      </c>
      <c r="D195" s="236"/>
      <c r="E195" s="236">
        <v>5</v>
      </c>
      <c r="F195" s="236">
        <v>2</v>
      </c>
      <c r="G195" s="237">
        <v>80000</v>
      </c>
      <c r="H195" s="237">
        <f t="shared" si="6"/>
        <v>400000</v>
      </c>
      <c r="I195" s="237">
        <f t="shared" si="5"/>
        <v>160000</v>
      </c>
      <c r="J195" s="235"/>
      <c r="K195" s="238" t="s">
        <v>1092</v>
      </c>
    </row>
    <row r="196" spans="1:11" ht="15.5" thickTop="1" thickBot="1">
      <c r="A196" s="234" t="s">
        <v>1089</v>
      </c>
      <c r="B196" s="235" t="s">
        <v>1188</v>
      </c>
      <c r="C196" s="235" t="s">
        <v>200</v>
      </c>
      <c r="D196" s="236"/>
      <c r="E196" s="236">
        <v>6</v>
      </c>
      <c r="F196" s="236">
        <v>2</v>
      </c>
      <c r="G196" s="237">
        <v>80000</v>
      </c>
      <c r="H196" s="237">
        <f t="shared" si="6"/>
        <v>480000</v>
      </c>
      <c r="I196" s="237">
        <f t="shared" si="5"/>
        <v>160000</v>
      </c>
      <c r="J196" s="235"/>
      <c r="K196" s="238" t="s">
        <v>1092</v>
      </c>
    </row>
    <row r="197" spans="1:11" ht="15.5" thickTop="1" thickBot="1">
      <c r="A197" s="234" t="s">
        <v>1089</v>
      </c>
      <c r="B197" s="235" t="s">
        <v>1188</v>
      </c>
      <c r="C197" s="235" t="s">
        <v>231</v>
      </c>
      <c r="D197" s="236"/>
      <c r="E197" s="236">
        <v>3</v>
      </c>
      <c r="F197" s="236">
        <v>2</v>
      </c>
      <c r="G197" s="237">
        <v>138451.08439526003</v>
      </c>
      <c r="H197" s="237">
        <f t="shared" si="6"/>
        <v>415353.25318578008</v>
      </c>
      <c r="I197" s="237">
        <f t="shared" ref="I197:I260" si="7">G197*F197</f>
        <v>276902.16879052005</v>
      </c>
      <c r="J197" s="235"/>
      <c r="K197" s="238" t="s">
        <v>1098</v>
      </c>
    </row>
    <row r="198" spans="1:11" ht="15.5" thickTop="1" thickBot="1">
      <c r="A198" s="234" t="s">
        <v>1089</v>
      </c>
      <c r="B198" s="235" t="s">
        <v>1188</v>
      </c>
      <c r="C198" s="235" t="s">
        <v>198</v>
      </c>
      <c r="D198" s="236"/>
      <c r="E198" s="236">
        <v>3</v>
      </c>
      <c r="F198" s="236">
        <v>5</v>
      </c>
      <c r="G198" s="237">
        <v>148185.12532096001</v>
      </c>
      <c r="H198" s="237">
        <f t="shared" si="6"/>
        <v>444555.37596288003</v>
      </c>
      <c r="I198" s="237">
        <f t="shared" si="7"/>
        <v>740925.62660480011</v>
      </c>
      <c r="J198" s="235"/>
      <c r="K198" s="238" t="s">
        <v>1098</v>
      </c>
    </row>
    <row r="199" spans="1:11" ht="15.5" thickTop="1" thickBot="1">
      <c r="A199" s="234" t="s">
        <v>1089</v>
      </c>
      <c r="B199" s="235" t="s">
        <v>1188</v>
      </c>
      <c r="C199" s="235" t="s">
        <v>207</v>
      </c>
      <c r="D199" s="236"/>
      <c r="E199" s="236">
        <v>4</v>
      </c>
      <c r="F199" s="236">
        <v>4</v>
      </c>
      <c r="G199" s="237">
        <v>200000</v>
      </c>
      <c r="H199" s="237">
        <f t="shared" si="6"/>
        <v>800000</v>
      </c>
      <c r="I199" s="237">
        <f t="shared" si="7"/>
        <v>800000</v>
      </c>
      <c r="J199" s="235"/>
      <c r="K199" s="238" t="s">
        <v>1092</v>
      </c>
    </row>
    <row r="200" spans="1:11" ht="15.5" thickTop="1" thickBot="1">
      <c r="A200" s="234" t="s">
        <v>1089</v>
      </c>
      <c r="B200" s="235" t="s">
        <v>1188</v>
      </c>
      <c r="C200" s="235" t="s">
        <v>204</v>
      </c>
      <c r="D200" s="236"/>
      <c r="E200" s="236">
        <v>5</v>
      </c>
      <c r="F200" s="236">
        <v>5</v>
      </c>
      <c r="G200" s="237">
        <v>200000</v>
      </c>
      <c r="H200" s="237">
        <f t="shared" si="6"/>
        <v>1000000</v>
      </c>
      <c r="I200" s="237">
        <f t="shared" si="7"/>
        <v>1000000</v>
      </c>
      <c r="J200" s="235"/>
      <c r="K200" s="238" t="s">
        <v>1092</v>
      </c>
    </row>
    <row r="201" spans="1:11" ht="15.5" thickTop="1" thickBot="1">
      <c r="A201" s="234" t="s">
        <v>1089</v>
      </c>
      <c r="B201" s="235" t="s">
        <v>1188</v>
      </c>
      <c r="C201" s="235" t="s">
        <v>1193</v>
      </c>
      <c r="D201" s="236"/>
      <c r="E201" s="236">
        <v>5</v>
      </c>
      <c r="F201" s="236">
        <v>3</v>
      </c>
      <c r="G201" s="237">
        <v>281949.59083928005</v>
      </c>
      <c r="H201" s="237">
        <f t="shared" si="6"/>
        <v>1409747.9541964002</v>
      </c>
      <c r="I201" s="237">
        <f t="shared" si="7"/>
        <v>845848.77251784015</v>
      </c>
      <c r="J201" s="235"/>
      <c r="K201" s="238" t="s">
        <v>1098</v>
      </c>
    </row>
    <row r="202" spans="1:11" ht="15.5" thickTop="1" thickBot="1">
      <c r="A202" s="239" t="s">
        <v>1194</v>
      </c>
      <c r="B202" s="236" t="s">
        <v>1068</v>
      </c>
      <c r="C202" s="235" t="s">
        <v>13</v>
      </c>
      <c r="D202" s="236"/>
      <c r="E202" s="236">
        <v>1</v>
      </c>
      <c r="F202" s="236">
        <v>1</v>
      </c>
      <c r="G202" s="240">
        <v>800000</v>
      </c>
      <c r="H202" s="237">
        <f t="shared" si="6"/>
        <v>800000</v>
      </c>
      <c r="I202" s="237">
        <f t="shared" si="7"/>
        <v>800000</v>
      </c>
      <c r="J202" s="235" t="s">
        <v>1116</v>
      </c>
      <c r="K202" s="241" t="s">
        <v>1113</v>
      </c>
    </row>
    <row r="203" spans="1:11" ht="15.5" thickTop="1" thickBot="1">
      <c r="A203" s="234" t="s">
        <v>1094</v>
      </c>
      <c r="B203" s="235" t="s">
        <v>1195</v>
      </c>
      <c r="C203" s="235" t="s">
        <v>1104</v>
      </c>
      <c r="D203" s="236"/>
      <c r="E203" s="236">
        <v>2</v>
      </c>
      <c r="F203" s="236">
        <v>2</v>
      </c>
      <c r="G203" s="237">
        <v>8000</v>
      </c>
      <c r="H203" s="237">
        <f t="shared" si="6"/>
        <v>16000</v>
      </c>
      <c r="I203" s="237">
        <f t="shared" si="7"/>
        <v>16000</v>
      </c>
      <c r="J203" s="235"/>
      <c r="K203" s="238" t="s">
        <v>1092</v>
      </c>
    </row>
    <row r="204" spans="1:11" ht="15.5" thickTop="1" thickBot="1">
      <c r="A204" s="234" t="s">
        <v>1094</v>
      </c>
      <c r="B204" s="235" t="s">
        <v>1195</v>
      </c>
      <c r="C204" s="235" t="s">
        <v>1196</v>
      </c>
      <c r="D204" s="236"/>
      <c r="E204" s="236">
        <v>1</v>
      </c>
      <c r="F204" s="236">
        <v>1</v>
      </c>
      <c r="G204" s="242">
        <v>13611.412279920003</v>
      </c>
      <c r="H204" s="237">
        <f t="shared" si="6"/>
        <v>13611.412279920003</v>
      </c>
      <c r="I204" s="237">
        <f t="shared" si="7"/>
        <v>13611.412279920003</v>
      </c>
      <c r="J204" s="235"/>
      <c r="K204" s="238" t="s">
        <v>1098</v>
      </c>
    </row>
    <row r="205" spans="1:11" ht="15.5" thickTop="1" thickBot="1">
      <c r="A205" s="234" t="s">
        <v>1094</v>
      </c>
      <c r="B205" s="235" t="s">
        <v>1195</v>
      </c>
      <c r="C205" s="235" t="s">
        <v>1197</v>
      </c>
      <c r="D205" s="236"/>
      <c r="E205" s="236">
        <v>1</v>
      </c>
      <c r="F205" s="236">
        <v>1</v>
      </c>
      <c r="G205" s="237">
        <v>18857.596878119999</v>
      </c>
      <c r="H205" s="237">
        <f t="shared" si="6"/>
        <v>18857.596878119999</v>
      </c>
      <c r="I205" s="237">
        <f t="shared" si="7"/>
        <v>18857.596878119999</v>
      </c>
      <c r="J205" s="235"/>
      <c r="K205" s="238" t="s">
        <v>1098</v>
      </c>
    </row>
    <row r="206" spans="1:11" ht="15.5" thickTop="1" thickBot="1">
      <c r="A206" s="234" t="s">
        <v>1094</v>
      </c>
      <c r="B206" s="235" t="s">
        <v>1195</v>
      </c>
      <c r="C206" s="235" t="s">
        <v>103</v>
      </c>
      <c r="D206" s="236"/>
      <c r="E206" s="236">
        <v>1</v>
      </c>
      <c r="F206" s="236">
        <v>1</v>
      </c>
      <c r="G206" s="237">
        <v>35644.841541400005</v>
      </c>
      <c r="H206" s="237">
        <f t="shared" si="6"/>
        <v>35644.841541400005</v>
      </c>
      <c r="I206" s="237">
        <f t="shared" si="7"/>
        <v>35644.841541400005</v>
      </c>
      <c r="J206" s="235"/>
      <c r="K206" s="238" t="s">
        <v>1098</v>
      </c>
    </row>
    <row r="207" spans="1:11" ht="15.5" thickTop="1" thickBot="1">
      <c r="A207" s="234" t="s">
        <v>1094</v>
      </c>
      <c r="B207" s="235" t="s">
        <v>1195</v>
      </c>
      <c r="C207" s="235" t="s">
        <v>233</v>
      </c>
      <c r="D207" s="236"/>
      <c r="E207" s="236">
        <v>1</v>
      </c>
      <c r="F207" s="236">
        <v>1</v>
      </c>
      <c r="G207" s="237">
        <v>109059.99352615386</v>
      </c>
      <c r="H207" s="237">
        <f t="shared" si="6"/>
        <v>109059.99352615386</v>
      </c>
      <c r="I207" s="237">
        <f t="shared" si="7"/>
        <v>109059.99352615386</v>
      </c>
      <c r="J207" s="235"/>
      <c r="K207" s="238" t="s">
        <v>1098</v>
      </c>
    </row>
    <row r="208" spans="1:11" ht="15.5" thickTop="1" thickBot="1">
      <c r="A208" s="234" t="s">
        <v>1198</v>
      </c>
      <c r="B208" s="235" t="s">
        <v>1199</v>
      </c>
      <c r="C208" s="235" t="s">
        <v>1200</v>
      </c>
      <c r="D208" s="236"/>
      <c r="E208" s="236">
        <v>1</v>
      </c>
      <c r="F208" s="236">
        <v>1</v>
      </c>
      <c r="G208" s="237">
        <v>1506.55459864</v>
      </c>
      <c r="H208" s="237">
        <f t="shared" si="6"/>
        <v>1506.55459864</v>
      </c>
      <c r="I208" s="237">
        <f t="shared" si="7"/>
        <v>1506.55459864</v>
      </c>
      <c r="J208" s="235"/>
      <c r="K208" s="238" t="s">
        <v>1098</v>
      </c>
    </row>
    <row r="209" spans="1:11" ht="15.5" thickTop="1" thickBot="1">
      <c r="A209" s="234" t="s">
        <v>1198</v>
      </c>
      <c r="B209" s="235" t="s">
        <v>1199</v>
      </c>
      <c r="C209" s="235" t="s">
        <v>1136</v>
      </c>
      <c r="D209" s="236"/>
      <c r="E209" s="236">
        <v>1</v>
      </c>
      <c r="F209" s="236">
        <v>1</v>
      </c>
      <c r="G209" s="237">
        <v>3376.5061111600007</v>
      </c>
      <c r="H209" s="237">
        <f t="shared" si="6"/>
        <v>3376.5061111600007</v>
      </c>
      <c r="I209" s="237">
        <f t="shared" si="7"/>
        <v>3376.5061111600007</v>
      </c>
      <c r="J209" s="235"/>
      <c r="K209" s="238" t="s">
        <v>1113</v>
      </c>
    </row>
    <row r="210" spans="1:11" ht="15.5" thickTop="1" thickBot="1">
      <c r="A210" s="234" t="s">
        <v>1198</v>
      </c>
      <c r="B210" s="235" t="s">
        <v>1199</v>
      </c>
      <c r="C210" s="235" t="s">
        <v>1100</v>
      </c>
      <c r="D210" s="236"/>
      <c r="E210" s="236">
        <v>1</v>
      </c>
      <c r="F210" s="236">
        <v>1</v>
      </c>
      <c r="G210" s="237">
        <v>6000</v>
      </c>
      <c r="H210" s="237">
        <f t="shared" si="6"/>
        <v>6000</v>
      </c>
      <c r="I210" s="237">
        <f t="shared" si="7"/>
        <v>6000</v>
      </c>
      <c r="J210" s="235"/>
      <c r="K210" s="238" t="s">
        <v>1092</v>
      </c>
    </row>
    <row r="211" spans="1:11" ht="15.5" thickTop="1" thickBot="1">
      <c r="A211" s="234" t="s">
        <v>1198</v>
      </c>
      <c r="B211" s="235" t="s">
        <v>1199</v>
      </c>
      <c r="C211" s="235" t="s">
        <v>1104</v>
      </c>
      <c r="D211" s="236"/>
      <c r="E211" s="236">
        <v>1</v>
      </c>
      <c r="F211" s="236">
        <v>1</v>
      </c>
      <c r="G211" s="237">
        <v>8000</v>
      </c>
      <c r="H211" s="237">
        <f t="shared" si="6"/>
        <v>8000</v>
      </c>
      <c r="I211" s="237">
        <f t="shared" si="7"/>
        <v>8000</v>
      </c>
      <c r="J211" s="235"/>
      <c r="K211" s="238" t="s">
        <v>1092</v>
      </c>
    </row>
    <row r="212" spans="1:11" ht="15.5" thickTop="1" thickBot="1">
      <c r="A212" s="234" t="s">
        <v>1198</v>
      </c>
      <c r="B212" s="235" t="s">
        <v>1199</v>
      </c>
      <c r="C212" s="235" t="s">
        <v>198</v>
      </c>
      <c r="D212" s="236"/>
      <c r="E212" s="236">
        <v>1</v>
      </c>
      <c r="F212" s="236">
        <v>1</v>
      </c>
      <c r="G212" s="237">
        <v>20773.553184020002</v>
      </c>
      <c r="H212" s="237">
        <f t="shared" si="6"/>
        <v>20773.553184020002</v>
      </c>
      <c r="I212" s="237">
        <f t="shared" si="7"/>
        <v>20773.553184020002</v>
      </c>
      <c r="J212" s="235"/>
      <c r="K212" s="238" t="s">
        <v>1098</v>
      </c>
    </row>
    <row r="213" spans="1:11" ht="15.5" thickTop="1" thickBot="1">
      <c r="A213" s="234" t="s">
        <v>1198</v>
      </c>
      <c r="B213" s="235" t="s">
        <v>1199</v>
      </c>
      <c r="C213" s="235" t="s">
        <v>1144</v>
      </c>
      <c r="D213" s="236"/>
      <c r="E213" s="236">
        <v>1</v>
      </c>
      <c r="F213" s="236">
        <v>1</v>
      </c>
      <c r="G213" s="237">
        <v>26380.540954040007</v>
      </c>
      <c r="H213" s="237">
        <f t="shared" si="6"/>
        <v>26380.540954040007</v>
      </c>
      <c r="I213" s="237">
        <f t="shared" si="7"/>
        <v>26380.540954040007</v>
      </c>
      <c r="J213" s="235"/>
      <c r="K213" s="238" t="s">
        <v>1098</v>
      </c>
    </row>
    <row r="214" spans="1:11" ht="15.5" thickTop="1" thickBot="1">
      <c r="A214" s="234" t="s">
        <v>1198</v>
      </c>
      <c r="B214" s="235" t="s">
        <v>1199</v>
      </c>
      <c r="C214" s="235" t="s">
        <v>1108</v>
      </c>
      <c r="D214" s="236"/>
      <c r="E214" s="236">
        <v>1</v>
      </c>
      <c r="F214" s="236">
        <v>1</v>
      </c>
      <c r="G214" s="237">
        <v>27787.577765220001</v>
      </c>
      <c r="H214" s="237">
        <f t="shared" si="6"/>
        <v>27787.577765220001</v>
      </c>
      <c r="I214" s="237">
        <f t="shared" si="7"/>
        <v>27787.577765220001</v>
      </c>
      <c r="J214" s="235"/>
      <c r="K214" s="238" t="s">
        <v>1098</v>
      </c>
    </row>
    <row r="215" spans="1:11" ht="15.5" thickTop="1" thickBot="1">
      <c r="A215" s="234" t="s">
        <v>1198</v>
      </c>
      <c r="B215" s="235" t="s">
        <v>1199</v>
      </c>
      <c r="C215" s="235" t="s">
        <v>1114</v>
      </c>
      <c r="D215" s="236"/>
      <c r="E215" s="236">
        <v>1</v>
      </c>
      <c r="F215" s="236">
        <v>1</v>
      </c>
      <c r="G215" s="237">
        <v>48052.757505480004</v>
      </c>
      <c r="H215" s="237">
        <f t="shared" ref="H215:H278" si="8">G215*E215</f>
        <v>48052.757505480004</v>
      </c>
      <c r="I215" s="237">
        <f t="shared" si="7"/>
        <v>48052.757505480004</v>
      </c>
      <c r="J215" s="235"/>
      <c r="K215" s="238" t="s">
        <v>1113</v>
      </c>
    </row>
    <row r="216" spans="1:11" ht="15.5" thickTop="1" thickBot="1">
      <c r="A216" s="234" t="s">
        <v>1198</v>
      </c>
      <c r="B216" s="235" t="s">
        <v>1199</v>
      </c>
      <c r="C216" s="235" t="s">
        <v>1201</v>
      </c>
      <c r="D216" s="236"/>
      <c r="E216" s="236">
        <v>1</v>
      </c>
      <c r="F216" s="236">
        <v>1</v>
      </c>
      <c r="G216" s="237">
        <v>48772.251782060004</v>
      </c>
      <c r="H216" s="237">
        <f t="shared" si="8"/>
        <v>48772.251782060004</v>
      </c>
      <c r="I216" s="237">
        <f t="shared" si="7"/>
        <v>48772.251782060004</v>
      </c>
      <c r="J216" s="235"/>
      <c r="K216" s="238" t="s">
        <v>1098</v>
      </c>
    </row>
    <row r="217" spans="1:11" ht="15.5" thickTop="1" thickBot="1">
      <c r="A217" s="234" t="s">
        <v>1198</v>
      </c>
      <c r="B217" s="235" t="s">
        <v>1199</v>
      </c>
      <c r="C217" s="235" t="s">
        <v>1202</v>
      </c>
      <c r="D217" s="236"/>
      <c r="E217" s="236">
        <v>1</v>
      </c>
      <c r="F217" s="236">
        <v>1</v>
      </c>
      <c r="G217" s="237">
        <v>77035.913847620002</v>
      </c>
      <c r="H217" s="237">
        <f t="shared" si="8"/>
        <v>77035.913847620002</v>
      </c>
      <c r="I217" s="237">
        <f t="shared" si="7"/>
        <v>77035.913847620002</v>
      </c>
      <c r="J217" s="235"/>
      <c r="K217" s="238" t="s">
        <v>1098</v>
      </c>
    </row>
    <row r="218" spans="1:11" ht="15.5" thickTop="1" thickBot="1">
      <c r="A218" s="234" t="s">
        <v>1198</v>
      </c>
      <c r="B218" s="235" t="s">
        <v>1199</v>
      </c>
      <c r="C218" s="235" t="s">
        <v>1203</v>
      </c>
      <c r="D218" s="236"/>
      <c r="E218" s="236">
        <v>1</v>
      </c>
      <c r="F218" s="236">
        <v>1</v>
      </c>
      <c r="G218" s="237">
        <v>77035.913847620002</v>
      </c>
      <c r="H218" s="237">
        <f t="shared" si="8"/>
        <v>77035.913847620002</v>
      </c>
      <c r="I218" s="237">
        <f t="shared" si="7"/>
        <v>77035.913847620002</v>
      </c>
      <c r="J218" s="235"/>
      <c r="K218" s="238" t="s">
        <v>1098</v>
      </c>
    </row>
    <row r="219" spans="1:11" ht="15.5" thickTop="1" thickBot="1">
      <c r="A219" s="239" t="s">
        <v>1198</v>
      </c>
      <c r="B219" s="236" t="s">
        <v>1199</v>
      </c>
      <c r="C219" s="235" t="s">
        <v>13</v>
      </c>
      <c r="D219" s="236"/>
      <c r="E219" s="236">
        <v>1</v>
      </c>
      <c r="F219" s="236">
        <v>1</v>
      </c>
      <c r="G219" s="240">
        <v>600000</v>
      </c>
      <c r="H219" s="237">
        <f t="shared" si="8"/>
        <v>600000</v>
      </c>
      <c r="I219" s="237">
        <f t="shared" si="7"/>
        <v>600000</v>
      </c>
      <c r="J219" s="235" t="s">
        <v>1116</v>
      </c>
      <c r="K219" s="241" t="s">
        <v>1113</v>
      </c>
    </row>
    <row r="220" spans="1:11" ht="15.5" thickTop="1" thickBot="1">
      <c r="A220" s="234" t="s">
        <v>1198</v>
      </c>
      <c r="B220" s="235" t="s">
        <v>1199</v>
      </c>
      <c r="C220" s="235" t="s">
        <v>1204</v>
      </c>
      <c r="D220" s="236"/>
      <c r="E220" s="236">
        <v>1</v>
      </c>
      <c r="F220" s="236">
        <v>2</v>
      </c>
      <c r="G220" s="237">
        <v>43500.67</v>
      </c>
      <c r="H220" s="237">
        <f t="shared" si="8"/>
        <v>43500.67</v>
      </c>
      <c r="I220" s="237">
        <f t="shared" si="7"/>
        <v>87001.34</v>
      </c>
      <c r="J220" s="235"/>
      <c r="K220" s="238" t="s">
        <v>1092</v>
      </c>
    </row>
    <row r="221" spans="1:11" ht="15.5" thickTop="1" thickBot="1">
      <c r="A221" s="234" t="s">
        <v>1198</v>
      </c>
      <c r="B221" s="235" t="s">
        <v>1205</v>
      </c>
      <c r="C221" s="235" t="s">
        <v>1156</v>
      </c>
      <c r="D221" s="236"/>
      <c r="E221" s="236">
        <v>1</v>
      </c>
      <c r="F221" s="236">
        <v>1</v>
      </c>
      <c r="G221" s="237">
        <v>1718.9221538461534</v>
      </c>
      <c r="H221" s="237">
        <f t="shared" si="8"/>
        <v>1718.9221538461534</v>
      </c>
      <c r="I221" s="237">
        <f t="shared" si="7"/>
        <v>1718.9221538461534</v>
      </c>
      <c r="J221" s="235"/>
      <c r="K221" s="238" t="s">
        <v>1098</v>
      </c>
    </row>
    <row r="222" spans="1:11" ht="15.5" thickTop="1" thickBot="1">
      <c r="A222" s="234" t="s">
        <v>1198</v>
      </c>
      <c r="B222" s="235" t="s">
        <v>1205</v>
      </c>
      <c r="C222" s="235" t="s">
        <v>1206</v>
      </c>
      <c r="D222" s="236"/>
      <c r="E222" s="236">
        <v>2</v>
      </c>
      <c r="F222" s="236">
        <v>1</v>
      </c>
      <c r="G222" s="237">
        <v>3161.8401230769232</v>
      </c>
      <c r="H222" s="237">
        <f t="shared" si="8"/>
        <v>6323.6802461538464</v>
      </c>
      <c r="I222" s="237">
        <f t="shared" si="7"/>
        <v>3161.8401230769232</v>
      </c>
      <c r="J222" s="235"/>
      <c r="K222" s="238" t="s">
        <v>1098</v>
      </c>
    </row>
    <row r="223" spans="1:11" ht="15.5" thickTop="1" thickBot="1">
      <c r="A223" s="234" t="s">
        <v>1198</v>
      </c>
      <c r="B223" s="235" t="s">
        <v>1205</v>
      </c>
      <c r="C223" s="235" t="s">
        <v>1100</v>
      </c>
      <c r="D223" s="236"/>
      <c r="E223" s="236">
        <v>2</v>
      </c>
      <c r="F223" s="236">
        <v>2</v>
      </c>
      <c r="G223" s="237">
        <v>6000</v>
      </c>
      <c r="H223" s="237">
        <f t="shared" si="8"/>
        <v>12000</v>
      </c>
      <c r="I223" s="237">
        <f t="shared" si="7"/>
        <v>12000</v>
      </c>
      <c r="J223" s="235"/>
      <c r="K223" s="238" t="s">
        <v>1092</v>
      </c>
    </row>
    <row r="224" spans="1:11" ht="15.5" thickTop="1" thickBot="1">
      <c r="A224" s="234" t="s">
        <v>1198</v>
      </c>
      <c r="B224" s="235" t="s">
        <v>1205</v>
      </c>
      <c r="C224" s="235" t="s">
        <v>1134</v>
      </c>
      <c r="D224" s="236"/>
      <c r="E224" s="236">
        <v>2</v>
      </c>
      <c r="F224" s="236">
        <v>1</v>
      </c>
      <c r="G224" s="237">
        <v>6180.8556923076912</v>
      </c>
      <c r="H224" s="237">
        <f t="shared" si="8"/>
        <v>12361.711384615382</v>
      </c>
      <c r="I224" s="237">
        <f t="shared" si="7"/>
        <v>6180.8556923076912</v>
      </c>
      <c r="J224" s="235"/>
      <c r="K224" s="238" t="s">
        <v>1113</v>
      </c>
    </row>
    <row r="225" spans="1:11" ht="15.5" thickTop="1" thickBot="1">
      <c r="A225" s="234" t="s">
        <v>1198</v>
      </c>
      <c r="B225" s="235" t="s">
        <v>1205</v>
      </c>
      <c r="C225" s="235" t="s">
        <v>1104</v>
      </c>
      <c r="D225" s="236"/>
      <c r="E225" s="236">
        <v>2</v>
      </c>
      <c r="F225" s="236">
        <v>2</v>
      </c>
      <c r="G225" s="237">
        <v>8000</v>
      </c>
      <c r="H225" s="237">
        <f t="shared" si="8"/>
        <v>16000</v>
      </c>
      <c r="I225" s="237">
        <f t="shared" si="7"/>
        <v>16000</v>
      </c>
      <c r="J225" s="235"/>
      <c r="K225" s="238" t="s">
        <v>1092</v>
      </c>
    </row>
    <row r="226" spans="1:11" ht="15.5" thickTop="1" thickBot="1">
      <c r="A226" s="234" t="s">
        <v>1198</v>
      </c>
      <c r="B226" s="235" t="s">
        <v>1205</v>
      </c>
      <c r="C226" s="235" t="s">
        <v>114</v>
      </c>
      <c r="D226" s="236"/>
      <c r="E226" s="236">
        <v>2</v>
      </c>
      <c r="F226" s="236">
        <v>2</v>
      </c>
      <c r="G226" s="237">
        <v>9466.8800584615346</v>
      </c>
      <c r="H226" s="237">
        <f t="shared" si="8"/>
        <v>18933.760116923069</v>
      </c>
      <c r="I226" s="237">
        <f t="shared" si="7"/>
        <v>18933.760116923069</v>
      </c>
      <c r="J226" s="235"/>
      <c r="K226" s="238" t="s">
        <v>1098</v>
      </c>
    </row>
    <row r="227" spans="1:11" ht="15.5" thickTop="1" thickBot="1">
      <c r="A227" s="234" t="s">
        <v>1137</v>
      </c>
      <c r="B227" s="235" t="s">
        <v>1138</v>
      </c>
      <c r="C227" s="235" t="s">
        <v>1145</v>
      </c>
      <c r="D227" s="236"/>
      <c r="E227" s="236">
        <v>1</v>
      </c>
      <c r="F227" s="236">
        <v>0</v>
      </c>
      <c r="G227" s="237"/>
      <c r="H227" s="237">
        <f t="shared" si="8"/>
        <v>0</v>
      </c>
      <c r="I227" s="237">
        <f t="shared" si="7"/>
        <v>0</v>
      </c>
      <c r="J227" s="235"/>
      <c r="K227" s="238"/>
    </row>
    <row r="228" spans="1:11" ht="15.5" thickTop="1" thickBot="1">
      <c r="A228" s="234" t="s">
        <v>1137</v>
      </c>
      <c r="B228" s="235" t="s">
        <v>1138</v>
      </c>
      <c r="C228" s="235" t="s">
        <v>1207</v>
      </c>
      <c r="D228" s="236"/>
      <c r="E228" s="236">
        <v>1</v>
      </c>
      <c r="F228" s="236">
        <v>0</v>
      </c>
      <c r="G228" s="237"/>
      <c r="H228" s="237">
        <f t="shared" si="8"/>
        <v>0</v>
      </c>
      <c r="I228" s="237">
        <f t="shared" si="7"/>
        <v>0</v>
      </c>
      <c r="J228" s="235"/>
      <c r="K228" s="238"/>
    </row>
    <row r="229" spans="1:11" ht="15.5" thickTop="1" thickBot="1">
      <c r="A229" s="234" t="s">
        <v>1137</v>
      </c>
      <c r="B229" s="235" t="s">
        <v>1138</v>
      </c>
      <c r="C229" s="235" t="s">
        <v>1146</v>
      </c>
      <c r="D229" s="236"/>
      <c r="E229" s="236">
        <v>1</v>
      </c>
      <c r="F229" s="236">
        <v>0</v>
      </c>
      <c r="G229" s="237"/>
      <c r="H229" s="237">
        <f t="shared" si="8"/>
        <v>0</v>
      </c>
      <c r="I229" s="237">
        <f t="shared" si="7"/>
        <v>0</v>
      </c>
      <c r="J229" s="235"/>
      <c r="K229" s="238"/>
    </row>
    <row r="230" spans="1:11" ht="15.5" thickTop="1" thickBot="1">
      <c r="A230" s="234" t="s">
        <v>1137</v>
      </c>
      <c r="B230" s="235" t="s">
        <v>1138</v>
      </c>
      <c r="C230" s="235" t="s">
        <v>1147</v>
      </c>
      <c r="D230" s="236"/>
      <c r="E230" s="236">
        <v>1</v>
      </c>
      <c r="F230" s="236">
        <v>0</v>
      </c>
      <c r="G230" s="237"/>
      <c r="H230" s="237">
        <f t="shared" si="8"/>
        <v>0</v>
      </c>
      <c r="I230" s="237">
        <f t="shared" si="7"/>
        <v>0</v>
      </c>
      <c r="J230" s="235"/>
      <c r="K230" s="238"/>
    </row>
    <row r="231" spans="1:11" ht="15.5" thickTop="1" thickBot="1">
      <c r="A231" s="234" t="s">
        <v>1137</v>
      </c>
      <c r="B231" s="235" t="s">
        <v>1138</v>
      </c>
      <c r="C231" s="235" t="s">
        <v>1149</v>
      </c>
      <c r="D231" s="236"/>
      <c r="E231" s="236">
        <v>1</v>
      </c>
      <c r="F231" s="236">
        <v>0</v>
      </c>
      <c r="G231" s="237"/>
      <c r="H231" s="237">
        <f t="shared" si="8"/>
        <v>0</v>
      </c>
      <c r="I231" s="237">
        <f t="shared" si="7"/>
        <v>0</v>
      </c>
      <c r="J231" s="235"/>
      <c r="K231" s="238"/>
    </row>
    <row r="232" spans="1:11" ht="15.5" thickTop="1" thickBot="1">
      <c r="A232" s="234" t="s">
        <v>1137</v>
      </c>
      <c r="B232" s="235" t="s">
        <v>1138</v>
      </c>
      <c r="C232" s="235" t="s">
        <v>1150</v>
      </c>
      <c r="D232" s="236"/>
      <c r="E232" s="236">
        <v>1</v>
      </c>
      <c r="F232" s="236">
        <v>0</v>
      </c>
      <c r="G232" s="237"/>
      <c r="H232" s="237">
        <f t="shared" si="8"/>
        <v>0</v>
      </c>
      <c r="I232" s="237">
        <f t="shared" si="7"/>
        <v>0</v>
      </c>
      <c r="J232" s="235"/>
      <c r="K232" s="238"/>
    </row>
    <row r="233" spans="1:11" ht="15.5" thickTop="1" thickBot="1">
      <c r="A233" s="234" t="s">
        <v>1137</v>
      </c>
      <c r="B233" s="235" t="s">
        <v>1138</v>
      </c>
      <c r="C233" s="235" t="s">
        <v>1208</v>
      </c>
      <c r="D233" s="236"/>
      <c r="E233" s="236">
        <v>1</v>
      </c>
      <c r="F233" s="236">
        <v>0</v>
      </c>
      <c r="G233" s="237"/>
      <c r="H233" s="237">
        <f t="shared" si="8"/>
        <v>0</v>
      </c>
      <c r="I233" s="237">
        <f t="shared" si="7"/>
        <v>0</v>
      </c>
      <c r="J233" s="235"/>
      <c r="K233" s="238"/>
    </row>
    <row r="234" spans="1:11" ht="15.5" thickTop="1" thickBot="1">
      <c r="A234" s="234" t="s">
        <v>1137</v>
      </c>
      <c r="B234" s="235" t="s">
        <v>1138</v>
      </c>
      <c r="C234" s="235" t="s">
        <v>1209</v>
      </c>
      <c r="D234" s="236"/>
      <c r="E234" s="236">
        <v>1</v>
      </c>
      <c r="F234" s="236">
        <v>0</v>
      </c>
      <c r="G234" s="237"/>
      <c r="H234" s="237">
        <f t="shared" si="8"/>
        <v>0</v>
      </c>
      <c r="I234" s="237">
        <f t="shared" si="7"/>
        <v>0</v>
      </c>
      <c r="J234" s="235"/>
      <c r="K234" s="238"/>
    </row>
    <row r="235" spans="1:11" ht="15.5" thickTop="1" thickBot="1">
      <c r="A235" s="234" t="s">
        <v>1137</v>
      </c>
      <c r="B235" s="235" t="s">
        <v>1138</v>
      </c>
      <c r="C235" s="235" t="s">
        <v>1114</v>
      </c>
      <c r="D235" s="236"/>
      <c r="E235" s="236">
        <v>1</v>
      </c>
      <c r="F235" s="236">
        <v>0</v>
      </c>
      <c r="G235" s="237"/>
      <c r="H235" s="237">
        <f t="shared" si="8"/>
        <v>0</v>
      </c>
      <c r="I235" s="237">
        <f t="shared" si="7"/>
        <v>0</v>
      </c>
      <c r="J235" s="235"/>
      <c r="K235" s="238"/>
    </row>
    <row r="236" spans="1:11" ht="15.5" thickTop="1" thickBot="1">
      <c r="A236" s="234" t="s">
        <v>1137</v>
      </c>
      <c r="B236" s="235" t="s">
        <v>1138</v>
      </c>
      <c r="C236" s="235" t="s">
        <v>1210</v>
      </c>
      <c r="D236" s="236"/>
      <c r="E236" s="236">
        <v>1</v>
      </c>
      <c r="F236" s="236">
        <v>0</v>
      </c>
      <c r="G236" s="237">
        <v>30421.727596260003</v>
      </c>
      <c r="H236" s="237">
        <f t="shared" si="8"/>
        <v>30421.727596260003</v>
      </c>
      <c r="I236" s="237">
        <f t="shared" si="7"/>
        <v>0</v>
      </c>
      <c r="J236" s="235"/>
      <c r="K236" s="238"/>
    </row>
    <row r="237" spans="1:11" ht="15.5" thickTop="1" thickBot="1">
      <c r="A237" s="234" t="s">
        <v>1137</v>
      </c>
      <c r="B237" s="235" t="s">
        <v>1138</v>
      </c>
      <c r="C237" s="235" t="s">
        <v>1211</v>
      </c>
      <c r="D237" s="236"/>
      <c r="E237" s="236">
        <v>1</v>
      </c>
      <c r="F237" s="236">
        <v>0</v>
      </c>
      <c r="G237" s="237">
        <v>88528.784915480021</v>
      </c>
      <c r="H237" s="237">
        <f t="shared" si="8"/>
        <v>88528.784915480021</v>
      </c>
      <c r="I237" s="237">
        <f t="shared" si="7"/>
        <v>0</v>
      </c>
      <c r="J237" s="235"/>
      <c r="K237" s="238"/>
    </row>
    <row r="238" spans="1:11" ht="15.5" thickTop="1" thickBot="1">
      <c r="A238" s="234" t="s">
        <v>1198</v>
      </c>
      <c r="B238" s="235" t="s">
        <v>1205</v>
      </c>
      <c r="C238" s="235" t="s">
        <v>1200</v>
      </c>
      <c r="D238" s="236"/>
      <c r="E238" s="236">
        <v>2</v>
      </c>
      <c r="F238" s="236">
        <v>1</v>
      </c>
      <c r="G238" s="237">
        <v>9863.25</v>
      </c>
      <c r="H238" s="237">
        <f t="shared" si="8"/>
        <v>19726.5</v>
      </c>
      <c r="I238" s="237">
        <f t="shared" si="7"/>
        <v>9863.25</v>
      </c>
      <c r="J238" s="235"/>
      <c r="K238" s="238" t="s">
        <v>1098</v>
      </c>
    </row>
    <row r="239" spans="1:11" ht="15.5" thickTop="1" thickBot="1">
      <c r="A239" s="234" t="s">
        <v>1198</v>
      </c>
      <c r="B239" s="235" t="s">
        <v>1205</v>
      </c>
      <c r="C239" s="235" t="s">
        <v>1112</v>
      </c>
      <c r="D239" s="236"/>
      <c r="E239" s="236">
        <v>2</v>
      </c>
      <c r="F239" s="236">
        <v>2</v>
      </c>
      <c r="G239" s="237">
        <v>11760.951999999999</v>
      </c>
      <c r="H239" s="237">
        <f t="shared" si="8"/>
        <v>23521.903999999999</v>
      </c>
      <c r="I239" s="237">
        <f t="shared" si="7"/>
        <v>23521.903999999999</v>
      </c>
      <c r="J239" s="235"/>
      <c r="K239" s="238" t="s">
        <v>1113</v>
      </c>
    </row>
    <row r="240" spans="1:11" ht="15.5" thickTop="1" thickBot="1">
      <c r="A240" s="234" t="s">
        <v>1198</v>
      </c>
      <c r="B240" s="235" t="s">
        <v>1205</v>
      </c>
      <c r="C240" s="235" t="s">
        <v>1207</v>
      </c>
      <c r="D240" s="236"/>
      <c r="E240" s="236">
        <v>1</v>
      </c>
      <c r="F240" s="236">
        <v>1</v>
      </c>
      <c r="G240" s="237">
        <v>17041.24758430769</v>
      </c>
      <c r="H240" s="237">
        <f t="shared" si="8"/>
        <v>17041.24758430769</v>
      </c>
      <c r="I240" s="237">
        <f t="shared" si="7"/>
        <v>17041.24758430769</v>
      </c>
      <c r="J240" s="235"/>
      <c r="K240" s="238" t="s">
        <v>1098</v>
      </c>
    </row>
    <row r="241" spans="1:11" ht="15.5" thickTop="1" thickBot="1">
      <c r="A241" s="234" t="s">
        <v>1198</v>
      </c>
      <c r="B241" s="235" t="s">
        <v>1205</v>
      </c>
      <c r="C241" s="235" t="s">
        <v>1212</v>
      </c>
      <c r="D241" s="236"/>
      <c r="E241" s="236">
        <v>1</v>
      </c>
      <c r="F241" s="236">
        <v>1</v>
      </c>
      <c r="G241" s="237">
        <v>17136.683630769225</v>
      </c>
      <c r="H241" s="237">
        <f t="shared" si="8"/>
        <v>17136.683630769225</v>
      </c>
      <c r="I241" s="237">
        <f t="shared" si="7"/>
        <v>17136.683630769225</v>
      </c>
      <c r="J241" s="235"/>
      <c r="K241" s="238" t="s">
        <v>1098</v>
      </c>
    </row>
    <row r="242" spans="1:11" ht="15.5" thickTop="1" thickBot="1">
      <c r="A242" s="234" t="s">
        <v>1198</v>
      </c>
      <c r="B242" s="235" t="s">
        <v>1205</v>
      </c>
      <c r="C242" s="235" t="s">
        <v>1165</v>
      </c>
      <c r="D242" s="236"/>
      <c r="E242" s="236">
        <v>1</v>
      </c>
      <c r="F242" s="236">
        <v>1</v>
      </c>
      <c r="G242" s="237">
        <v>18563.936160000001</v>
      </c>
      <c r="H242" s="237">
        <f t="shared" si="8"/>
        <v>18563.936160000001</v>
      </c>
      <c r="I242" s="237">
        <f t="shared" si="7"/>
        <v>18563.936160000001</v>
      </c>
      <c r="J242" s="235"/>
      <c r="K242" s="238" t="s">
        <v>1098</v>
      </c>
    </row>
    <row r="243" spans="1:11" ht="15.5" thickTop="1" thickBot="1">
      <c r="A243" s="234" t="s">
        <v>1198</v>
      </c>
      <c r="B243" s="235" t="s">
        <v>1205</v>
      </c>
      <c r="C243" s="235" t="s">
        <v>1213</v>
      </c>
      <c r="D243" s="236"/>
      <c r="E243" s="236">
        <v>1</v>
      </c>
      <c r="F243" s="236">
        <v>1</v>
      </c>
      <c r="G243" s="237">
        <v>29580.40615384615</v>
      </c>
      <c r="H243" s="237">
        <f t="shared" si="8"/>
        <v>29580.40615384615</v>
      </c>
      <c r="I243" s="237">
        <f t="shared" si="7"/>
        <v>29580.40615384615</v>
      </c>
      <c r="J243" s="235"/>
      <c r="K243" s="238" t="s">
        <v>1098</v>
      </c>
    </row>
    <row r="244" spans="1:11" ht="15.5" thickTop="1" thickBot="1">
      <c r="A244" s="234" t="s">
        <v>1198</v>
      </c>
      <c r="B244" s="235" t="s">
        <v>1205</v>
      </c>
      <c r="C244" s="235" t="s">
        <v>1214</v>
      </c>
      <c r="D244" s="236"/>
      <c r="E244" s="236">
        <v>1</v>
      </c>
      <c r="F244" s="236">
        <v>1</v>
      </c>
      <c r="G244" s="237">
        <v>41022.895630769221</v>
      </c>
      <c r="H244" s="237">
        <f t="shared" si="8"/>
        <v>41022.895630769221</v>
      </c>
      <c r="I244" s="237">
        <f t="shared" si="7"/>
        <v>41022.895630769221</v>
      </c>
      <c r="J244" s="235"/>
      <c r="K244" s="238" t="s">
        <v>1098</v>
      </c>
    </row>
    <row r="245" spans="1:11" ht="15.5" thickTop="1" thickBot="1">
      <c r="A245" s="234" t="s">
        <v>1198</v>
      </c>
      <c r="B245" s="235" t="s">
        <v>1205</v>
      </c>
      <c r="C245" s="235" t="s">
        <v>1215</v>
      </c>
      <c r="D245" s="236"/>
      <c r="E245" s="236">
        <v>2</v>
      </c>
      <c r="F245" s="236">
        <v>1</v>
      </c>
      <c r="G245" s="237">
        <v>41485.230769230773</v>
      </c>
      <c r="H245" s="237">
        <f t="shared" si="8"/>
        <v>82970.461538461546</v>
      </c>
      <c r="I245" s="237">
        <f t="shared" si="7"/>
        <v>41485.230769230773</v>
      </c>
      <c r="J245" s="235"/>
      <c r="K245" s="238" t="s">
        <v>1098</v>
      </c>
    </row>
    <row r="246" spans="1:11" ht="15.5" thickTop="1" thickBot="1">
      <c r="A246" s="234" t="s">
        <v>1198</v>
      </c>
      <c r="B246" s="235" t="s">
        <v>1205</v>
      </c>
      <c r="C246" s="235" t="s">
        <v>97</v>
      </c>
      <c r="D246" s="236"/>
      <c r="E246" s="236">
        <v>1</v>
      </c>
      <c r="F246" s="236">
        <v>1</v>
      </c>
      <c r="G246" s="237">
        <v>48425.465846153835</v>
      </c>
      <c r="H246" s="237">
        <f t="shared" si="8"/>
        <v>48425.465846153835</v>
      </c>
      <c r="I246" s="237">
        <f t="shared" si="7"/>
        <v>48425.465846153835</v>
      </c>
      <c r="J246" s="235"/>
      <c r="K246" s="238" t="s">
        <v>1098</v>
      </c>
    </row>
    <row r="247" spans="1:11" ht="15.5" thickTop="1" thickBot="1">
      <c r="A247" s="234" t="s">
        <v>1198</v>
      </c>
      <c r="B247" s="235" t="s">
        <v>1205</v>
      </c>
      <c r="C247" s="235" t="s">
        <v>1216</v>
      </c>
      <c r="D247" s="236"/>
      <c r="E247" s="236">
        <v>1</v>
      </c>
      <c r="F247" s="236">
        <v>1</v>
      </c>
      <c r="G247" s="237">
        <v>52388.721872307695</v>
      </c>
      <c r="H247" s="237">
        <f t="shared" si="8"/>
        <v>52388.721872307695</v>
      </c>
      <c r="I247" s="237">
        <f t="shared" si="7"/>
        <v>52388.721872307695</v>
      </c>
      <c r="J247" s="235"/>
      <c r="K247" s="238" t="s">
        <v>1098</v>
      </c>
    </row>
    <row r="248" spans="1:11" ht="15.5" thickTop="1" thickBot="1">
      <c r="A248" s="234" t="s">
        <v>1198</v>
      </c>
      <c r="B248" s="235" t="s">
        <v>1205</v>
      </c>
      <c r="C248" s="235" t="s">
        <v>1140</v>
      </c>
      <c r="D248" s="236"/>
      <c r="E248" s="236">
        <v>1</v>
      </c>
      <c r="F248" s="236">
        <v>1</v>
      </c>
      <c r="G248" s="237">
        <v>55432.715099999994</v>
      </c>
      <c r="H248" s="237">
        <f t="shared" si="8"/>
        <v>55432.715099999994</v>
      </c>
      <c r="I248" s="237">
        <f t="shared" si="7"/>
        <v>55432.715099999994</v>
      </c>
      <c r="J248" s="235"/>
      <c r="K248" s="238" t="s">
        <v>1098</v>
      </c>
    </row>
    <row r="249" spans="1:11" ht="15.5" thickTop="1" thickBot="1">
      <c r="A249" s="234" t="s">
        <v>1198</v>
      </c>
      <c r="B249" s="235" t="s">
        <v>1205</v>
      </c>
      <c r="C249" s="235" t="s">
        <v>1114</v>
      </c>
      <c r="D249" s="236"/>
      <c r="E249" s="236">
        <v>2</v>
      </c>
      <c r="F249" s="236">
        <v>2</v>
      </c>
      <c r="G249" s="237">
        <v>79599.323999999993</v>
      </c>
      <c r="H249" s="237">
        <f t="shared" si="8"/>
        <v>159198.64799999999</v>
      </c>
      <c r="I249" s="237">
        <f t="shared" si="7"/>
        <v>159198.64799999999</v>
      </c>
      <c r="J249" s="235"/>
      <c r="K249" s="238" t="s">
        <v>1113</v>
      </c>
    </row>
    <row r="250" spans="1:11" ht="15.5" thickTop="1" thickBot="1">
      <c r="A250" s="234" t="s">
        <v>1198</v>
      </c>
      <c r="B250" s="235" t="s">
        <v>1205</v>
      </c>
      <c r="C250" s="235" t="s">
        <v>1204</v>
      </c>
      <c r="D250" s="236"/>
      <c r="E250" s="236">
        <v>2</v>
      </c>
      <c r="F250" s="236">
        <v>2</v>
      </c>
      <c r="G250" s="237">
        <v>170586.3</v>
      </c>
      <c r="H250" s="237">
        <f t="shared" si="8"/>
        <v>341172.6</v>
      </c>
      <c r="I250" s="237">
        <f t="shared" si="7"/>
        <v>341172.6</v>
      </c>
      <c r="J250" s="235"/>
      <c r="K250" s="238" t="s">
        <v>1092</v>
      </c>
    </row>
    <row r="251" spans="1:11" ht="15.5" thickTop="1" thickBot="1">
      <c r="A251" s="234" t="s">
        <v>1198</v>
      </c>
      <c r="B251" s="235" t="s">
        <v>1205</v>
      </c>
      <c r="C251" s="235" t="s">
        <v>198</v>
      </c>
      <c r="D251" s="236"/>
      <c r="E251" s="236">
        <v>2</v>
      </c>
      <c r="F251" s="236">
        <v>1</v>
      </c>
      <c r="G251" s="237">
        <v>279382.57501538453</v>
      </c>
      <c r="H251" s="237">
        <f t="shared" si="8"/>
        <v>558765.15003076906</v>
      </c>
      <c r="I251" s="237">
        <f t="shared" si="7"/>
        <v>279382.57501538453</v>
      </c>
      <c r="J251" s="235"/>
      <c r="K251" s="238" t="s">
        <v>1098</v>
      </c>
    </row>
    <row r="252" spans="1:11" ht="15.5" thickTop="1" thickBot="1">
      <c r="A252" s="234" t="s">
        <v>1198</v>
      </c>
      <c r="B252" s="235" t="s">
        <v>1205</v>
      </c>
      <c r="C252" s="235" t="s">
        <v>1217</v>
      </c>
      <c r="D252" s="236"/>
      <c r="E252" s="236">
        <v>2</v>
      </c>
      <c r="F252" s="236">
        <v>1</v>
      </c>
      <c r="G252" s="237">
        <v>371151.70570153836</v>
      </c>
      <c r="H252" s="237">
        <f t="shared" si="8"/>
        <v>742303.41140307672</v>
      </c>
      <c r="I252" s="237">
        <f t="shared" si="7"/>
        <v>371151.70570153836</v>
      </c>
      <c r="J252" s="235"/>
      <c r="K252" s="238" t="s">
        <v>1098</v>
      </c>
    </row>
    <row r="253" spans="1:11" ht="15.5" thickTop="1" thickBot="1">
      <c r="A253" s="234" t="s">
        <v>1198</v>
      </c>
      <c r="B253" s="235" t="s">
        <v>1205</v>
      </c>
      <c r="C253" s="235" t="s">
        <v>1218</v>
      </c>
      <c r="D253" s="236"/>
      <c r="E253" s="236">
        <v>1</v>
      </c>
      <c r="F253" s="236">
        <v>2</v>
      </c>
      <c r="G253" s="237">
        <v>420277.69640769216</v>
      </c>
      <c r="H253" s="237">
        <f t="shared" si="8"/>
        <v>420277.69640769216</v>
      </c>
      <c r="I253" s="237">
        <f t="shared" si="7"/>
        <v>840555.39281538432</v>
      </c>
      <c r="J253" s="235"/>
      <c r="K253" s="238" t="s">
        <v>1098</v>
      </c>
    </row>
    <row r="254" spans="1:11" ht="15.5" thickTop="1" thickBot="1">
      <c r="A254" s="239" t="s">
        <v>1198</v>
      </c>
      <c r="B254" s="236" t="s">
        <v>1205</v>
      </c>
      <c r="C254" s="235" t="s">
        <v>13</v>
      </c>
      <c r="D254" s="236"/>
      <c r="E254" s="236">
        <v>2</v>
      </c>
      <c r="F254" s="236">
        <v>1</v>
      </c>
      <c r="G254" s="240">
        <v>600000</v>
      </c>
      <c r="H254" s="237">
        <f t="shared" si="8"/>
        <v>1200000</v>
      </c>
      <c r="I254" s="237">
        <f t="shared" si="7"/>
        <v>600000</v>
      </c>
      <c r="J254" s="235" t="s">
        <v>1116</v>
      </c>
      <c r="K254" s="241" t="s">
        <v>1113</v>
      </c>
    </row>
    <row r="255" spans="1:11" ht="15.5" thickTop="1" thickBot="1">
      <c r="A255" s="234" t="s">
        <v>1198</v>
      </c>
      <c r="B255" s="235" t="s">
        <v>1205</v>
      </c>
      <c r="C255" s="235" t="s">
        <v>1219</v>
      </c>
      <c r="D255" s="236"/>
      <c r="E255" s="236">
        <v>1</v>
      </c>
      <c r="F255" s="236">
        <v>1</v>
      </c>
      <c r="G255" s="237">
        <v>93510</v>
      </c>
      <c r="H255" s="237">
        <f t="shared" si="8"/>
        <v>93510</v>
      </c>
      <c r="I255" s="237">
        <f t="shared" si="7"/>
        <v>93510</v>
      </c>
      <c r="J255" s="235"/>
      <c r="K255" s="238" t="s">
        <v>1092</v>
      </c>
    </row>
    <row r="256" spans="1:11" ht="15.5" thickTop="1" thickBot="1">
      <c r="A256" s="234" t="s">
        <v>1198</v>
      </c>
      <c r="B256" s="235" t="s">
        <v>1205</v>
      </c>
      <c r="C256" s="235" t="s">
        <v>1136</v>
      </c>
      <c r="D256" s="236"/>
      <c r="E256" s="236">
        <v>2</v>
      </c>
      <c r="F256" s="236">
        <v>1</v>
      </c>
      <c r="G256" s="237"/>
      <c r="H256" s="237">
        <f t="shared" si="8"/>
        <v>0</v>
      </c>
      <c r="I256" s="237">
        <f t="shared" si="7"/>
        <v>0</v>
      </c>
      <c r="J256" s="235"/>
      <c r="K256" s="238" t="s">
        <v>1113</v>
      </c>
    </row>
    <row r="257" spans="1:11" ht="15.5" thickTop="1" thickBot="1">
      <c r="A257" s="234" t="s">
        <v>1220</v>
      </c>
      <c r="B257" s="235" t="s">
        <v>1221</v>
      </c>
      <c r="C257" s="235" t="s">
        <v>1100</v>
      </c>
      <c r="D257" s="236"/>
      <c r="E257" s="236">
        <v>3</v>
      </c>
      <c r="F257" s="236">
        <v>1</v>
      </c>
      <c r="G257" s="237">
        <v>8000</v>
      </c>
      <c r="H257" s="237">
        <f t="shared" si="8"/>
        <v>24000</v>
      </c>
      <c r="I257" s="237">
        <f t="shared" si="7"/>
        <v>8000</v>
      </c>
      <c r="J257" s="235"/>
      <c r="K257" s="238" t="s">
        <v>1092</v>
      </c>
    </row>
    <row r="258" spans="1:11" ht="15.5" thickTop="1" thickBot="1">
      <c r="A258" s="234" t="s">
        <v>1220</v>
      </c>
      <c r="B258" s="235" t="s">
        <v>1221</v>
      </c>
      <c r="C258" s="235" t="s">
        <v>1104</v>
      </c>
      <c r="D258" s="236"/>
      <c r="E258" s="236">
        <v>3</v>
      </c>
      <c r="F258" s="236">
        <v>2</v>
      </c>
      <c r="G258" s="237">
        <v>12000</v>
      </c>
      <c r="H258" s="237">
        <f t="shared" si="8"/>
        <v>36000</v>
      </c>
      <c r="I258" s="237">
        <f t="shared" si="7"/>
        <v>24000</v>
      </c>
      <c r="J258" s="235"/>
      <c r="K258" s="238" t="s">
        <v>1092</v>
      </c>
    </row>
    <row r="259" spans="1:11" ht="15.5" thickTop="1" thickBot="1">
      <c r="A259" s="234" t="s">
        <v>1220</v>
      </c>
      <c r="B259" s="235" t="s">
        <v>1221</v>
      </c>
      <c r="C259" s="235" t="s">
        <v>1222</v>
      </c>
      <c r="D259" s="236"/>
      <c r="E259" s="236">
        <v>4</v>
      </c>
      <c r="F259" s="236">
        <v>2</v>
      </c>
      <c r="G259" s="237">
        <v>24324.438400000003</v>
      </c>
      <c r="H259" s="237">
        <f t="shared" si="8"/>
        <v>97297.753600000011</v>
      </c>
      <c r="I259" s="237">
        <f t="shared" si="7"/>
        <v>48648.876800000005</v>
      </c>
      <c r="J259" s="235"/>
      <c r="K259" s="238" t="s">
        <v>1098</v>
      </c>
    </row>
    <row r="260" spans="1:11" ht="15.5" thickTop="1" thickBot="1">
      <c r="A260" s="234" t="s">
        <v>1220</v>
      </c>
      <c r="B260" s="235" t="s">
        <v>1221</v>
      </c>
      <c r="C260" s="235" t="s">
        <v>233</v>
      </c>
      <c r="D260" s="236"/>
      <c r="E260" s="236">
        <v>1</v>
      </c>
      <c r="F260" s="236">
        <v>1</v>
      </c>
      <c r="G260" s="237">
        <v>51336.518400000015</v>
      </c>
      <c r="H260" s="237">
        <f t="shared" si="8"/>
        <v>51336.518400000015</v>
      </c>
      <c r="I260" s="237">
        <f t="shared" si="7"/>
        <v>51336.518400000015</v>
      </c>
      <c r="J260" s="235"/>
      <c r="K260" s="238" t="s">
        <v>1098</v>
      </c>
    </row>
    <row r="261" spans="1:11" ht="15.5" thickTop="1" thickBot="1">
      <c r="A261" s="234" t="s">
        <v>1220</v>
      </c>
      <c r="B261" s="235" t="s">
        <v>1221</v>
      </c>
      <c r="C261" s="235" t="s">
        <v>97</v>
      </c>
      <c r="D261" s="236"/>
      <c r="E261" s="236">
        <v>2</v>
      </c>
      <c r="F261" s="236">
        <v>1</v>
      </c>
      <c r="G261" s="237">
        <v>94673.919999999998</v>
      </c>
      <c r="H261" s="237">
        <f t="shared" si="8"/>
        <v>189347.84</v>
      </c>
      <c r="I261" s="237">
        <f t="shared" ref="I261:I324" si="9">G261*F261</f>
        <v>94673.919999999998</v>
      </c>
      <c r="J261" s="235"/>
      <c r="K261" s="238" t="s">
        <v>1098</v>
      </c>
    </row>
    <row r="262" spans="1:11" ht="15.5" thickTop="1" thickBot="1">
      <c r="A262" s="234" t="s">
        <v>1220</v>
      </c>
      <c r="B262" s="235" t="s">
        <v>1221</v>
      </c>
      <c r="C262" s="235" t="s">
        <v>1125</v>
      </c>
      <c r="D262" s="236"/>
      <c r="E262" s="236">
        <v>2</v>
      </c>
      <c r="F262" s="236">
        <v>1</v>
      </c>
      <c r="G262" s="237">
        <v>107585.23126153849</v>
      </c>
      <c r="H262" s="237">
        <f t="shared" si="8"/>
        <v>215170.46252307697</v>
      </c>
      <c r="I262" s="237">
        <f t="shared" si="9"/>
        <v>107585.23126153849</v>
      </c>
      <c r="J262" s="235"/>
      <c r="K262" s="238" t="s">
        <v>1098</v>
      </c>
    </row>
    <row r="263" spans="1:11" ht="15.5" thickTop="1" thickBot="1">
      <c r="A263" s="234" t="s">
        <v>1220</v>
      </c>
      <c r="B263" s="235" t="s">
        <v>1221</v>
      </c>
      <c r="C263" s="235" t="s">
        <v>1115</v>
      </c>
      <c r="D263" s="236"/>
      <c r="E263" s="236">
        <v>2</v>
      </c>
      <c r="F263" s="236">
        <v>1</v>
      </c>
      <c r="G263" s="237">
        <v>129433.29452307693</v>
      </c>
      <c r="H263" s="237">
        <f t="shared" si="8"/>
        <v>258866.58904615385</v>
      </c>
      <c r="I263" s="237">
        <f t="shared" si="9"/>
        <v>129433.29452307693</v>
      </c>
      <c r="J263" s="235"/>
      <c r="K263" s="238" t="s">
        <v>1098</v>
      </c>
    </row>
    <row r="264" spans="1:11" ht="15.5" thickTop="1" thickBot="1">
      <c r="A264" s="234" t="s">
        <v>1220</v>
      </c>
      <c r="B264" s="235" t="s">
        <v>1221</v>
      </c>
      <c r="C264" s="235" t="s">
        <v>599</v>
      </c>
      <c r="D264" s="236"/>
      <c r="E264" s="236">
        <v>7</v>
      </c>
      <c r="F264" s="236">
        <v>3</v>
      </c>
      <c r="G264" s="237">
        <v>170586.3</v>
      </c>
      <c r="H264" s="237">
        <f t="shared" si="8"/>
        <v>1194104.0999999999</v>
      </c>
      <c r="I264" s="237">
        <f t="shared" si="9"/>
        <v>511758.89999999997</v>
      </c>
      <c r="J264" s="235"/>
      <c r="K264" s="238" t="s">
        <v>1092</v>
      </c>
    </row>
    <row r="265" spans="1:11" ht="15.5" thickTop="1" thickBot="1">
      <c r="A265" s="239" t="s">
        <v>1220</v>
      </c>
      <c r="B265" s="236" t="s">
        <v>1221</v>
      </c>
      <c r="C265" s="235" t="s">
        <v>13</v>
      </c>
      <c r="D265" s="236"/>
      <c r="E265" s="236">
        <v>2</v>
      </c>
      <c r="F265" s="236">
        <v>2</v>
      </c>
      <c r="G265" s="240">
        <v>800000</v>
      </c>
      <c r="H265" s="237">
        <f t="shared" si="8"/>
        <v>1600000</v>
      </c>
      <c r="I265" s="237">
        <f t="shared" si="9"/>
        <v>1600000</v>
      </c>
      <c r="J265" s="235" t="s">
        <v>1116</v>
      </c>
      <c r="K265" s="241" t="s">
        <v>1113</v>
      </c>
    </row>
    <row r="266" spans="1:11" ht="15.5" thickTop="1" thickBot="1">
      <c r="A266" s="239" t="s">
        <v>1194</v>
      </c>
      <c r="B266" s="236" t="s">
        <v>1223</v>
      </c>
      <c r="C266" s="235" t="s">
        <v>13</v>
      </c>
      <c r="D266" s="236"/>
      <c r="E266" s="236">
        <v>1</v>
      </c>
      <c r="F266" s="236">
        <v>1</v>
      </c>
      <c r="G266" s="240">
        <v>800000</v>
      </c>
      <c r="H266" s="237">
        <f t="shared" si="8"/>
        <v>800000</v>
      </c>
      <c r="I266" s="237">
        <f t="shared" si="9"/>
        <v>800000</v>
      </c>
      <c r="J266" s="235" t="s">
        <v>1116</v>
      </c>
      <c r="K266" s="241" t="s">
        <v>1113</v>
      </c>
    </row>
    <row r="267" spans="1:11" ht="15.5" thickTop="1" thickBot="1">
      <c r="A267" s="234" t="s">
        <v>1094</v>
      </c>
      <c r="B267" s="235" t="s">
        <v>1178</v>
      </c>
      <c r="C267" s="235" t="s">
        <v>471</v>
      </c>
      <c r="D267" s="236"/>
      <c r="E267" s="236">
        <v>4</v>
      </c>
      <c r="F267" s="236">
        <v>2</v>
      </c>
      <c r="G267" s="237">
        <v>2169.4604640799998</v>
      </c>
      <c r="H267" s="237">
        <f t="shared" si="8"/>
        <v>8677.8418563199994</v>
      </c>
      <c r="I267" s="237">
        <f t="shared" si="9"/>
        <v>4338.9209281599997</v>
      </c>
      <c r="J267" s="235"/>
      <c r="K267" s="238" t="s">
        <v>1098</v>
      </c>
    </row>
    <row r="268" spans="1:11" ht="15.5" thickTop="1" thickBot="1">
      <c r="A268" s="234" t="s">
        <v>1094</v>
      </c>
      <c r="B268" s="235" t="s">
        <v>1178</v>
      </c>
      <c r="C268" s="235" t="s">
        <v>612</v>
      </c>
      <c r="D268" s="236"/>
      <c r="E268" s="236">
        <v>3</v>
      </c>
      <c r="F268" s="236">
        <v>3</v>
      </c>
      <c r="G268" s="237">
        <v>3365.1755537399999</v>
      </c>
      <c r="H268" s="237">
        <f t="shared" si="8"/>
        <v>10095.526661219999</v>
      </c>
      <c r="I268" s="237">
        <f t="shared" si="9"/>
        <v>10095.526661219999</v>
      </c>
      <c r="J268" s="235"/>
      <c r="K268" s="238" t="s">
        <v>1098</v>
      </c>
    </row>
    <row r="269" spans="1:11" ht="15.5" thickTop="1" thickBot="1">
      <c r="A269" s="234" t="s">
        <v>1094</v>
      </c>
      <c r="B269" s="235" t="s">
        <v>1178</v>
      </c>
      <c r="C269" s="235" t="s">
        <v>1118</v>
      </c>
      <c r="D269" s="237"/>
      <c r="E269" s="236">
        <v>8</v>
      </c>
      <c r="F269" s="236">
        <v>16</v>
      </c>
      <c r="G269" s="237">
        <v>13611.412279920003</v>
      </c>
      <c r="H269" s="237">
        <f t="shared" si="8"/>
        <v>108891.29823936003</v>
      </c>
      <c r="I269" s="237">
        <f t="shared" si="9"/>
        <v>217782.59647872005</v>
      </c>
      <c r="J269" s="235"/>
      <c r="K269" s="238" t="s">
        <v>1098</v>
      </c>
    </row>
    <row r="270" spans="1:11" ht="15.5" thickTop="1" thickBot="1">
      <c r="A270" s="234" t="s">
        <v>1094</v>
      </c>
      <c r="B270" s="235" t="s">
        <v>1178</v>
      </c>
      <c r="C270" s="235" t="s">
        <v>1224</v>
      </c>
      <c r="D270" s="236"/>
      <c r="E270" s="236">
        <v>3</v>
      </c>
      <c r="F270" s="236">
        <v>2</v>
      </c>
      <c r="G270" s="237">
        <v>16177.578766440001</v>
      </c>
      <c r="H270" s="237">
        <f t="shared" si="8"/>
        <v>48532.736299320008</v>
      </c>
      <c r="I270" s="237">
        <f t="shared" si="9"/>
        <v>32355.157532880003</v>
      </c>
      <c r="J270" s="235"/>
      <c r="K270" s="238" t="s">
        <v>1098</v>
      </c>
    </row>
    <row r="271" spans="1:11" ht="15.5" thickTop="1" thickBot="1">
      <c r="A271" s="234" t="s">
        <v>1094</v>
      </c>
      <c r="B271" s="235" t="s">
        <v>1178</v>
      </c>
      <c r="C271" s="235" t="s">
        <v>810</v>
      </c>
      <c r="D271" s="236"/>
      <c r="E271" s="236">
        <v>1</v>
      </c>
      <c r="F271" s="236">
        <v>1</v>
      </c>
      <c r="G271" s="237">
        <v>16456.474294259999</v>
      </c>
      <c r="H271" s="237">
        <f t="shared" si="8"/>
        <v>16456.474294259999</v>
      </c>
      <c r="I271" s="237">
        <f t="shared" si="9"/>
        <v>16456.474294259999</v>
      </c>
      <c r="J271" s="235"/>
      <c r="K271" s="238" t="s">
        <v>1098</v>
      </c>
    </row>
    <row r="272" spans="1:11" ht="15.5" thickTop="1" thickBot="1">
      <c r="A272" s="234" t="s">
        <v>1094</v>
      </c>
      <c r="B272" s="235" t="s">
        <v>1178</v>
      </c>
      <c r="C272" s="235" t="s">
        <v>1119</v>
      </c>
      <c r="D272" s="237"/>
      <c r="E272" s="236">
        <v>8</v>
      </c>
      <c r="F272" s="236">
        <v>16</v>
      </c>
      <c r="G272" s="237">
        <v>18857.596878119999</v>
      </c>
      <c r="H272" s="237">
        <f t="shared" si="8"/>
        <v>150860.77502495999</v>
      </c>
      <c r="I272" s="237">
        <f t="shared" si="9"/>
        <v>301721.55004991998</v>
      </c>
      <c r="J272" s="235"/>
      <c r="K272" s="238" t="s">
        <v>1098</v>
      </c>
    </row>
    <row r="273" spans="1:11" ht="15.5" thickTop="1" thickBot="1">
      <c r="A273" s="234" t="s">
        <v>1094</v>
      </c>
      <c r="B273" s="235" t="s">
        <v>1178</v>
      </c>
      <c r="C273" s="235" t="s">
        <v>800</v>
      </c>
      <c r="D273" s="236"/>
      <c r="E273" s="236">
        <v>1</v>
      </c>
      <c r="F273" s="236">
        <v>1</v>
      </c>
      <c r="G273" s="237">
        <v>25090.495561039999</v>
      </c>
      <c r="H273" s="237">
        <f t="shared" si="8"/>
        <v>25090.495561039999</v>
      </c>
      <c r="I273" s="237">
        <f t="shared" si="9"/>
        <v>25090.495561039999</v>
      </c>
      <c r="J273" s="235"/>
      <c r="K273" s="238" t="s">
        <v>1098</v>
      </c>
    </row>
    <row r="274" spans="1:11" ht="15.5" thickTop="1" thickBot="1">
      <c r="A274" s="234" t="s">
        <v>1094</v>
      </c>
      <c r="B274" s="235" t="s">
        <v>1178</v>
      </c>
      <c r="C274" s="235" t="s">
        <v>1121</v>
      </c>
      <c r="D274" s="236"/>
      <c r="E274" s="236">
        <v>4</v>
      </c>
      <c r="F274" s="236">
        <v>2</v>
      </c>
      <c r="G274" s="237">
        <v>30443.433121920003</v>
      </c>
      <c r="H274" s="237">
        <f t="shared" si="8"/>
        <v>121773.73248768001</v>
      </c>
      <c r="I274" s="237">
        <f t="shared" si="9"/>
        <v>60886.866243840006</v>
      </c>
      <c r="J274" s="235"/>
      <c r="K274" s="238" t="s">
        <v>1098</v>
      </c>
    </row>
    <row r="275" spans="1:11" ht="15.5" thickTop="1" thickBot="1">
      <c r="A275" s="234" t="s">
        <v>1094</v>
      </c>
      <c r="B275" s="235" t="s">
        <v>1178</v>
      </c>
      <c r="C275" s="235" t="s">
        <v>1120</v>
      </c>
      <c r="D275" s="237"/>
      <c r="E275" s="236">
        <v>3</v>
      </c>
      <c r="F275" s="236">
        <v>4</v>
      </c>
      <c r="G275" s="237">
        <v>35644.841541400005</v>
      </c>
      <c r="H275" s="237">
        <f t="shared" si="8"/>
        <v>106934.52462420001</v>
      </c>
      <c r="I275" s="237">
        <f t="shared" si="9"/>
        <v>142579.36616560002</v>
      </c>
      <c r="J275" s="235"/>
      <c r="K275" s="238" t="s">
        <v>1098</v>
      </c>
    </row>
    <row r="276" spans="1:11" ht="15.5" thickTop="1" thickBot="1">
      <c r="A276" s="234" t="s">
        <v>1094</v>
      </c>
      <c r="B276" s="235" t="s">
        <v>1178</v>
      </c>
      <c r="C276" s="235" t="s">
        <v>241</v>
      </c>
      <c r="D276" s="236"/>
      <c r="E276" s="236">
        <v>1</v>
      </c>
      <c r="F276" s="236">
        <v>2</v>
      </c>
      <c r="G276" s="237">
        <v>37290.912160319996</v>
      </c>
      <c r="H276" s="237">
        <f t="shared" si="8"/>
        <v>37290.912160319996</v>
      </c>
      <c r="I276" s="237">
        <f t="shared" si="9"/>
        <v>74581.824320639993</v>
      </c>
      <c r="J276" s="235"/>
      <c r="K276" s="238" t="s">
        <v>1098</v>
      </c>
    </row>
    <row r="277" spans="1:11" ht="15.5" thickTop="1" thickBot="1">
      <c r="A277" s="234" t="s">
        <v>1094</v>
      </c>
      <c r="B277" s="235" t="s">
        <v>1178</v>
      </c>
      <c r="C277" s="235" t="s">
        <v>1225</v>
      </c>
      <c r="D277" s="236"/>
      <c r="E277" s="236">
        <v>7</v>
      </c>
      <c r="F277" s="236">
        <v>4</v>
      </c>
      <c r="G277" s="237">
        <v>37538.546270680003</v>
      </c>
      <c r="H277" s="237">
        <f t="shared" si="8"/>
        <v>262769.82389475999</v>
      </c>
      <c r="I277" s="237">
        <f t="shared" si="9"/>
        <v>150154.18508272001</v>
      </c>
      <c r="J277" s="235"/>
      <c r="K277" s="238" t="s">
        <v>1098</v>
      </c>
    </row>
    <row r="278" spans="1:11" ht="15.5" thickTop="1" thickBot="1">
      <c r="A278" s="234" t="s">
        <v>1094</v>
      </c>
      <c r="B278" s="235" t="s">
        <v>1178</v>
      </c>
      <c r="C278" s="235" t="s">
        <v>1226</v>
      </c>
      <c r="D278" s="236"/>
      <c r="E278" s="236">
        <v>6</v>
      </c>
      <c r="F278" s="236">
        <v>2</v>
      </c>
      <c r="G278" s="237">
        <v>42706.099530640007</v>
      </c>
      <c r="H278" s="237">
        <f t="shared" si="8"/>
        <v>256236.59718384006</v>
      </c>
      <c r="I278" s="237">
        <f t="shared" si="9"/>
        <v>85412.199061280015</v>
      </c>
      <c r="J278" s="235"/>
      <c r="K278" s="238" t="s">
        <v>1098</v>
      </c>
    </row>
    <row r="279" spans="1:11" ht="15.5" thickTop="1" thickBot="1">
      <c r="A279" s="234" t="s">
        <v>1094</v>
      </c>
      <c r="B279" s="235" t="s">
        <v>1178</v>
      </c>
      <c r="C279" s="235" t="s">
        <v>1227</v>
      </c>
      <c r="D279" s="236"/>
      <c r="E279" s="236">
        <v>1</v>
      </c>
      <c r="F279" s="236">
        <v>1</v>
      </c>
      <c r="G279" s="237">
        <v>45450.824681080005</v>
      </c>
      <c r="H279" s="237">
        <f t="shared" ref="H279:H297" si="10">G279*E279</f>
        <v>45450.824681080005</v>
      </c>
      <c r="I279" s="237">
        <f t="shared" si="9"/>
        <v>45450.824681080005</v>
      </c>
      <c r="J279" s="235"/>
      <c r="K279" s="238" t="s">
        <v>1098</v>
      </c>
    </row>
    <row r="280" spans="1:11" ht="15.5" thickTop="1" thickBot="1">
      <c r="A280" s="234" t="s">
        <v>1198</v>
      </c>
      <c r="B280" s="235" t="s">
        <v>1199</v>
      </c>
      <c r="C280" s="235" t="s">
        <v>1146</v>
      </c>
      <c r="D280" s="236"/>
      <c r="E280" s="236">
        <v>1</v>
      </c>
      <c r="F280" s="236">
        <v>0</v>
      </c>
      <c r="G280" s="237"/>
      <c r="H280" s="237">
        <f t="shared" si="10"/>
        <v>0</v>
      </c>
      <c r="I280" s="237">
        <f t="shared" si="9"/>
        <v>0</v>
      </c>
      <c r="J280" s="235"/>
      <c r="K280" s="238"/>
    </row>
    <row r="281" spans="1:11" ht="15.5" thickTop="1" thickBot="1">
      <c r="A281" s="234" t="s">
        <v>1198</v>
      </c>
      <c r="B281" s="235" t="s">
        <v>1199</v>
      </c>
      <c r="C281" s="235" t="s">
        <v>1149</v>
      </c>
      <c r="D281" s="236"/>
      <c r="E281" s="236">
        <v>1</v>
      </c>
      <c r="F281" s="236">
        <v>0</v>
      </c>
      <c r="G281" s="237"/>
      <c r="H281" s="237">
        <f t="shared" si="10"/>
        <v>0</v>
      </c>
      <c r="I281" s="237">
        <f t="shared" si="9"/>
        <v>0</v>
      </c>
      <c r="J281" s="235"/>
      <c r="K281" s="238"/>
    </row>
    <row r="282" spans="1:11" ht="15.5" thickTop="1" thickBot="1">
      <c r="A282" s="234" t="s">
        <v>1198</v>
      </c>
      <c r="B282" s="235" t="s">
        <v>1199</v>
      </c>
      <c r="C282" s="235" t="s">
        <v>1150</v>
      </c>
      <c r="D282" s="236"/>
      <c r="E282" s="236">
        <v>1</v>
      </c>
      <c r="F282" s="236">
        <v>0</v>
      </c>
      <c r="G282" s="237"/>
      <c r="H282" s="237">
        <f t="shared" si="10"/>
        <v>0</v>
      </c>
      <c r="I282" s="237">
        <f t="shared" si="9"/>
        <v>0</v>
      </c>
      <c r="J282" s="235"/>
      <c r="K282" s="238"/>
    </row>
    <row r="283" spans="1:11" ht="15.5" thickTop="1" thickBot="1">
      <c r="A283" s="234" t="s">
        <v>1198</v>
      </c>
      <c r="B283" s="235" t="s">
        <v>1199</v>
      </c>
      <c r="C283" s="235" t="s">
        <v>1134</v>
      </c>
      <c r="D283" s="236"/>
      <c r="E283" s="236">
        <v>1</v>
      </c>
      <c r="F283" s="236">
        <v>0</v>
      </c>
      <c r="G283" s="237"/>
      <c r="H283" s="237">
        <f t="shared" si="10"/>
        <v>0</v>
      </c>
      <c r="I283" s="237">
        <f t="shared" si="9"/>
        <v>0</v>
      </c>
      <c r="J283" s="235"/>
      <c r="K283" s="238"/>
    </row>
    <row r="284" spans="1:11" ht="15.5" thickTop="1" thickBot="1">
      <c r="A284" s="234" t="s">
        <v>1198</v>
      </c>
      <c r="B284" s="235" t="s">
        <v>1199</v>
      </c>
      <c r="C284" s="235" t="s">
        <v>1112</v>
      </c>
      <c r="D284" s="236"/>
      <c r="E284" s="236">
        <v>1</v>
      </c>
      <c r="F284" s="236">
        <v>0</v>
      </c>
      <c r="G284" s="237"/>
      <c r="H284" s="237">
        <f t="shared" si="10"/>
        <v>0</v>
      </c>
      <c r="I284" s="237">
        <f t="shared" si="9"/>
        <v>0</v>
      </c>
      <c r="J284" s="235"/>
      <c r="K284" s="238"/>
    </row>
    <row r="285" spans="1:11" ht="15.5" thickTop="1" thickBot="1">
      <c r="A285" s="234" t="s">
        <v>1198</v>
      </c>
      <c r="B285" s="235" t="s">
        <v>1199</v>
      </c>
      <c r="C285" s="235" t="s">
        <v>1151</v>
      </c>
      <c r="D285" s="236"/>
      <c r="E285" s="236">
        <v>1</v>
      </c>
      <c r="F285" s="236">
        <v>0</v>
      </c>
      <c r="G285" s="237"/>
      <c r="H285" s="237">
        <f t="shared" si="10"/>
        <v>0</v>
      </c>
      <c r="I285" s="237">
        <f t="shared" si="9"/>
        <v>0</v>
      </c>
      <c r="J285" s="235"/>
      <c r="K285" s="238"/>
    </row>
    <row r="286" spans="1:11" ht="15.5" thickTop="1" thickBot="1">
      <c r="A286" s="234" t="s">
        <v>1198</v>
      </c>
      <c r="B286" s="235" t="s">
        <v>1199</v>
      </c>
      <c r="C286" s="235" t="s">
        <v>1228</v>
      </c>
      <c r="D286" s="236"/>
      <c r="E286" s="236">
        <v>1</v>
      </c>
      <c r="F286" s="236">
        <v>0</v>
      </c>
      <c r="G286" s="243">
        <v>14148.043860860003</v>
      </c>
      <c r="H286" s="237">
        <f t="shared" si="10"/>
        <v>14148.043860860003</v>
      </c>
      <c r="I286" s="237">
        <f t="shared" si="9"/>
        <v>0</v>
      </c>
      <c r="J286" s="235"/>
      <c r="K286" s="238"/>
    </row>
    <row r="287" spans="1:11" ht="15.5" thickTop="1" thickBot="1">
      <c r="A287" s="234" t="s">
        <v>1094</v>
      </c>
      <c r="B287" s="235" t="s">
        <v>1178</v>
      </c>
      <c r="C287" s="235" t="s">
        <v>802</v>
      </c>
      <c r="D287" s="236"/>
      <c r="E287" s="236">
        <v>2</v>
      </c>
      <c r="F287" s="236">
        <v>2</v>
      </c>
      <c r="G287" s="237">
        <v>54013.040246620018</v>
      </c>
      <c r="H287" s="237">
        <f t="shared" si="10"/>
        <v>108026.08049324004</v>
      </c>
      <c r="I287" s="237">
        <f t="shared" si="9"/>
        <v>108026.08049324004</v>
      </c>
      <c r="J287" s="235"/>
      <c r="K287" s="238" t="s">
        <v>1098</v>
      </c>
    </row>
    <row r="288" spans="1:11" ht="15.5" thickTop="1" thickBot="1">
      <c r="A288" s="234" t="s">
        <v>1094</v>
      </c>
      <c r="B288" s="235" t="s">
        <v>1178</v>
      </c>
      <c r="C288" s="235" t="s">
        <v>1107</v>
      </c>
      <c r="D288" s="236"/>
      <c r="E288" s="236">
        <v>7</v>
      </c>
      <c r="F288" s="236">
        <v>4</v>
      </c>
      <c r="G288" s="237">
        <v>54954.295588920002</v>
      </c>
      <c r="H288" s="237">
        <f t="shared" si="10"/>
        <v>384680.06912244001</v>
      </c>
      <c r="I288" s="237">
        <f t="shared" si="9"/>
        <v>219817.18235568001</v>
      </c>
      <c r="J288" s="235"/>
      <c r="K288" s="238" t="s">
        <v>1098</v>
      </c>
    </row>
    <row r="289" spans="1:11" ht="15.5" thickTop="1" thickBot="1">
      <c r="A289" s="234" t="s">
        <v>1094</v>
      </c>
      <c r="B289" s="235" t="s">
        <v>1178</v>
      </c>
      <c r="C289" s="235" t="s">
        <v>817</v>
      </c>
      <c r="D289" s="236"/>
      <c r="E289" s="236">
        <v>2</v>
      </c>
      <c r="F289" s="236">
        <v>1</v>
      </c>
      <c r="G289" s="237">
        <v>68000</v>
      </c>
      <c r="H289" s="237">
        <f t="shared" si="10"/>
        <v>136000</v>
      </c>
      <c r="I289" s="237">
        <f t="shared" si="9"/>
        <v>68000</v>
      </c>
      <c r="J289" s="235"/>
      <c r="K289" s="238" t="s">
        <v>1092</v>
      </c>
    </row>
    <row r="290" spans="1:11" ht="15.5" thickTop="1" thickBot="1">
      <c r="A290" s="234" t="s">
        <v>1094</v>
      </c>
      <c r="B290" s="235" t="s">
        <v>1178</v>
      </c>
      <c r="C290" s="235" t="s">
        <v>818</v>
      </c>
      <c r="D290" s="236"/>
      <c r="E290" s="236">
        <v>2</v>
      </c>
      <c r="F290" s="236">
        <v>2</v>
      </c>
      <c r="G290" s="237">
        <v>68000</v>
      </c>
      <c r="H290" s="237">
        <f t="shared" si="10"/>
        <v>136000</v>
      </c>
      <c r="I290" s="237">
        <f t="shared" si="9"/>
        <v>136000</v>
      </c>
      <c r="J290" s="235"/>
      <c r="K290" s="238" t="s">
        <v>1092</v>
      </c>
    </row>
    <row r="291" spans="1:11" ht="15.5" thickTop="1" thickBot="1">
      <c r="A291" s="234" t="s">
        <v>1094</v>
      </c>
      <c r="B291" s="235" t="s">
        <v>1178</v>
      </c>
      <c r="C291" s="235" t="s">
        <v>843</v>
      </c>
      <c r="D291" s="236"/>
      <c r="E291" s="236">
        <v>2</v>
      </c>
      <c r="F291" s="236">
        <v>2</v>
      </c>
      <c r="G291" s="237">
        <v>69553.827022919999</v>
      </c>
      <c r="H291" s="237">
        <f t="shared" si="10"/>
        <v>139107.65404584</v>
      </c>
      <c r="I291" s="237">
        <f t="shared" si="9"/>
        <v>139107.65404584</v>
      </c>
      <c r="J291" s="235"/>
      <c r="K291" s="238" t="s">
        <v>1098</v>
      </c>
    </row>
    <row r="292" spans="1:11" ht="15.5" thickTop="1" thickBot="1">
      <c r="A292" s="234" t="s">
        <v>1094</v>
      </c>
      <c r="B292" s="235" t="s">
        <v>1178</v>
      </c>
      <c r="C292" s="235" t="s">
        <v>198</v>
      </c>
      <c r="D292" s="236"/>
      <c r="E292" s="236">
        <v>3</v>
      </c>
      <c r="F292" s="236">
        <v>1</v>
      </c>
      <c r="G292" s="237">
        <v>150000</v>
      </c>
      <c r="H292" s="237">
        <f t="shared" si="10"/>
        <v>450000</v>
      </c>
      <c r="I292" s="237">
        <f t="shared" si="9"/>
        <v>150000</v>
      </c>
      <c r="J292" s="235"/>
      <c r="K292" s="238" t="s">
        <v>1098</v>
      </c>
    </row>
    <row r="293" spans="1:11" ht="15.5" thickTop="1" thickBot="1">
      <c r="A293" s="234" t="s">
        <v>1094</v>
      </c>
      <c r="B293" s="235" t="s">
        <v>1178</v>
      </c>
      <c r="C293" s="235" t="s">
        <v>1229</v>
      </c>
      <c r="D293" s="236"/>
      <c r="E293" s="236">
        <v>2</v>
      </c>
      <c r="F293" s="236">
        <v>2</v>
      </c>
      <c r="G293" s="237">
        <v>577594.68999999994</v>
      </c>
      <c r="H293" s="237">
        <f t="shared" si="10"/>
        <v>1155189.3799999999</v>
      </c>
      <c r="I293" s="237">
        <f t="shared" si="9"/>
        <v>1155189.3799999999</v>
      </c>
      <c r="J293" s="235"/>
      <c r="K293" s="238" t="s">
        <v>1092</v>
      </c>
    </row>
    <row r="294" spans="1:11" ht="15.5" thickTop="1" thickBot="1">
      <c r="A294" s="234" t="s">
        <v>1094</v>
      </c>
      <c r="B294" s="235" t="s">
        <v>1186</v>
      </c>
      <c r="C294" s="235" t="s">
        <v>471</v>
      </c>
      <c r="D294" s="236"/>
      <c r="E294" s="236">
        <v>2</v>
      </c>
      <c r="F294" s="236">
        <v>1</v>
      </c>
      <c r="G294" s="237">
        <v>2169.4604640799998</v>
      </c>
      <c r="H294" s="237">
        <f t="shared" si="10"/>
        <v>4338.9209281599997</v>
      </c>
      <c r="I294" s="237">
        <f t="shared" si="9"/>
        <v>2169.4604640799998</v>
      </c>
      <c r="J294" s="235"/>
      <c r="K294" s="238" t="s">
        <v>1098</v>
      </c>
    </row>
    <row r="295" spans="1:11" ht="15.5" thickTop="1" thickBot="1">
      <c r="A295" s="234" t="s">
        <v>1094</v>
      </c>
      <c r="B295" s="235" t="s">
        <v>1186</v>
      </c>
      <c r="C295" s="235" t="s">
        <v>985</v>
      </c>
      <c r="D295" s="236"/>
      <c r="E295" s="236">
        <v>3</v>
      </c>
      <c r="F295" s="236">
        <v>1</v>
      </c>
      <c r="G295" s="237">
        <v>3365.1755537399999</v>
      </c>
      <c r="H295" s="237">
        <f t="shared" si="10"/>
        <v>10095.526661219999</v>
      </c>
      <c r="I295" s="237">
        <f t="shared" si="9"/>
        <v>3365.1755537399999</v>
      </c>
      <c r="J295" s="235"/>
      <c r="K295" s="238" t="s">
        <v>1098</v>
      </c>
    </row>
    <row r="296" spans="1:11" ht="15.5" thickTop="1" thickBot="1">
      <c r="A296" s="234" t="s">
        <v>1094</v>
      </c>
      <c r="B296" s="235" t="s">
        <v>1186</v>
      </c>
      <c r="C296" s="235" t="s">
        <v>1104</v>
      </c>
      <c r="D296" s="236"/>
      <c r="E296" s="236">
        <v>6</v>
      </c>
      <c r="F296" s="236">
        <v>2</v>
      </c>
      <c r="G296" s="237">
        <v>8000</v>
      </c>
      <c r="H296" s="237">
        <f t="shared" si="10"/>
        <v>48000</v>
      </c>
      <c r="I296" s="237">
        <f t="shared" si="9"/>
        <v>16000</v>
      </c>
      <c r="J296" s="235"/>
      <c r="K296" s="238" t="s">
        <v>1092</v>
      </c>
    </row>
    <row r="297" spans="1:11" ht="15.5" thickTop="1" thickBot="1">
      <c r="A297" s="234" t="s">
        <v>1094</v>
      </c>
      <c r="B297" s="235" t="s">
        <v>1186</v>
      </c>
      <c r="C297" s="235" t="s">
        <v>1196</v>
      </c>
      <c r="D297" s="236"/>
      <c r="E297" s="236">
        <v>6</v>
      </c>
      <c r="F297" s="236">
        <v>3</v>
      </c>
      <c r="G297" s="237">
        <v>13611.412279920003</v>
      </c>
      <c r="H297" s="237">
        <f t="shared" si="10"/>
        <v>81668.473679520015</v>
      </c>
      <c r="I297" s="237">
        <f t="shared" si="9"/>
        <v>40834.236839760008</v>
      </c>
      <c r="J297" s="235"/>
      <c r="K297" s="238" t="s">
        <v>1098</v>
      </c>
    </row>
    <row r="298" spans="1:11" ht="15.5" thickTop="1" thickBot="1">
      <c r="A298" s="234" t="s">
        <v>1094</v>
      </c>
      <c r="B298" s="235" t="s">
        <v>1186</v>
      </c>
      <c r="C298" s="235" t="s">
        <v>1121</v>
      </c>
      <c r="D298" s="236"/>
      <c r="E298" s="236">
        <v>3</v>
      </c>
      <c r="F298" s="236">
        <v>2</v>
      </c>
      <c r="G298" s="237">
        <v>15221.716560960002</v>
      </c>
      <c r="H298" s="237">
        <v>7610.8582804800008</v>
      </c>
      <c r="I298" s="237">
        <f t="shared" si="9"/>
        <v>30443.433121920003</v>
      </c>
      <c r="J298" s="235"/>
      <c r="K298" s="238" t="s">
        <v>1098</v>
      </c>
    </row>
    <row r="299" spans="1:11" ht="15.5" thickTop="1" thickBot="1">
      <c r="A299" s="234" t="s">
        <v>1094</v>
      </c>
      <c r="B299" s="235" t="s">
        <v>1186</v>
      </c>
      <c r="C299" s="235" t="s">
        <v>984</v>
      </c>
      <c r="D299" s="236"/>
      <c r="E299" s="236">
        <v>2</v>
      </c>
      <c r="F299" s="236">
        <v>1</v>
      </c>
      <c r="G299" s="237">
        <v>16456.474294259999</v>
      </c>
      <c r="H299" s="237">
        <f t="shared" ref="H299:H335" si="11">G299*E299</f>
        <v>32912.948588519997</v>
      </c>
      <c r="I299" s="237">
        <f t="shared" si="9"/>
        <v>16456.474294259999</v>
      </c>
      <c r="J299" s="235"/>
      <c r="K299" s="238" t="s">
        <v>1098</v>
      </c>
    </row>
    <row r="300" spans="1:11" ht="15.5" thickTop="1" thickBot="1">
      <c r="A300" s="234" t="s">
        <v>1094</v>
      </c>
      <c r="B300" s="235" t="s">
        <v>1186</v>
      </c>
      <c r="C300" s="235" t="s">
        <v>1230</v>
      </c>
      <c r="D300" s="236"/>
      <c r="E300" s="236">
        <v>4</v>
      </c>
      <c r="F300" s="236">
        <v>2</v>
      </c>
      <c r="G300" s="237">
        <v>17633.623651280002</v>
      </c>
      <c r="H300" s="237">
        <f t="shared" si="11"/>
        <v>70534.49460512001</v>
      </c>
      <c r="I300" s="237">
        <f t="shared" si="9"/>
        <v>35267.247302560005</v>
      </c>
      <c r="J300" s="235"/>
      <c r="K300" s="238" t="s">
        <v>1098</v>
      </c>
    </row>
    <row r="301" spans="1:11" ht="15.5" thickTop="1" thickBot="1">
      <c r="A301" s="234" t="s">
        <v>1094</v>
      </c>
      <c r="B301" s="235" t="s">
        <v>1186</v>
      </c>
      <c r="C301" s="235" t="s">
        <v>1225</v>
      </c>
      <c r="D301" s="236"/>
      <c r="E301" s="236">
        <v>6</v>
      </c>
      <c r="F301" s="236">
        <v>2</v>
      </c>
      <c r="G301" s="237">
        <v>18769.273135340001</v>
      </c>
      <c r="H301" s="237">
        <f t="shared" si="11"/>
        <v>112615.63881204001</v>
      </c>
      <c r="I301" s="237">
        <f t="shared" si="9"/>
        <v>37538.546270680003</v>
      </c>
      <c r="J301" s="235"/>
      <c r="K301" s="238" t="s">
        <v>1098</v>
      </c>
    </row>
    <row r="302" spans="1:11" ht="15.5" thickTop="1" thickBot="1">
      <c r="A302" s="234" t="s">
        <v>1094</v>
      </c>
      <c r="B302" s="235" t="s">
        <v>1186</v>
      </c>
      <c r="C302" s="235" t="s">
        <v>1197</v>
      </c>
      <c r="D302" s="236"/>
      <c r="E302" s="236">
        <v>6</v>
      </c>
      <c r="F302" s="236">
        <v>3</v>
      </c>
      <c r="G302" s="237">
        <v>18857.596878119999</v>
      </c>
      <c r="H302" s="237">
        <f t="shared" si="11"/>
        <v>113145.58126871999</v>
      </c>
      <c r="I302" s="237">
        <f t="shared" si="9"/>
        <v>56572.790634359997</v>
      </c>
      <c r="J302" s="235"/>
      <c r="K302" s="238" t="s">
        <v>1098</v>
      </c>
    </row>
    <row r="303" spans="1:11" ht="15.5" thickTop="1" thickBot="1">
      <c r="A303" s="234" t="s">
        <v>1094</v>
      </c>
      <c r="B303" s="235" t="s">
        <v>1186</v>
      </c>
      <c r="C303" s="235" t="s">
        <v>1231</v>
      </c>
      <c r="D303" s="236"/>
      <c r="E303" s="236">
        <v>4</v>
      </c>
      <c r="F303" s="236">
        <v>2</v>
      </c>
      <c r="G303" s="237">
        <v>21353.049765320004</v>
      </c>
      <c r="H303" s="237">
        <f t="shared" si="11"/>
        <v>85412.199061280015</v>
      </c>
      <c r="I303" s="237">
        <f t="shared" si="9"/>
        <v>42706.099530640007</v>
      </c>
      <c r="J303" s="235"/>
      <c r="K303" s="238" t="s">
        <v>1098</v>
      </c>
    </row>
    <row r="304" spans="1:11" ht="15.5" thickTop="1" thickBot="1">
      <c r="A304" s="234" t="s">
        <v>1094</v>
      </c>
      <c r="B304" s="235" t="s">
        <v>1186</v>
      </c>
      <c r="C304" s="235" t="s">
        <v>800</v>
      </c>
      <c r="D304" s="236"/>
      <c r="E304" s="236">
        <v>3</v>
      </c>
      <c r="F304" s="236">
        <v>1</v>
      </c>
      <c r="G304" s="237">
        <v>25090.495561039999</v>
      </c>
      <c r="H304" s="237">
        <f t="shared" si="11"/>
        <v>75271.486683119991</v>
      </c>
      <c r="I304" s="237">
        <f t="shared" si="9"/>
        <v>25090.495561039999</v>
      </c>
      <c r="J304" s="235"/>
      <c r="K304" s="238" t="s">
        <v>1098</v>
      </c>
    </row>
    <row r="305" spans="1:11" ht="15.5" thickTop="1" thickBot="1">
      <c r="A305" s="234" t="s">
        <v>1094</v>
      </c>
      <c r="B305" s="235" t="s">
        <v>1186</v>
      </c>
      <c r="C305" s="235" t="s">
        <v>1107</v>
      </c>
      <c r="D305" s="236"/>
      <c r="E305" s="236">
        <v>6</v>
      </c>
      <c r="F305" s="236">
        <v>2</v>
      </c>
      <c r="G305" s="237">
        <v>27477.147794460001</v>
      </c>
      <c r="H305" s="237">
        <f t="shared" si="11"/>
        <v>164862.88676676</v>
      </c>
      <c r="I305" s="237">
        <f t="shared" si="9"/>
        <v>54954.295588920002</v>
      </c>
      <c r="J305" s="235"/>
      <c r="K305" s="238" t="s">
        <v>1098</v>
      </c>
    </row>
    <row r="306" spans="1:11" ht="15.5" thickTop="1" thickBot="1">
      <c r="A306" s="234" t="s">
        <v>1198</v>
      </c>
      <c r="B306" s="235" t="s">
        <v>1205</v>
      </c>
      <c r="C306" s="235" t="s">
        <v>117</v>
      </c>
      <c r="D306" s="236"/>
      <c r="E306" s="236">
        <v>1</v>
      </c>
      <c r="F306" s="236">
        <v>0</v>
      </c>
      <c r="G306" s="237">
        <v>216487.12723076923</v>
      </c>
      <c r="H306" s="237">
        <f t="shared" si="11"/>
        <v>216487.12723076923</v>
      </c>
      <c r="I306" s="237">
        <f t="shared" si="9"/>
        <v>0</v>
      </c>
      <c r="J306" s="235"/>
      <c r="K306" s="238" t="s">
        <v>1098</v>
      </c>
    </row>
    <row r="307" spans="1:11" ht="15.5" thickTop="1" thickBot="1">
      <c r="A307" s="234" t="s">
        <v>1094</v>
      </c>
      <c r="B307" s="235" t="s">
        <v>1186</v>
      </c>
      <c r="C307" s="235" t="s">
        <v>103</v>
      </c>
      <c r="D307" s="236"/>
      <c r="E307" s="236">
        <v>4</v>
      </c>
      <c r="F307" s="236">
        <v>2</v>
      </c>
      <c r="G307" s="237">
        <v>35644.841541400005</v>
      </c>
      <c r="H307" s="237">
        <f t="shared" si="11"/>
        <v>142579.36616560002</v>
      </c>
      <c r="I307" s="237">
        <f t="shared" si="9"/>
        <v>71289.683082800009</v>
      </c>
      <c r="J307" s="235"/>
      <c r="K307" s="238" t="s">
        <v>1098</v>
      </c>
    </row>
    <row r="308" spans="1:11" ht="15.5" thickTop="1" thickBot="1">
      <c r="A308" s="234" t="s">
        <v>1094</v>
      </c>
      <c r="B308" s="235" t="s">
        <v>1186</v>
      </c>
      <c r="C308" s="235" t="s">
        <v>981</v>
      </c>
      <c r="D308" s="236"/>
      <c r="E308" s="236">
        <v>1</v>
      </c>
      <c r="F308" s="236">
        <v>1</v>
      </c>
      <c r="G308" s="237">
        <v>61617.618941059998</v>
      </c>
      <c r="H308" s="237">
        <f t="shared" si="11"/>
        <v>61617.618941059998</v>
      </c>
      <c r="I308" s="237">
        <f t="shared" si="9"/>
        <v>61617.618941059998</v>
      </c>
      <c r="J308" s="235"/>
      <c r="K308" s="238" t="s">
        <v>1098</v>
      </c>
    </row>
    <row r="309" spans="1:11" ht="15.5" thickTop="1" thickBot="1">
      <c r="A309" s="234" t="s">
        <v>1094</v>
      </c>
      <c r="B309" s="235" t="s">
        <v>1186</v>
      </c>
      <c r="C309" s="235" t="s">
        <v>818</v>
      </c>
      <c r="D309" s="236"/>
      <c r="E309" s="236">
        <v>2</v>
      </c>
      <c r="F309" s="236">
        <v>1</v>
      </c>
      <c r="G309" s="237">
        <v>65000</v>
      </c>
      <c r="H309" s="237">
        <f t="shared" si="11"/>
        <v>130000</v>
      </c>
      <c r="I309" s="237">
        <f t="shared" si="9"/>
        <v>65000</v>
      </c>
      <c r="J309" s="235"/>
      <c r="K309" s="238" t="s">
        <v>1092</v>
      </c>
    </row>
    <row r="310" spans="1:11" ht="15.5" thickTop="1" thickBot="1">
      <c r="A310" s="234" t="s">
        <v>1094</v>
      </c>
      <c r="B310" s="235" t="s">
        <v>1186</v>
      </c>
      <c r="C310" s="235" t="s">
        <v>817</v>
      </c>
      <c r="D310" s="236"/>
      <c r="E310" s="236">
        <v>2</v>
      </c>
      <c r="F310" s="236">
        <v>1</v>
      </c>
      <c r="G310" s="237">
        <v>65000</v>
      </c>
      <c r="H310" s="237">
        <f t="shared" si="11"/>
        <v>130000</v>
      </c>
      <c r="I310" s="237">
        <f t="shared" si="9"/>
        <v>65000</v>
      </c>
      <c r="J310" s="235"/>
      <c r="K310" s="238" t="s">
        <v>1092</v>
      </c>
    </row>
    <row r="311" spans="1:11" ht="15.5" thickTop="1" thickBot="1">
      <c r="A311" s="234" t="s">
        <v>1094</v>
      </c>
      <c r="B311" s="235" t="s">
        <v>1186</v>
      </c>
      <c r="C311" s="235" t="s">
        <v>198</v>
      </c>
      <c r="D311" s="236"/>
      <c r="E311" s="236">
        <v>3</v>
      </c>
      <c r="F311" s="236">
        <v>1</v>
      </c>
      <c r="G311" s="237">
        <v>150000</v>
      </c>
      <c r="H311" s="237">
        <f t="shared" si="11"/>
        <v>450000</v>
      </c>
      <c r="I311" s="237">
        <f t="shared" si="9"/>
        <v>150000</v>
      </c>
      <c r="J311" s="235"/>
      <c r="K311" s="238" t="s">
        <v>1098</v>
      </c>
    </row>
    <row r="312" spans="1:11" ht="15.5" thickTop="1" thickBot="1">
      <c r="A312" s="234" t="s">
        <v>1094</v>
      </c>
      <c r="B312" s="235" t="s">
        <v>1232</v>
      </c>
      <c r="C312" s="235" t="s">
        <v>1100</v>
      </c>
      <c r="D312" s="236"/>
      <c r="E312" s="236">
        <v>1</v>
      </c>
      <c r="F312" s="236">
        <v>1</v>
      </c>
      <c r="G312" s="237">
        <v>8000</v>
      </c>
      <c r="H312" s="237">
        <f t="shared" si="11"/>
        <v>8000</v>
      </c>
      <c r="I312" s="237">
        <f t="shared" si="9"/>
        <v>8000</v>
      </c>
      <c r="J312" s="235"/>
      <c r="K312" s="238" t="s">
        <v>1092</v>
      </c>
    </row>
    <row r="313" spans="1:11" ht="15.5" thickTop="1" thickBot="1">
      <c r="A313" s="234" t="s">
        <v>1198</v>
      </c>
      <c r="B313" s="235" t="s">
        <v>1205</v>
      </c>
      <c r="C313" s="235" t="s">
        <v>1233</v>
      </c>
      <c r="D313" s="236"/>
      <c r="E313" s="236">
        <v>1</v>
      </c>
      <c r="F313" s="236">
        <v>0</v>
      </c>
      <c r="G313" s="237"/>
      <c r="H313" s="237">
        <f t="shared" si="11"/>
        <v>0</v>
      </c>
      <c r="I313" s="237">
        <f t="shared" si="9"/>
        <v>0</v>
      </c>
      <c r="J313" s="235"/>
      <c r="K313" s="238"/>
    </row>
    <row r="314" spans="1:11" ht="15.5" thickTop="1" thickBot="1">
      <c r="A314" s="234" t="s">
        <v>1198</v>
      </c>
      <c r="B314" s="235" t="s">
        <v>1205</v>
      </c>
      <c r="C314" s="235" t="s">
        <v>1234</v>
      </c>
      <c r="D314" s="236"/>
      <c r="E314" s="236">
        <v>1</v>
      </c>
      <c r="F314" s="236">
        <v>0</v>
      </c>
      <c r="G314" s="237"/>
      <c r="H314" s="237">
        <f t="shared" si="11"/>
        <v>0</v>
      </c>
      <c r="I314" s="237">
        <f t="shared" si="9"/>
        <v>0</v>
      </c>
      <c r="J314" s="235"/>
      <c r="K314" s="238"/>
    </row>
    <row r="315" spans="1:11" ht="15.5" thickTop="1" thickBot="1">
      <c r="A315" s="234" t="s">
        <v>1198</v>
      </c>
      <c r="B315" s="235" t="s">
        <v>1205</v>
      </c>
      <c r="C315" s="235" t="s">
        <v>1146</v>
      </c>
      <c r="D315" s="236"/>
      <c r="E315" s="236">
        <v>2</v>
      </c>
      <c r="F315" s="236">
        <v>0</v>
      </c>
      <c r="G315" s="237"/>
      <c r="H315" s="237">
        <f t="shared" si="11"/>
        <v>0</v>
      </c>
      <c r="I315" s="237">
        <f t="shared" si="9"/>
        <v>0</v>
      </c>
      <c r="J315" s="235"/>
      <c r="K315" s="238"/>
    </row>
    <row r="316" spans="1:11" ht="15.5" thickTop="1" thickBot="1">
      <c r="A316" s="234" t="s">
        <v>1198</v>
      </c>
      <c r="B316" s="235" t="s">
        <v>1205</v>
      </c>
      <c r="C316" s="235" t="s">
        <v>1115</v>
      </c>
      <c r="D316" s="236"/>
      <c r="E316" s="236">
        <v>2</v>
      </c>
      <c r="F316" s="236">
        <v>0</v>
      </c>
      <c r="G316" s="237"/>
      <c r="H316" s="237">
        <f t="shared" si="11"/>
        <v>0</v>
      </c>
      <c r="I316" s="237">
        <f t="shared" si="9"/>
        <v>0</v>
      </c>
      <c r="J316" s="235"/>
      <c r="K316" s="238"/>
    </row>
    <row r="317" spans="1:11" ht="15.5" thickTop="1" thickBot="1">
      <c r="A317" s="234" t="s">
        <v>1198</v>
      </c>
      <c r="B317" s="235" t="s">
        <v>1205</v>
      </c>
      <c r="C317" s="235" t="s">
        <v>1228</v>
      </c>
      <c r="D317" s="236"/>
      <c r="E317" s="236">
        <v>3</v>
      </c>
      <c r="F317" s="236">
        <v>0</v>
      </c>
      <c r="G317" s="237"/>
      <c r="H317" s="237">
        <f t="shared" si="11"/>
        <v>0</v>
      </c>
      <c r="I317" s="237">
        <f t="shared" si="9"/>
        <v>0</v>
      </c>
      <c r="J317" s="235"/>
      <c r="K317" s="238"/>
    </row>
    <row r="318" spans="1:11" ht="15.5" thickTop="1" thickBot="1">
      <c r="A318" s="234" t="s">
        <v>1198</v>
      </c>
      <c r="B318" s="235" t="s">
        <v>1205</v>
      </c>
      <c r="C318" s="235" t="s">
        <v>1149</v>
      </c>
      <c r="D318" s="236"/>
      <c r="E318" s="236">
        <v>2</v>
      </c>
      <c r="F318" s="236">
        <v>0</v>
      </c>
      <c r="G318" s="237"/>
      <c r="H318" s="237">
        <f t="shared" si="11"/>
        <v>0</v>
      </c>
      <c r="I318" s="237">
        <f t="shared" si="9"/>
        <v>0</v>
      </c>
      <c r="J318" s="235"/>
      <c r="K318" s="238"/>
    </row>
    <row r="319" spans="1:11" ht="15.5" thickTop="1" thickBot="1">
      <c r="A319" s="234" t="s">
        <v>1198</v>
      </c>
      <c r="B319" s="235" t="s">
        <v>1205</v>
      </c>
      <c r="C319" s="235" t="s">
        <v>1150</v>
      </c>
      <c r="D319" s="236"/>
      <c r="E319" s="236">
        <v>2</v>
      </c>
      <c r="F319" s="236">
        <v>0</v>
      </c>
      <c r="G319" s="237"/>
      <c r="H319" s="237">
        <f t="shared" si="11"/>
        <v>0</v>
      </c>
      <c r="I319" s="237">
        <f t="shared" si="9"/>
        <v>0</v>
      </c>
      <c r="J319" s="235"/>
      <c r="K319" s="238"/>
    </row>
    <row r="320" spans="1:11" ht="15.5" thickTop="1" thickBot="1">
      <c r="A320" s="234" t="s">
        <v>1198</v>
      </c>
      <c r="B320" s="235" t="s">
        <v>1205</v>
      </c>
      <c r="C320" s="235" t="s">
        <v>1151</v>
      </c>
      <c r="D320" s="236"/>
      <c r="E320" s="236">
        <v>2</v>
      </c>
      <c r="F320" s="236">
        <v>0</v>
      </c>
      <c r="G320" s="237"/>
      <c r="H320" s="237">
        <f t="shared" si="11"/>
        <v>0</v>
      </c>
      <c r="I320" s="237">
        <f t="shared" si="9"/>
        <v>0</v>
      </c>
      <c r="J320" s="235"/>
      <c r="K320" s="238"/>
    </row>
    <row r="321" spans="1:11" ht="15.5" thickTop="1" thickBot="1">
      <c r="A321" s="234" t="s">
        <v>1198</v>
      </c>
      <c r="B321" s="235" t="s">
        <v>1205</v>
      </c>
      <c r="C321" s="235" t="s">
        <v>1208</v>
      </c>
      <c r="D321" s="236"/>
      <c r="E321" s="236">
        <v>1</v>
      </c>
      <c r="F321" s="236">
        <v>0</v>
      </c>
      <c r="G321" s="237"/>
      <c r="H321" s="237">
        <f t="shared" si="11"/>
        <v>0</v>
      </c>
      <c r="I321" s="237">
        <f t="shared" si="9"/>
        <v>0</v>
      </c>
      <c r="J321" s="235"/>
      <c r="K321" s="238"/>
    </row>
    <row r="322" spans="1:11" ht="15.5" thickTop="1" thickBot="1">
      <c r="A322" s="234" t="s">
        <v>1198</v>
      </c>
      <c r="B322" s="235" t="s">
        <v>1205</v>
      </c>
      <c r="C322" s="235" t="s">
        <v>1235</v>
      </c>
      <c r="D322" s="236"/>
      <c r="E322" s="236">
        <v>1</v>
      </c>
      <c r="F322" s="236">
        <v>0</v>
      </c>
      <c r="G322" s="237"/>
      <c r="H322" s="237">
        <f t="shared" si="11"/>
        <v>0</v>
      </c>
      <c r="I322" s="237">
        <f t="shared" si="9"/>
        <v>0</v>
      </c>
      <c r="J322" s="235"/>
      <c r="K322" s="238"/>
    </row>
    <row r="323" spans="1:11" ht="15.5" thickTop="1" thickBot="1">
      <c r="A323" s="234" t="s">
        <v>1198</v>
      </c>
      <c r="B323" s="235" t="s">
        <v>1205</v>
      </c>
      <c r="C323" s="235" t="s">
        <v>1236</v>
      </c>
      <c r="D323" s="236"/>
      <c r="E323" s="236">
        <v>2</v>
      </c>
      <c r="F323" s="236">
        <v>0</v>
      </c>
      <c r="G323" s="237"/>
      <c r="H323" s="237">
        <f t="shared" si="11"/>
        <v>0</v>
      </c>
      <c r="I323" s="237">
        <f t="shared" si="9"/>
        <v>0</v>
      </c>
      <c r="J323" s="235"/>
      <c r="K323" s="238"/>
    </row>
    <row r="324" spans="1:11" ht="15.5" thickTop="1" thickBot="1">
      <c r="A324" s="234" t="s">
        <v>1198</v>
      </c>
      <c r="B324" s="235" t="s">
        <v>1205</v>
      </c>
      <c r="C324" s="235" t="s">
        <v>1237</v>
      </c>
      <c r="D324" s="236"/>
      <c r="E324" s="236">
        <v>1</v>
      </c>
      <c r="F324" s="236">
        <v>0</v>
      </c>
      <c r="G324" s="237">
        <v>10068.283076923077</v>
      </c>
      <c r="H324" s="237">
        <f t="shared" si="11"/>
        <v>10068.283076923077</v>
      </c>
      <c r="I324" s="237">
        <f t="shared" si="9"/>
        <v>0</v>
      </c>
      <c r="J324" s="235"/>
      <c r="K324" s="238"/>
    </row>
    <row r="325" spans="1:11" ht="15.5" thickTop="1" thickBot="1">
      <c r="A325" s="234" t="s">
        <v>1094</v>
      </c>
      <c r="B325" s="235" t="s">
        <v>1232</v>
      </c>
      <c r="C325" s="235" t="s">
        <v>1112</v>
      </c>
      <c r="D325" s="236"/>
      <c r="E325" s="236">
        <v>1</v>
      </c>
      <c r="F325" s="236">
        <v>1</v>
      </c>
      <c r="G325" s="237">
        <v>9632.25</v>
      </c>
      <c r="H325" s="237">
        <f t="shared" si="11"/>
        <v>9632.25</v>
      </c>
      <c r="I325" s="237">
        <f t="shared" ref="I325:I335" si="12">G325*F325</f>
        <v>9632.25</v>
      </c>
      <c r="J325" s="235"/>
      <c r="K325" s="238" t="s">
        <v>1113</v>
      </c>
    </row>
    <row r="326" spans="1:11" ht="15.5" thickTop="1" thickBot="1">
      <c r="A326" s="234" t="s">
        <v>1094</v>
      </c>
      <c r="B326" s="235" t="s">
        <v>1232</v>
      </c>
      <c r="C326" s="235" t="s">
        <v>1104</v>
      </c>
      <c r="D326" s="236"/>
      <c r="E326" s="236">
        <v>1</v>
      </c>
      <c r="F326" s="236">
        <v>1</v>
      </c>
      <c r="G326" s="237">
        <v>12000</v>
      </c>
      <c r="H326" s="237">
        <f t="shared" si="11"/>
        <v>12000</v>
      </c>
      <c r="I326" s="237">
        <f t="shared" si="12"/>
        <v>12000</v>
      </c>
      <c r="J326" s="235"/>
      <c r="K326" s="238" t="s">
        <v>1092</v>
      </c>
    </row>
    <row r="327" spans="1:11" ht="15.5" thickTop="1" thickBot="1">
      <c r="A327" s="234" t="s">
        <v>1094</v>
      </c>
      <c r="B327" s="235" t="s">
        <v>1232</v>
      </c>
      <c r="C327" s="235" t="s">
        <v>1115</v>
      </c>
      <c r="D327" s="236"/>
      <c r="E327" s="236">
        <v>1</v>
      </c>
      <c r="F327" s="236">
        <v>1</v>
      </c>
      <c r="G327" s="237">
        <v>37724.410000000003</v>
      </c>
      <c r="H327" s="237">
        <f t="shared" si="11"/>
        <v>37724.410000000003</v>
      </c>
      <c r="I327" s="237">
        <f t="shared" si="12"/>
        <v>37724.410000000003</v>
      </c>
      <c r="J327" s="235"/>
      <c r="K327" s="238" t="s">
        <v>1098</v>
      </c>
    </row>
    <row r="328" spans="1:11" ht="15.5" thickTop="1" thickBot="1">
      <c r="A328" s="234" t="s">
        <v>1094</v>
      </c>
      <c r="B328" s="235" t="s">
        <v>1232</v>
      </c>
      <c r="C328" s="235" t="s">
        <v>1238</v>
      </c>
      <c r="D328" s="236"/>
      <c r="E328" s="236">
        <v>1</v>
      </c>
      <c r="F328" s="236">
        <v>1</v>
      </c>
      <c r="G328" s="237">
        <v>69115.56</v>
      </c>
      <c r="H328" s="237">
        <f t="shared" si="11"/>
        <v>69115.56</v>
      </c>
      <c r="I328" s="237">
        <f t="shared" si="12"/>
        <v>69115.56</v>
      </c>
      <c r="J328" s="235"/>
      <c r="K328" s="238" t="s">
        <v>1098</v>
      </c>
    </row>
    <row r="329" spans="1:11" ht="15.5" thickTop="1" thickBot="1">
      <c r="A329" s="234" t="s">
        <v>1094</v>
      </c>
      <c r="B329" s="235" t="s">
        <v>1232</v>
      </c>
      <c r="C329" s="235" t="s">
        <v>1239</v>
      </c>
      <c r="D329" s="236"/>
      <c r="E329" s="236">
        <v>1</v>
      </c>
      <c r="F329" s="236">
        <v>1</v>
      </c>
      <c r="G329" s="237">
        <v>69115.56</v>
      </c>
      <c r="H329" s="237">
        <f t="shared" si="11"/>
        <v>69115.56</v>
      </c>
      <c r="I329" s="237">
        <f t="shared" si="12"/>
        <v>69115.56</v>
      </c>
      <c r="J329" s="235"/>
      <c r="K329" s="238" t="s">
        <v>1098</v>
      </c>
    </row>
    <row r="330" spans="1:11" ht="15.5" thickTop="1" thickBot="1">
      <c r="A330" s="234" t="s">
        <v>1094</v>
      </c>
      <c r="B330" s="235" t="s">
        <v>1232</v>
      </c>
      <c r="C330" s="235" t="s">
        <v>1143</v>
      </c>
      <c r="D330" s="236"/>
      <c r="E330" s="236">
        <v>1</v>
      </c>
      <c r="F330" s="236">
        <v>1</v>
      </c>
      <c r="G330" s="237">
        <v>78834.350000000006</v>
      </c>
      <c r="H330" s="237">
        <f t="shared" si="11"/>
        <v>78834.350000000006</v>
      </c>
      <c r="I330" s="237">
        <f t="shared" si="12"/>
        <v>78834.350000000006</v>
      </c>
      <c r="J330" s="235"/>
      <c r="K330" s="238" t="s">
        <v>1098</v>
      </c>
    </row>
    <row r="331" spans="1:11" ht="15.5" thickTop="1" thickBot="1">
      <c r="A331" s="234" t="s">
        <v>1094</v>
      </c>
      <c r="B331" s="235" t="s">
        <v>1232</v>
      </c>
      <c r="C331" s="235" t="s">
        <v>1097</v>
      </c>
      <c r="D331" s="236"/>
      <c r="E331" s="236">
        <v>1</v>
      </c>
      <c r="F331" s="236">
        <v>1</v>
      </c>
      <c r="G331" s="237">
        <v>123790.25</v>
      </c>
      <c r="H331" s="237">
        <f t="shared" si="11"/>
        <v>123790.25</v>
      </c>
      <c r="I331" s="237">
        <f t="shared" si="12"/>
        <v>123790.25</v>
      </c>
      <c r="J331" s="235"/>
      <c r="K331" s="238" t="s">
        <v>1098</v>
      </c>
    </row>
    <row r="332" spans="1:11" ht="15.5" thickTop="1" thickBot="1">
      <c r="A332" s="249" t="s">
        <v>1094</v>
      </c>
      <c r="B332" s="250" t="s">
        <v>1232</v>
      </c>
      <c r="C332" s="250" t="s">
        <v>191</v>
      </c>
      <c r="D332" s="251"/>
      <c r="E332" s="251">
        <v>1</v>
      </c>
      <c r="F332" s="251">
        <v>1</v>
      </c>
      <c r="G332" s="252">
        <v>163922.51999999999</v>
      </c>
      <c r="H332" s="237">
        <f t="shared" si="11"/>
        <v>163922.51999999999</v>
      </c>
      <c r="I332" s="237">
        <f t="shared" si="12"/>
        <v>163922.51999999999</v>
      </c>
      <c r="J332" s="250"/>
      <c r="K332" s="253" t="s">
        <v>1098</v>
      </c>
    </row>
    <row r="333" spans="1:11" ht="15.5" thickTop="1" thickBot="1">
      <c r="A333" s="234" t="s">
        <v>1094</v>
      </c>
      <c r="B333" s="235" t="s">
        <v>1232</v>
      </c>
      <c r="C333" s="235" t="s">
        <v>1101</v>
      </c>
      <c r="D333" s="236"/>
      <c r="E333" s="236">
        <v>2</v>
      </c>
      <c r="F333" s="236">
        <v>1</v>
      </c>
      <c r="G333" s="237"/>
      <c r="H333" s="237">
        <f t="shared" si="11"/>
        <v>0</v>
      </c>
      <c r="I333" s="237">
        <f t="shared" si="12"/>
        <v>0</v>
      </c>
      <c r="J333" s="235"/>
      <c r="K333" s="238" t="s">
        <v>1092</v>
      </c>
    </row>
    <row r="334" spans="1:11" ht="15.5" thickTop="1" thickBot="1">
      <c r="A334" s="234" t="s">
        <v>1094</v>
      </c>
      <c r="B334" s="235" t="s">
        <v>1232</v>
      </c>
      <c r="C334" s="235" t="s">
        <v>1102</v>
      </c>
      <c r="D334" s="236"/>
      <c r="E334" s="236">
        <v>2</v>
      </c>
      <c r="F334" s="236">
        <v>1</v>
      </c>
      <c r="G334" s="237"/>
      <c r="H334" s="237">
        <f t="shared" si="11"/>
        <v>0</v>
      </c>
      <c r="I334" s="237">
        <f t="shared" si="12"/>
        <v>0</v>
      </c>
      <c r="J334" s="235"/>
      <c r="K334" s="238" t="s">
        <v>1092</v>
      </c>
    </row>
    <row r="335" spans="1:11" ht="15.5" thickTop="1" thickBot="1">
      <c r="A335" s="249" t="s">
        <v>1094</v>
      </c>
      <c r="B335" s="235" t="s">
        <v>1232</v>
      </c>
      <c r="C335" s="235" t="s">
        <v>1103</v>
      </c>
      <c r="D335" s="251"/>
      <c r="E335" s="251">
        <v>2</v>
      </c>
      <c r="F335" s="251">
        <v>1</v>
      </c>
      <c r="G335" s="252"/>
      <c r="H335" s="237">
        <f t="shared" si="11"/>
        <v>0</v>
      </c>
      <c r="I335" s="237">
        <f t="shared" si="12"/>
        <v>0</v>
      </c>
      <c r="J335" s="250"/>
      <c r="K335" s="253" t="s">
        <v>1092</v>
      </c>
    </row>
    <row r="336" spans="1:11" ht="15" thickTop="1"/>
  </sheetData>
  <mergeCells count="2">
    <mergeCell ref="A1:I3"/>
    <mergeCell ref="J1:K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704A-DA90-42B4-9D4F-D08BBD6B162C}">
  <dimension ref="A1"/>
  <sheetViews>
    <sheetView workbookViewId="0">
      <selection activeCell="G24" sqref="G24"/>
    </sheetView>
  </sheetViews>
  <sheetFormatPr baseColWidth="10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5E5A-72E6-434C-BD50-8C4BDCCC3C18}">
  <dimension ref="A1:M112"/>
  <sheetViews>
    <sheetView workbookViewId="0">
      <selection activeCell="D11" sqref="D11"/>
    </sheetView>
  </sheetViews>
  <sheetFormatPr baseColWidth="10" defaultRowHeight="14.5"/>
  <cols>
    <col min="1" max="1" width="15.90625" customWidth="1"/>
    <col min="2" max="2" width="11.81640625" bestFit="1" customWidth="1"/>
    <col min="3" max="3" width="20.7265625" bestFit="1" customWidth="1"/>
    <col min="4" max="4" width="36.1796875" customWidth="1"/>
    <col min="5" max="5" width="12.36328125" customWidth="1"/>
    <col min="6" max="6" width="14.36328125" bestFit="1" customWidth="1"/>
    <col min="7" max="7" width="22.453125" customWidth="1"/>
    <col min="9" max="9" width="16.26953125" customWidth="1"/>
    <col min="10" max="10" width="10.1796875" customWidth="1"/>
    <col min="11" max="11" width="15.6328125" bestFit="1" customWidth="1"/>
    <col min="12" max="12" width="75.7265625" customWidth="1"/>
    <col min="13" max="13" width="25.54296875" customWidth="1"/>
  </cols>
  <sheetData>
    <row r="1" spans="1:13" ht="21" thickTop="1" thickBot="1">
      <c r="A1" s="351" t="s">
        <v>1477</v>
      </c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282" t="s">
        <v>1478</v>
      </c>
      <c r="M1" s="283" t="s">
        <v>1479</v>
      </c>
    </row>
    <row r="2" spans="1:13" ht="22" thickTop="1" thickBot="1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228" t="s">
        <v>1480</v>
      </c>
      <c r="M2" s="229">
        <f>SUM(tab_bg0359[Cout V1])</f>
        <v>15339125.356526397</v>
      </c>
    </row>
    <row r="3" spans="1:13" ht="22" thickTop="1" thickBot="1">
      <c r="A3" s="351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228" t="s">
        <v>1481</v>
      </c>
      <c r="M3" s="229">
        <f t="array" ref="M3">SUM(tab_bg0359[Cout '[V2']])</f>
        <v>0</v>
      </c>
    </row>
    <row r="4" spans="1:13" ht="32" thickTop="1" thickBot="1">
      <c r="A4" s="283" t="s">
        <v>0</v>
      </c>
      <c r="B4" s="283" t="s">
        <v>1482</v>
      </c>
      <c r="C4" s="283" t="s">
        <v>1483</v>
      </c>
      <c r="D4" s="283" t="s">
        <v>1484</v>
      </c>
      <c r="E4" s="284" t="s">
        <v>1485</v>
      </c>
      <c r="F4" s="284" t="s">
        <v>1486</v>
      </c>
      <c r="G4" s="284" t="s">
        <v>1084</v>
      </c>
      <c r="H4" s="283" t="s">
        <v>1487</v>
      </c>
      <c r="I4" s="285" t="s">
        <v>1488</v>
      </c>
      <c r="J4" s="283" t="s">
        <v>1489</v>
      </c>
      <c r="K4" s="286" t="s">
        <v>1490</v>
      </c>
      <c r="L4" s="287" t="s">
        <v>1491</v>
      </c>
      <c r="M4" s="288" t="s">
        <v>1088</v>
      </c>
    </row>
    <row r="5" spans="1:13" ht="15.5" thickTop="1" thickBot="1">
      <c r="A5" s="289" t="s">
        <v>1089</v>
      </c>
      <c r="B5" s="290" t="s">
        <v>1090</v>
      </c>
      <c r="C5" s="290" t="s">
        <v>254</v>
      </c>
      <c r="D5" s="290" t="s">
        <v>1492</v>
      </c>
      <c r="E5" s="290">
        <v>18000</v>
      </c>
      <c r="F5" s="290">
        <v>15749</v>
      </c>
      <c r="G5" s="291">
        <v>726176.38063698006</v>
      </c>
      <c r="H5" s="292">
        <v>1</v>
      </c>
      <c r="I5" s="293">
        <f>tab_bg0359[[#This Row],[Devis 
unitaire]]*tab_bg0359[[#This Row],[Qte '[V1']]]</f>
        <v>726176.38063698006</v>
      </c>
      <c r="J5" s="292"/>
      <c r="K5" s="294">
        <f>tab_bg0359[[#This Row],[Qte '[V2']]]*tab_bg0359[[#This Row],[Devis 
unitaire]]</f>
        <v>0</v>
      </c>
      <c r="L5" s="295"/>
      <c r="M5" s="235" t="s">
        <v>1098</v>
      </c>
    </row>
    <row r="6" spans="1:13" ht="15.5" thickTop="1" thickBot="1">
      <c r="A6" s="296" t="s">
        <v>1089</v>
      </c>
      <c r="B6" s="297" t="s">
        <v>1090</v>
      </c>
      <c r="C6" s="297" t="s">
        <v>254</v>
      </c>
      <c r="D6" s="297" t="s">
        <v>1493</v>
      </c>
      <c r="E6" s="297">
        <v>10000</v>
      </c>
      <c r="F6" s="297">
        <v>17663</v>
      </c>
      <c r="G6" s="291">
        <v>5968.8830437600009</v>
      </c>
      <c r="H6" s="292">
        <v>1</v>
      </c>
      <c r="I6" s="298">
        <f>tab_bg0359[[#This Row],[Devis 
unitaire]]*tab_bg0359[[#This Row],[Qte '[V1']]]</f>
        <v>5968.8830437600009</v>
      </c>
      <c r="J6" s="292"/>
      <c r="K6" s="299">
        <f>tab_bg0359[[#This Row],[Qte '[V2']]]*tab_bg0359[[#This Row],[Devis 
unitaire]]</f>
        <v>0</v>
      </c>
      <c r="L6" s="300"/>
      <c r="M6" s="235" t="s">
        <v>1098</v>
      </c>
    </row>
    <row r="7" spans="1:13" ht="15.5" thickTop="1" thickBot="1">
      <c r="A7" s="301" t="s">
        <v>1089</v>
      </c>
      <c r="B7" s="302" t="s">
        <v>1090</v>
      </c>
      <c r="C7" s="302" t="s">
        <v>295</v>
      </c>
      <c r="D7" s="302" t="s">
        <v>197</v>
      </c>
      <c r="E7" s="302">
        <v>14000</v>
      </c>
      <c r="F7" s="302">
        <v>12230</v>
      </c>
      <c r="G7" s="303">
        <v>626649.03728518006</v>
      </c>
      <c r="H7" s="304">
        <v>1</v>
      </c>
      <c r="I7" s="305">
        <v>200000</v>
      </c>
      <c r="J7" s="304"/>
      <c r="K7" s="306">
        <f>tab_bg0359[[#This Row],[Qte '[V2']]]*tab_bg0359[[#This Row],[Devis 
unitaire]]</f>
        <v>0</v>
      </c>
      <c r="L7" s="307"/>
      <c r="M7" s="308" t="s">
        <v>1098</v>
      </c>
    </row>
    <row r="8" spans="1:13" ht="15.5" thickTop="1" thickBot="1">
      <c r="A8" s="301" t="s">
        <v>1089</v>
      </c>
      <c r="B8" s="302" t="s">
        <v>1090</v>
      </c>
      <c r="C8" s="302" t="s">
        <v>295</v>
      </c>
      <c r="D8" s="302" t="s">
        <v>196</v>
      </c>
      <c r="E8" s="302">
        <v>14000</v>
      </c>
      <c r="F8" s="302">
        <v>12230</v>
      </c>
      <c r="G8" s="303">
        <v>626649.03728518006</v>
      </c>
      <c r="H8" s="304">
        <v>1</v>
      </c>
      <c r="I8" s="305">
        <v>200000</v>
      </c>
      <c r="J8" s="304"/>
      <c r="K8" s="306">
        <f>tab_bg0359[[#This Row],[Qte '[V2']]]*tab_bg0359[[#This Row],[Devis 
unitaire]]</f>
        <v>0</v>
      </c>
      <c r="L8" s="307"/>
      <c r="M8" s="308" t="s">
        <v>1098</v>
      </c>
    </row>
    <row r="9" spans="1:13" ht="15.5" thickTop="1" thickBot="1">
      <c r="A9" s="296" t="s">
        <v>1089</v>
      </c>
      <c r="B9" s="297" t="s">
        <v>1090</v>
      </c>
      <c r="C9" s="297" t="s">
        <v>295</v>
      </c>
      <c r="D9" s="297" t="s">
        <v>1494</v>
      </c>
      <c r="E9" s="297">
        <v>20000</v>
      </c>
      <c r="F9" s="297">
        <v>28746</v>
      </c>
      <c r="G9" s="291">
        <v>350000</v>
      </c>
      <c r="H9" s="292">
        <v>1</v>
      </c>
      <c r="I9" s="298">
        <f>tab_bg0359[[#This Row],[Devis 
unitaire]]*tab_bg0359[[#This Row],[Qte '[V1']]]</f>
        <v>350000</v>
      </c>
      <c r="J9" s="292"/>
      <c r="K9" s="299">
        <f>tab_bg0359[[#This Row],[Qte '[V2']]]*tab_bg0359[[#This Row],[Devis 
unitaire]]</f>
        <v>0</v>
      </c>
      <c r="L9" s="300" t="s">
        <v>1495</v>
      </c>
      <c r="M9" s="235" t="s">
        <v>1092</v>
      </c>
    </row>
    <row r="10" spans="1:13" ht="15.5" thickTop="1" thickBot="1">
      <c r="A10" s="296" t="s">
        <v>1089</v>
      </c>
      <c r="B10" s="297" t="s">
        <v>1090</v>
      </c>
      <c r="C10" s="297" t="s">
        <v>295</v>
      </c>
      <c r="D10" s="297" t="s">
        <v>1496</v>
      </c>
      <c r="E10" s="297">
        <v>20000</v>
      </c>
      <c r="F10" s="297">
        <v>28746</v>
      </c>
      <c r="G10" s="291">
        <v>350000</v>
      </c>
      <c r="H10" s="292">
        <v>1</v>
      </c>
      <c r="I10" s="298">
        <f>tab_bg0359[[#This Row],[Devis 
unitaire]]*tab_bg0359[[#This Row],[Qte '[V1']]]</f>
        <v>350000</v>
      </c>
      <c r="J10" s="292"/>
      <c r="K10" s="299">
        <f>tab_bg0359[[#This Row],[Qte '[V2']]]*tab_bg0359[[#This Row],[Devis 
unitaire]]</f>
        <v>0</v>
      </c>
      <c r="L10" s="300" t="s">
        <v>1495</v>
      </c>
      <c r="M10" s="235" t="s">
        <v>1092</v>
      </c>
    </row>
    <row r="11" spans="1:13" ht="15.5" thickTop="1" thickBot="1">
      <c r="A11" s="296" t="s">
        <v>1089</v>
      </c>
      <c r="B11" s="297" t="s">
        <v>1090</v>
      </c>
      <c r="C11" s="297" t="s">
        <v>295</v>
      </c>
      <c r="D11" s="297" t="s">
        <v>1497</v>
      </c>
      <c r="E11" s="297">
        <v>6000</v>
      </c>
      <c r="F11" s="297">
        <v>12066</v>
      </c>
      <c r="G11" s="291">
        <v>9825.6409742399992</v>
      </c>
      <c r="H11" s="292">
        <v>1</v>
      </c>
      <c r="I11" s="298">
        <f>tab_bg0359[[#This Row],[Devis 
unitaire]]*tab_bg0359[[#This Row],[Qte '[V1']]]</f>
        <v>9825.6409742399992</v>
      </c>
      <c r="J11" s="292"/>
      <c r="K11" s="299">
        <f>tab_bg0359[[#This Row],[Qte '[V2']]]*tab_bg0359[[#This Row],[Devis 
unitaire]]</f>
        <v>0</v>
      </c>
      <c r="L11" s="300" t="s">
        <v>1498</v>
      </c>
      <c r="M11" s="235" t="s">
        <v>1098</v>
      </c>
    </row>
    <row r="12" spans="1:13" ht="15.5" thickTop="1" thickBot="1">
      <c r="A12" s="296" t="s">
        <v>1089</v>
      </c>
      <c r="B12" s="297" t="s">
        <v>1090</v>
      </c>
      <c r="C12" s="297" t="s">
        <v>295</v>
      </c>
      <c r="D12" s="297" t="s">
        <v>1499</v>
      </c>
      <c r="E12" s="297">
        <v>6000</v>
      </c>
      <c r="F12" s="297">
        <v>12066</v>
      </c>
      <c r="G12" s="291">
        <v>9825.6409742399992</v>
      </c>
      <c r="H12" s="292">
        <v>1</v>
      </c>
      <c r="I12" s="298">
        <f>tab_bg0359[[#This Row],[Devis 
unitaire]]*tab_bg0359[[#This Row],[Qte '[V1']]]</f>
        <v>9825.6409742399992</v>
      </c>
      <c r="J12" s="292"/>
      <c r="K12" s="299">
        <f>tab_bg0359[[#This Row],[Qte '[V2']]]*tab_bg0359[[#This Row],[Devis 
unitaire]]</f>
        <v>0</v>
      </c>
      <c r="L12" s="300" t="s">
        <v>1500</v>
      </c>
      <c r="M12" s="235" t="s">
        <v>1098</v>
      </c>
    </row>
    <row r="13" spans="1:13" ht="15.5" thickTop="1" thickBot="1">
      <c r="A13" s="296" t="s">
        <v>1089</v>
      </c>
      <c r="B13" s="297" t="s">
        <v>1090</v>
      </c>
      <c r="C13" s="297" t="s">
        <v>295</v>
      </c>
      <c r="D13" s="297" t="s">
        <v>1501</v>
      </c>
      <c r="E13" s="297">
        <v>10000</v>
      </c>
      <c r="F13" s="297">
        <v>12066</v>
      </c>
      <c r="G13" s="291">
        <v>5968.8830437600009</v>
      </c>
      <c r="H13" s="309"/>
      <c r="I13" s="298">
        <f>tab_bg0359[[#This Row],[Devis 
unitaire]]*tab_bg0359[[#This Row],[Qte '[V1']]]</f>
        <v>0</v>
      </c>
      <c r="J13" s="309"/>
      <c r="K13" s="299">
        <f>tab_bg0359[[#This Row],[Qte '[V2']]]*tab_bg0359[[#This Row],[Devis 
unitaire]]</f>
        <v>0</v>
      </c>
      <c r="L13" s="300"/>
      <c r="M13" s="235" t="s">
        <v>1098</v>
      </c>
    </row>
    <row r="14" spans="1:13" ht="15.5" thickTop="1" thickBot="1">
      <c r="A14" s="296" t="s">
        <v>1089</v>
      </c>
      <c r="B14" s="297" t="s">
        <v>1090</v>
      </c>
      <c r="C14" s="297" t="s">
        <v>295</v>
      </c>
      <c r="D14" s="297" t="s">
        <v>1502</v>
      </c>
      <c r="E14" s="297">
        <v>10000</v>
      </c>
      <c r="F14" s="297">
        <v>12066</v>
      </c>
      <c r="G14" s="291">
        <v>5968.8830437600009</v>
      </c>
      <c r="H14" s="292"/>
      <c r="I14" s="298">
        <f>tab_bg0359[[#This Row],[Devis 
unitaire]]*tab_bg0359[[#This Row],[Qte '[V1']]]</f>
        <v>0</v>
      </c>
      <c r="J14" s="292"/>
      <c r="K14" s="299">
        <f>tab_bg0359[[#This Row],[Qte '[V2']]]*tab_bg0359[[#This Row],[Devis 
unitaire]]</f>
        <v>0</v>
      </c>
      <c r="L14" s="300"/>
      <c r="M14" s="235" t="s">
        <v>1098</v>
      </c>
    </row>
    <row r="15" spans="1:13" ht="15.5" thickTop="1" thickBot="1">
      <c r="A15" s="301" t="s">
        <v>1089</v>
      </c>
      <c r="B15" s="302" t="s">
        <v>1090</v>
      </c>
      <c r="C15" s="302" t="s">
        <v>295</v>
      </c>
      <c r="D15" s="302" t="s">
        <v>1503</v>
      </c>
      <c r="E15" s="302">
        <v>6000</v>
      </c>
      <c r="F15" s="302">
        <v>10758</v>
      </c>
      <c r="G15" s="303">
        <v>33052.464608800001</v>
      </c>
      <c r="H15" s="304">
        <v>1</v>
      </c>
      <c r="I15" s="305">
        <f>tab_bg0359[[#This Row],[Devis 
unitaire]]*tab_bg0359[[#This Row],[Qte '[V1']]]</f>
        <v>33052.464608800001</v>
      </c>
      <c r="J15" s="304"/>
      <c r="K15" s="306">
        <f>tab_bg0359[[#This Row],[Qte '[V2']]]*tab_bg0359[[#This Row],[Devis 
unitaire]]</f>
        <v>0</v>
      </c>
      <c r="L15" s="307"/>
      <c r="M15" s="308" t="s">
        <v>1098</v>
      </c>
    </row>
    <row r="16" spans="1:13" ht="15.5" thickTop="1" thickBot="1">
      <c r="A16" s="296" t="s">
        <v>1089</v>
      </c>
      <c r="B16" s="297" t="s">
        <v>1090</v>
      </c>
      <c r="C16" s="297" t="s">
        <v>309</v>
      </c>
      <c r="D16" s="297" t="s">
        <v>160</v>
      </c>
      <c r="E16" s="297">
        <v>30000</v>
      </c>
      <c r="F16" s="297">
        <v>34282</v>
      </c>
      <c r="G16" s="291">
        <v>60000</v>
      </c>
      <c r="H16" s="309">
        <v>1</v>
      </c>
      <c r="I16" s="298">
        <f>tab_bg0359[[#This Row],[Devis 
unitaire]]*tab_bg0359[[#This Row],[Qte '[V1']]]</f>
        <v>60000</v>
      </c>
      <c r="J16" s="309"/>
      <c r="K16" s="299">
        <f>tab_bg0359[[#This Row],[Qte '[V2']]]*tab_bg0359[[#This Row],[Devis 
unitaire]]</f>
        <v>0</v>
      </c>
      <c r="L16" s="300" t="s">
        <v>1504</v>
      </c>
      <c r="M16" s="235" t="s">
        <v>1092</v>
      </c>
    </row>
    <row r="17" spans="1:13" ht="15.5" thickTop="1" thickBot="1">
      <c r="A17" s="296" t="s">
        <v>1089</v>
      </c>
      <c r="B17" s="297" t="s">
        <v>1090</v>
      </c>
      <c r="C17" s="297" t="s">
        <v>309</v>
      </c>
      <c r="D17" s="297" t="s">
        <v>1505</v>
      </c>
      <c r="E17" s="297">
        <v>26000</v>
      </c>
      <c r="F17" s="297">
        <v>34282</v>
      </c>
      <c r="G17" s="291">
        <v>134963.18</v>
      </c>
      <c r="H17" s="292">
        <v>1</v>
      </c>
      <c r="I17" s="298">
        <f>tab_bg0359[[#This Row],[Devis 
unitaire]]*tab_bg0359[[#This Row],[Qte '[V1']]]</f>
        <v>134963.18</v>
      </c>
      <c r="J17" s="292"/>
      <c r="K17" s="299">
        <f>tab_bg0359[[#This Row],[Qte '[V2']]]*tab_bg0359[[#This Row],[Devis 
unitaire]]</f>
        <v>0</v>
      </c>
      <c r="L17" s="300" t="s">
        <v>1506</v>
      </c>
      <c r="M17" s="235" t="s">
        <v>1092</v>
      </c>
    </row>
    <row r="18" spans="1:13" ht="15.5" thickTop="1" thickBot="1">
      <c r="A18" s="296" t="s">
        <v>1089</v>
      </c>
      <c r="B18" s="297" t="s">
        <v>1090</v>
      </c>
      <c r="C18" s="297" t="s">
        <v>359</v>
      </c>
      <c r="D18" s="297" t="s">
        <v>1496</v>
      </c>
      <c r="E18" s="297">
        <v>20000</v>
      </c>
      <c r="F18" s="297">
        <v>28746</v>
      </c>
      <c r="G18" s="291">
        <v>350000</v>
      </c>
      <c r="H18" s="292">
        <v>1</v>
      </c>
      <c r="I18" s="298">
        <f>tab_bg0359[[#This Row],[Devis 
unitaire]]*tab_bg0359[[#This Row],[Qte '[V1']]]</f>
        <v>350000</v>
      </c>
      <c r="J18" s="292"/>
      <c r="K18" s="299">
        <f>tab_bg0359[[#This Row],[Qte '[V2']]]*tab_bg0359[[#This Row],[Devis 
unitaire]]</f>
        <v>0</v>
      </c>
      <c r="L18" s="300" t="s">
        <v>1495</v>
      </c>
      <c r="M18" s="235" t="s">
        <v>1092</v>
      </c>
    </row>
    <row r="19" spans="1:13" ht="15.5" thickTop="1" thickBot="1">
      <c r="A19" s="296" t="s">
        <v>1089</v>
      </c>
      <c r="B19" s="297" t="s">
        <v>1090</v>
      </c>
      <c r="C19" s="297" t="s">
        <v>359</v>
      </c>
      <c r="D19" s="297" t="s">
        <v>1496</v>
      </c>
      <c r="E19" s="297">
        <v>20000</v>
      </c>
      <c r="F19" s="297">
        <v>28746</v>
      </c>
      <c r="G19" s="291">
        <v>350000</v>
      </c>
      <c r="H19" s="292">
        <v>1</v>
      </c>
      <c r="I19" s="298">
        <f>tab_bg0359[[#This Row],[Devis 
unitaire]]*tab_bg0359[[#This Row],[Qte '[V1']]]</f>
        <v>350000</v>
      </c>
      <c r="J19" s="292"/>
      <c r="K19" s="299">
        <f>tab_bg0359[[#This Row],[Qte '[V2']]]*tab_bg0359[[#This Row],[Devis 
unitaire]]</f>
        <v>0</v>
      </c>
      <c r="L19" s="300" t="s">
        <v>1495</v>
      </c>
      <c r="M19" s="235" t="s">
        <v>1092</v>
      </c>
    </row>
    <row r="20" spans="1:13" ht="15.5" thickTop="1" thickBot="1">
      <c r="A20" s="296" t="s">
        <v>1089</v>
      </c>
      <c r="B20" s="297" t="s">
        <v>1090</v>
      </c>
      <c r="C20" s="297" t="s">
        <v>309</v>
      </c>
      <c r="D20" s="297" t="s">
        <v>1494</v>
      </c>
      <c r="E20" s="297">
        <v>20000</v>
      </c>
      <c r="F20" s="297">
        <v>28746</v>
      </c>
      <c r="G20" s="291">
        <v>350000</v>
      </c>
      <c r="H20" s="292">
        <v>1</v>
      </c>
      <c r="I20" s="298">
        <f>tab_bg0359[[#This Row],[Devis 
unitaire]]*tab_bg0359[[#This Row],[Qte '[V1']]]</f>
        <v>350000</v>
      </c>
      <c r="J20" s="292"/>
      <c r="K20" s="299">
        <f>tab_bg0359[[#This Row],[Qte '[V2']]]*tab_bg0359[[#This Row],[Devis 
unitaire]]</f>
        <v>0</v>
      </c>
      <c r="L20" s="300" t="s">
        <v>1495</v>
      </c>
      <c r="M20" s="235" t="s">
        <v>1092</v>
      </c>
    </row>
    <row r="21" spans="1:13" ht="15.5" thickTop="1" thickBot="1">
      <c r="A21" s="296" t="s">
        <v>1089</v>
      </c>
      <c r="B21" s="297" t="s">
        <v>1090</v>
      </c>
      <c r="C21" s="297" t="s">
        <v>309</v>
      </c>
      <c r="D21" s="297" t="s">
        <v>1496</v>
      </c>
      <c r="E21" s="297">
        <v>20000</v>
      </c>
      <c r="F21" s="297">
        <v>28746</v>
      </c>
      <c r="G21" s="291">
        <v>350000</v>
      </c>
      <c r="H21" s="292">
        <v>1</v>
      </c>
      <c r="I21" s="298">
        <f>tab_bg0359[[#This Row],[Devis 
unitaire]]*tab_bg0359[[#This Row],[Qte '[V1']]]</f>
        <v>350000</v>
      </c>
      <c r="J21" s="292"/>
      <c r="K21" s="299">
        <f>tab_bg0359[[#This Row],[Qte '[V2']]]*tab_bg0359[[#This Row],[Devis 
unitaire]]</f>
        <v>0</v>
      </c>
      <c r="L21" s="300" t="s">
        <v>1495</v>
      </c>
      <c r="M21" s="235" t="s">
        <v>1092</v>
      </c>
    </row>
    <row r="22" spans="1:13" ht="15.5" thickTop="1" thickBot="1">
      <c r="A22" s="296" t="s">
        <v>1089</v>
      </c>
      <c r="B22" s="297" t="s">
        <v>1090</v>
      </c>
      <c r="C22" s="297" t="s">
        <v>359</v>
      </c>
      <c r="D22" s="297" t="s">
        <v>1493</v>
      </c>
      <c r="E22" s="297">
        <v>10000</v>
      </c>
      <c r="F22" s="297">
        <v>31800</v>
      </c>
      <c r="G22" s="291">
        <v>5968.8830437600009</v>
      </c>
      <c r="H22" s="292">
        <v>1</v>
      </c>
      <c r="I22" s="298">
        <f>tab_bg0359[[#This Row],[Devis 
unitaire]]*tab_bg0359[[#This Row],[Qte '[V1']]]</f>
        <v>5968.8830437600009</v>
      </c>
      <c r="J22" s="292"/>
      <c r="K22" s="299">
        <f>tab_bg0359[[#This Row],[Qte '[V2']]]*tab_bg0359[[#This Row],[Devis 
unitaire]]</f>
        <v>0</v>
      </c>
      <c r="L22" s="300"/>
      <c r="M22" s="235" t="s">
        <v>1098</v>
      </c>
    </row>
    <row r="23" spans="1:13" ht="15.5" thickTop="1" thickBot="1">
      <c r="A23" s="296" t="s">
        <v>1089</v>
      </c>
      <c r="B23" s="297" t="s">
        <v>1090</v>
      </c>
      <c r="C23" s="297" t="s">
        <v>359</v>
      </c>
      <c r="D23" s="297" t="s">
        <v>1493</v>
      </c>
      <c r="E23" s="297">
        <v>10000</v>
      </c>
      <c r="F23" s="297">
        <v>31800</v>
      </c>
      <c r="G23" s="291">
        <v>5968.8830437600009</v>
      </c>
      <c r="H23" s="292">
        <v>1</v>
      </c>
      <c r="I23" s="298">
        <f>tab_bg0359[[#This Row],[Devis 
unitaire]]*tab_bg0359[[#This Row],[Qte '[V1']]]</f>
        <v>5968.8830437600009</v>
      </c>
      <c r="J23" s="292"/>
      <c r="K23" s="299">
        <f>tab_bg0359[[#This Row],[Qte '[V2']]]*tab_bg0359[[#This Row],[Devis 
unitaire]]</f>
        <v>0</v>
      </c>
      <c r="L23" s="300"/>
      <c r="M23" s="235" t="s">
        <v>1098</v>
      </c>
    </row>
    <row r="24" spans="1:13" ht="15.5" thickTop="1" thickBot="1">
      <c r="A24" s="301" t="s">
        <v>1089</v>
      </c>
      <c r="B24" s="302" t="s">
        <v>1090</v>
      </c>
      <c r="C24" s="302" t="s">
        <v>359</v>
      </c>
      <c r="D24" s="302" t="s">
        <v>1507</v>
      </c>
      <c r="E24" s="302">
        <v>6000</v>
      </c>
      <c r="F24" s="302">
        <v>16902</v>
      </c>
      <c r="G24" s="303">
        <v>33052.464608800001</v>
      </c>
      <c r="H24" s="304">
        <v>1</v>
      </c>
      <c r="I24" s="305">
        <f>tab_bg0359[[#This Row],[Devis 
unitaire]]*tab_bg0359[[#This Row],[Qte '[V1']]]</f>
        <v>33052.464608800001</v>
      </c>
      <c r="J24" s="304"/>
      <c r="K24" s="306">
        <f>tab_bg0359[[#This Row],[Qte '[V2']]]*tab_bg0359[[#This Row],[Devis 
unitaire]]</f>
        <v>0</v>
      </c>
      <c r="L24" s="307"/>
      <c r="M24" s="308" t="s">
        <v>1098</v>
      </c>
    </row>
    <row r="25" spans="1:13" ht="15.5" thickTop="1" thickBot="1">
      <c r="A25" s="310" t="s">
        <v>1089</v>
      </c>
      <c r="B25" s="311" t="s">
        <v>1090</v>
      </c>
      <c r="C25" s="311" t="s">
        <v>359</v>
      </c>
      <c r="D25" s="311" t="s">
        <v>1503</v>
      </c>
      <c r="E25" s="311">
        <v>6000</v>
      </c>
      <c r="F25" s="311">
        <v>16902</v>
      </c>
      <c r="G25" s="303">
        <v>33052.464608800001</v>
      </c>
      <c r="H25" s="304">
        <v>1</v>
      </c>
      <c r="I25" s="312">
        <f>tab_bg0359[[#This Row],[Devis 
unitaire]]*tab_bg0359[[#This Row],[Qte '[V1']]]</f>
        <v>33052.464608800001</v>
      </c>
      <c r="J25" s="304"/>
      <c r="K25" s="313">
        <f>tab_bg0359[[#This Row],[Qte '[V2']]]*tab_bg0359[[#This Row],[Devis 
unitaire]]</f>
        <v>0</v>
      </c>
      <c r="L25" s="314"/>
      <c r="M25" s="308" t="s">
        <v>1098</v>
      </c>
    </row>
    <row r="26" spans="1:13" ht="15.5" thickTop="1" thickBot="1">
      <c r="A26" s="315" t="s">
        <v>1089</v>
      </c>
      <c r="B26" s="315" t="s">
        <v>1090</v>
      </c>
      <c r="C26" s="315" t="s">
        <v>400</v>
      </c>
      <c r="D26" s="315" t="s">
        <v>160</v>
      </c>
      <c r="E26" s="315">
        <v>30000</v>
      </c>
      <c r="F26" s="315">
        <v>29723</v>
      </c>
      <c r="G26" s="291">
        <v>60000</v>
      </c>
      <c r="H26" s="309">
        <v>1</v>
      </c>
      <c r="I26" s="316">
        <f>tab_bg0359[[#This Row],[Devis 
unitaire]]*tab_bg0359[[#This Row],[Qte '[V1']]]</f>
        <v>60000</v>
      </c>
      <c r="J26" s="309"/>
      <c r="K26" s="317">
        <f>tab_bg0359[[#This Row],[Qte '[V2']]]*tab_bg0359[[#This Row],[Devis 
unitaire]]</f>
        <v>0</v>
      </c>
      <c r="L26" s="238" t="s">
        <v>1504</v>
      </c>
      <c r="M26" s="235" t="s">
        <v>1092</v>
      </c>
    </row>
    <row r="27" spans="1:13" ht="15.5" thickTop="1" thickBot="1">
      <c r="A27" s="315" t="s">
        <v>1089</v>
      </c>
      <c r="B27" s="315" t="s">
        <v>1090</v>
      </c>
      <c r="C27" s="315" t="s">
        <v>400</v>
      </c>
      <c r="D27" s="315" t="s">
        <v>197</v>
      </c>
      <c r="E27" s="315">
        <v>14000</v>
      </c>
      <c r="F27" s="315">
        <v>29723</v>
      </c>
      <c r="G27" s="291">
        <v>626649.03728518006</v>
      </c>
      <c r="H27" s="292">
        <v>1</v>
      </c>
      <c r="I27" s="305">
        <v>200000</v>
      </c>
      <c r="J27" s="292"/>
      <c r="K27" s="317">
        <f>tab_bg0359[[#This Row],[Qte '[V2']]]*tab_bg0359[[#This Row],[Devis 
unitaire]]</f>
        <v>0</v>
      </c>
      <c r="L27" s="238"/>
      <c r="M27" s="235" t="s">
        <v>1098</v>
      </c>
    </row>
    <row r="28" spans="1:13" ht="15.5" thickTop="1" thickBot="1">
      <c r="A28" s="318" t="s">
        <v>1089</v>
      </c>
      <c r="B28" s="318" t="s">
        <v>1090</v>
      </c>
      <c r="C28" s="318" t="s">
        <v>400</v>
      </c>
      <c r="D28" s="318" t="s">
        <v>196</v>
      </c>
      <c r="E28" s="318">
        <v>14000</v>
      </c>
      <c r="F28" s="318">
        <v>29723</v>
      </c>
      <c r="G28" s="303">
        <v>626649.03728518006</v>
      </c>
      <c r="H28" s="304">
        <v>1</v>
      </c>
      <c r="I28" s="305">
        <v>200000</v>
      </c>
      <c r="J28" s="304"/>
      <c r="K28" s="319">
        <f>tab_bg0359[[#This Row],[Qte '[V2']]]*tab_bg0359[[#This Row],[Devis 
unitaire]]</f>
        <v>0</v>
      </c>
      <c r="L28" s="320"/>
      <c r="M28" s="308" t="s">
        <v>1098</v>
      </c>
    </row>
    <row r="29" spans="1:13" ht="15.5" thickTop="1" thickBot="1">
      <c r="A29" s="315" t="s">
        <v>1089</v>
      </c>
      <c r="B29" s="315" t="s">
        <v>1090</v>
      </c>
      <c r="C29" s="315" t="s">
        <v>400</v>
      </c>
      <c r="D29" s="315" t="s">
        <v>1505</v>
      </c>
      <c r="E29" s="315">
        <v>26000</v>
      </c>
      <c r="F29" s="315">
        <v>29723</v>
      </c>
      <c r="G29" s="291">
        <v>134963.18</v>
      </c>
      <c r="H29" s="292">
        <v>1</v>
      </c>
      <c r="I29" s="316">
        <f>tab_bg0359[[#This Row],[Devis 
unitaire]]*tab_bg0359[[#This Row],[Qte '[V1']]]</f>
        <v>134963.18</v>
      </c>
      <c r="J29" s="292"/>
      <c r="K29" s="317">
        <f>tab_bg0359[[#This Row],[Qte '[V2']]]*tab_bg0359[[#This Row],[Devis 
unitaire]]</f>
        <v>0</v>
      </c>
      <c r="L29" s="238" t="s">
        <v>1506</v>
      </c>
      <c r="M29" s="235" t="s">
        <v>1092</v>
      </c>
    </row>
    <row r="30" spans="1:13" ht="15.5" thickTop="1" thickBot="1">
      <c r="A30" s="315" t="s">
        <v>1089</v>
      </c>
      <c r="B30" s="315" t="s">
        <v>1090</v>
      </c>
      <c r="C30" s="315" t="s">
        <v>400</v>
      </c>
      <c r="D30" s="315" t="s">
        <v>200</v>
      </c>
      <c r="E30" s="315">
        <v>26000</v>
      </c>
      <c r="F30" s="315">
        <v>29723</v>
      </c>
      <c r="G30" s="291">
        <v>134963.18</v>
      </c>
      <c r="H30" s="309"/>
      <c r="I30" s="316">
        <f>tab_bg0359[[#This Row],[Devis 
unitaire]]*tab_bg0359[[#This Row],[Qte '[V1']]]</f>
        <v>0</v>
      </c>
      <c r="J30" s="309"/>
      <c r="K30" s="317">
        <f>tab_bg0359[[#This Row],[Qte '[V2']]]*tab_bg0359[[#This Row],[Devis 
unitaire]]</f>
        <v>0</v>
      </c>
      <c r="L30" s="238" t="s">
        <v>1506</v>
      </c>
      <c r="M30" s="235" t="s">
        <v>1092</v>
      </c>
    </row>
    <row r="31" spans="1:13" ht="15.5" thickTop="1" thickBot="1">
      <c r="A31" s="315" t="s">
        <v>1089</v>
      </c>
      <c r="B31" s="315" t="s">
        <v>1090</v>
      </c>
      <c r="C31" s="315" t="s">
        <v>400</v>
      </c>
      <c r="D31" s="315" t="s">
        <v>1494</v>
      </c>
      <c r="E31" s="315">
        <v>20000</v>
      </c>
      <c r="F31" s="315">
        <v>29723</v>
      </c>
      <c r="G31" s="291">
        <v>350000</v>
      </c>
      <c r="H31" s="292">
        <v>1</v>
      </c>
      <c r="I31" s="316">
        <f>tab_bg0359[[#This Row],[Devis 
unitaire]]*tab_bg0359[[#This Row],[Qte '[V1']]]</f>
        <v>350000</v>
      </c>
      <c r="J31" s="292"/>
      <c r="K31" s="317">
        <f>tab_bg0359[[#This Row],[Qte '[V2']]]*tab_bg0359[[#This Row],[Devis 
unitaire]]</f>
        <v>0</v>
      </c>
      <c r="L31" s="238" t="s">
        <v>1495</v>
      </c>
      <c r="M31" s="235" t="s">
        <v>1092</v>
      </c>
    </row>
    <row r="32" spans="1:13" ht="15.5" thickTop="1" thickBot="1">
      <c r="A32" s="315" t="s">
        <v>1089</v>
      </c>
      <c r="B32" s="315" t="s">
        <v>1090</v>
      </c>
      <c r="C32" s="315" t="s">
        <v>400</v>
      </c>
      <c r="D32" s="315" t="s">
        <v>1496</v>
      </c>
      <c r="E32" s="315">
        <v>20000</v>
      </c>
      <c r="F32" s="315">
        <v>29723</v>
      </c>
      <c r="G32" s="291">
        <v>350000</v>
      </c>
      <c r="H32" s="292">
        <v>1</v>
      </c>
      <c r="I32" s="316">
        <f>tab_bg0359[[#This Row],[Devis 
unitaire]]*tab_bg0359[[#This Row],[Qte '[V1']]]</f>
        <v>350000</v>
      </c>
      <c r="J32" s="292"/>
      <c r="K32" s="317">
        <f>tab_bg0359[[#This Row],[Qte '[V2']]]*tab_bg0359[[#This Row],[Devis 
unitaire]]</f>
        <v>0</v>
      </c>
      <c r="L32" s="238" t="s">
        <v>1495</v>
      </c>
      <c r="M32" s="235" t="s">
        <v>1092</v>
      </c>
    </row>
    <row r="33" spans="1:13" ht="15.5" thickTop="1" thickBot="1">
      <c r="A33" s="315" t="s">
        <v>1089</v>
      </c>
      <c r="B33" s="315" t="s">
        <v>1090</v>
      </c>
      <c r="C33" s="315" t="s">
        <v>400</v>
      </c>
      <c r="D33" s="315" t="s">
        <v>1508</v>
      </c>
      <c r="E33" s="315">
        <v>10000</v>
      </c>
      <c r="F33" s="315">
        <v>5934</v>
      </c>
      <c r="G33" s="291">
        <v>5968.8830437600009</v>
      </c>
      <c r="H33" s="292">
        <v>1</v>
      </c>
      <c r="I33" s="316">
        <f>tab_bg0359[[#This Row],[Devis 
unitaire]]*tab_bg0359[[#This Row],[Qte '[V1']]]</f>
        <v>5968.8830437600009</v>
      </c>
      <c r="J33" s="292"/>
      <c r="K33" s="317">
        <f>tab_bg0359[[#This Row],[Qte '[V2']]]*tab_bg0359[[#This Row],[Devis 
unitaire]]</f>
        <v>0</v>
      </c>
      <c r="L33" s="238"/>
      <c r="M33" s="235" t="s">
        <v>1098</v>
      </c>
    </row>
    <row r="34" spans="1:13" ht="15.5" thickTop="1" thickBot="1">
      <c r="A34" s="315" t="s">
        <v>1089</v>
      </c>
      <c r="B34" s="315" t="s">
        <v>1090</v>
      </c>
      <c r="C34" s="315" t="s">
        <v>400</v>
      </c>
      <c r="D34" s="315" t="s">
        <v>1508</v>
      </c>
      <c r="E34" s="315">
        <v>10000</v>
      </c>
      <c r="F34" s="315">
        <v>29723</v>
      </c>
      <c r="G34" s="291">
        <v>5968.8830437600009</v>
      </c>
      <c r="H34" s="292">
        <v>1</v>
      </c>
      <c r="I34" s="316">
        <f>tab_bg0359[[#This Row],[Devis 
unitaire]]*tab_bg0359[[#This Row],[Qte '[V1']]]</f>
        <v>5968.8830437600009</v>
      </c>
      <c r="J34" s="292"/>
      <c r="K34" s="317">
        <f>tab_bg0359[[#This Row],[Qte '[V2']]]*tab_bg0359[[#This Row],[Devis 
unitaire]]</f>
        <v>0</v>
      </c>
      <c r="L34" s="238"/>
      <c r="M34" s="235" t="s">
        <v>1098</v>
      </c>
    </row>
    <row r="35" spans="1:13" ht="15.5" thickTop="1" thickBot="1">
      <c r="A35" s="315" t="s">
        <v>1089</v>
      </c>
      <c r="B35" s="315" t="s">
        <v>1090</v>
      </c>
      <c r="C35" s="315" t="s">
        <v>1468</v>
      </c>
      <c r="D35" s="315" t="s">
        <v>196</v>
      </c>
      <c r="E35" s="315">
        <v>14000</v>
      </c>
      <c r="F35" s="315">
        <v>45241</v>
      </c>
      <c r="G35" s="291">
        <v>626649.03728518006</v>
      </c>
      <c r="H35" s="292">
        <v>1</v>
      </c>
      <c r="I35" s="305">
        <v>200000</v>
      </c>
      <c r="J35" s="292"/>
      <c r="K35" s="317">
        <f>tab_bg0359[[#This Row],[Qte '[V2']]]*tab_bg0359[[#This Row],[Devis 
unitaire]]</f>
        <v>0</v>
      </c>
      <c r="L35" s="238"/>
      <c r="M35" s="235" t="s">
        <v>1098</v>
      </c>
    </row>
    <row r="36" spans="1:13" ht="15.5" thickTop="1" thickBot="1">
      <c r="A36" s="318" t="s">
        <v>1089</v>
      </c>
      <c r="B36" s="318" t="s">
        <v>1090</v>
      </c>
      <c r="C36" s="318" t="s">
        <v>1468</v>
      </c>
      <c r="D36" s="318" t="s">
        <v>197</v>
      </c>
      <c r="E36" s="318">
        <v>14000</v>
      </c>
      <c r="F36" s="318">
        <v>45241</v>
      </c>
      <c r="G36" s="303">
        <v>626649.03728518006</v>
      </c>
      <c r="H36" s="304">
        <v>1</v>
      </c>
      <c r="I36" s="305">
        <v>200000</v>
      </c>
      <c r="J36" s="304"/>
      <c r="K36" s="319">
        <f>tab_bg0359[[#This Row],[Qte '[V2']]]*tab_bg0359[[#This Row],[Devis 
unitaire]]</f>
        <v>0</v>
      </c>
      <c r="L36" s="320"/>
      <c r="M36" s="308" t="s">
        <v>1098</v>
      </c>
    </row>
    <row r="37" spans="1:13" ht="30" thickTop="1" thickBot="1">
      <c r="A37" s="315" t="s">
        <v>1089</v>
      </c>
      <c r="B37" s="315" t="s">
        <v>1090</v>
      </c>
      <c r="C37" s="315" t="s">
        <v>1468</v>
      </c>
      <c r="D37" s="321" t="s">
        <v>1509</v>
      </c>
      <c r="E37" s="315">
        <v>14000</v>
      </c>
      <c r="F37" s="315">
        <v>11453</v>
      </c>
      <c r="G37" s="291">
        <v>987463.57600525999</v>
      </c>
      <c r="H37" s="292">
        <v>1</v>
      </c>
      <c r="I37" s="316">
        <f>tab_bg0359[[#This Row],[Devis 
unitaire]]*tab_bg0359[[#This Row],[Qte '[V1']]]</f>
        <v>987463.57600525999</v>
      </c>
      <c r="J37" s="292"/>
      <c r="K37" s="317">
        <f>tab_bg0359[[#This Row],[Qte '[V2']]]*tab_bg0359[[#This Row],[Devis 
unitaire]]</f>
        <v>0</v>
      </c>
      <c r="L37" s="241" t="s">
        <v>1510</v>
      </c>
      <c r="M37" s="235" t="s">
        <v>1511</v>
      </c>
    </row>
    <row r="38" spans="1:13" ht="15.5" thickTop="1" thickBot="1">
      <c r="A38" s="289" t="s">
        <v>1089</v>
      </c>
      <c r="B38" s="290" t="s">
        <v>1090</v>
      </c>
      <c r="C38" s="290" t="s">
        <v>1468</v>
      </c>
      <c r="D38" s="322" t="s">
        <v>1497</v>
      </c>
      <c r="E38" s="290">
        <v>6000</v>
      </c>
      <c r="F38" s="290">
        <v>13769</v>
      </c>
      <c r="G38" s="291">
        <v>9825.6409742399992</v>
      </c>
      <c r="H38" s="292">
        <v>1</v>
      </c>
      <c r="I38" s="293">
        <f>tab_bg0359[[#This Row],[Devis 
unitaire]]*tab_bg0359[[#This Row],[Qte '[V1']]]</f>
        <v>9825.6409742399992</v>
      </c>
      <c r="J38" s="292"/>
      <c r="K38" s="294">
        <f>tab_bg0359[[#This Row],[Qte '[V2']]]*tab_bg0359[[#This Row],[Devis 
unitaire]]</f>
        <v>0</v>
      </c>
      <c r="L38" s="295"/>
      <c r="M38" s="235" t="s">
        <v>1098</v>
      </c>
    </row>
    <row r="39" spans="1:13" ht="15.5" thickTop="1" thickBot="1">
      <c r="A39" s="296" t="s">
        <v>1089</v>
      </c>
      <c r="B39" s="297" t="s">
        <v>1090</v>
      </c>
      <c r="C39" s="297" t="s">
        <v>1468</v>
      </c>
      <c r="D39" s="297" t="s">
        <v>1499</v>
      </c>
      <c r="E39" s="297">
        <v>6000</v>
      </c>
      <c r="F39" s="297">
        <v>13769</v>
      </c>
      <c r="G39" s="291">
        <v>9825.6409742399992</v>
      </c>
      <c r="H39" s="292">
        <v>1</v>
      </c>
      <c r="I39" s="298">
        <f>tab_bg0359[[#This Row],[Devis 
unitaire]]*tab_bg0359[[#This Row],[Qte '[V1']]]</f>
        <v>9825.6409742399992</v>
      </c>
      <c r="J39" s="292"/>
      <c r="K39" s="299">
        <f>tab_bg0359[[#This Row],[Qte '[V2']]]*tab_bg0359[[#This Row],[Devis 
unitaire]]</f>
        <v>0</v>
      </c>
      <c r="L39" s="300" t="s">
        <v>1500</v>
      </c>
      <c r="M39" s="235" t="s">
        <v>1098</v>
      </c>
    </row>
    <row r="40" spans="1:13" ht="15.5" thickTop="1" thickBot="1">
      <c r="A40" s="296" t="s">
        <v>1089</v>
      </c>
      <c r="B40" s="297" t="s">
        <v>1090</v>
      </c>
      <c r="C40" s="297" t="s">
        <v>1468</v>
      </c>
      <c r="D40" s="297" t="s">
        <v>1508</v>
      </c>
      <c r="E40" s="297">
        <v>10000</v>
      </c>
      <c r="F40" s="297">
        <v>45241</v>
      </c>
      <c r="G40" s="291">
        <v>5968.8830437600009</v>
      </c>
      <c r="H40" s="292">
        <v>1</v>
      </c>
      <c r="I40" s="298">
        <f>tab_bg0359[[#This Row],[Devis 
unitaire]]*tab_bg0359[[#This Row],[Qte '[V1']]]</f>
        <v>5968.8830437600009</v>
      </c>
      <c r="J40" s="292"/>
      <c r="K40" s="299">
        <f>tab_bg0359[[#This Row],[Qte '[V2']]]*tab_bg0359[[#This Row],[Devis 
unitaire]]</f>
        <v>0</v>
      </c>
      <c r="L40" s="300"/>
      <c r="M40" s="235" t="s">
        <v>1098</v>
      </c>
    </row>
    <row r="41" spans="1:13" ht="15.5" thickTop="1" thickBot="1">
      <c r="A41" s="296" t="s">
        <v>1089</v>
      </c>
      <c r="B41" s="297" t="s">
        <v>1090</v>
      </c>
      <c r="C41" s="297" t="s">
        <v>1468</v>
      </c>
      <c r="D41" s="297" t="s">
        <v>1502</v>
      </c>
      <c r="E41" s="297">
        <v>10000</v>
      </c>
      <c r="F41" s="297">
        <v>45241</v>
      </c>
      <c r="G41" s="291">
        <v>5968.8830437600009</v>
      </c>
      <c r="H41" s="292"/>
      <c r="I41" s="298">
        <f>tab_bg0359[[#This Row],[Devis 
unitaire]]*tab_bg0359[[#This Row],[Qte '[V1']]]</f>
        <v>0</v>
      </c>
      <c r="J41" s="292"/>
      <c r="K41" s="299">
        <f>tab_bg0359[[#This Row],[Qte '[V2']]]*tab_bg0359[[#This Row],[Devis 
unitaire]]</f>
        <v>0</v>
      </c>
      <c r="L41" s="300"/>
      <c r="M41" s="235" t="s">
        <v>1098</v>
      </c>
    </row>
    <row r="42" spans="1:13" ht="15.5" thickTop="1" thickBot="1">
      <c r="A42" s="289" t="s">
        <v>1089</v>
      </c>
      <c r="B42" s="290" t="s">
        <v>1090</v>
      </c>
      <c r="C42" s="290" t="s">
        <v>400</v>
      </c>
      <c r="D42" s="290" t="s">
        <v>1492</v>
      </c>
      <c r="E42" s="290">
        <v>18000</v>
      </c>
      <c r="F42" s="290">
        <v>15749</v>
      </c>
      <c r="G42" s="291">
        <v>726176.38063698006</v>
      </c>
      <c r="H42" s="292">
        <v>1</v>
      </c>
      <c r="I42" s="293">
        <f>tab_bg0359[[#This Row],[Devis 
unitaire]]*tab_bg0359[[#This Row],[Qte '[V1']]]</f>
        <v>726176.38063698006</v>
      </c>
      <c r="J42" s="292"/>
      <c r="K42" s="294">
        <f>tab_bg0359[[#This Row],[Qte '[V2']]]*tab_bg0359[[#This Row],[Devis 
unitaire]]</f>
        <v>0</v>
      </c>
      <c r="L42" s="295"/>
      <c r="M42" s="235" t="s">
        <v>1098</v>
      </c>
    </row>
    <row r="43" spans="1:13" ht="15.5" thickTop="1" thickBot="1">
      <c r="A43" s="289" t="s">
        <v>1089</v>
      </c>
      <c r="B43" s="290" t="s">
        <v>1090</v>
      </c>
      <c r="C43" s="290" t="s">
        <v>295</v>
      </c>
      <c r="D43" s="290" t="s">
        <v>1492</v>
      </c>
      <c r="E43" s="290">
        <v>18000</v>
      </c>
      <c r="F43" s="290">
        <v>15749</v>
      </c>
      <c r="G43" s="291">
        <v>726176.38063698006</v>
      </c>
      <c r="H43" s="292">
        <v>1</v>
      </c>
      <c r="I43" s="293">
        <f>tab_bg0359[[#This Row],[Devis 
unitaire]]*tab_bg0359[[#This Row],[Qte '[V1']]]</f>
        <v>726176.38063698006</v>
      </c>
      <c r="J43" s="292"/>
      <c r="K43" s="294">
        <f>tab_bg0359[[#This Row],[Qte '[V2']]]*tab_bg0359[[#This Row],[Devis 
unitaire]]</f>
        <v>0</v>
      </c>
      <c r="L43" s="295"/>
      <c r="M43" s="235" t="s">
        <v>1098</v>
      </c>
    </row>
    <row r="44" spans="1:13" ht="15.5" thickTop="1" thickBot="1">
      <c r="A44" s="289" t="s">
        <v>1089</v>
      </c>
      <c r="B44" s="290" t="s">
        <v>1090</v>
      </c>
      <c r="C44" s="290" t="s">
        <v>1468</v>
      </c>
      <c r="D44" s="290" t="s">
        <v>1492</v>
      </c>
      <c r="E44" s="290">
        <v>18000</v>
      </c>
      <c r="F44" s="290">
        <v>15749</v>
      </c>
      <c r="G44" s="291">
        <v>726176.38063698006</v>
      </c>
      <c r="H44" s="292">
        <v>1</v>
      </c>
      <c r="I44" s="293">
        <f>tab_bg0359[[#This Row],[Devis 
unitaire]]*tab_bg0359[[#This Row],[Qte '[V1']]]</f>
        <v>726176.38063698006</v>
      </c>
      <c r="J44" s="292"/>
      <c r="K44" s="294">
        <f>tab_bg0359[[#This Row],[Qte '[V2']]]*tab_bg0359[[#This Row],[Devis 
unitaire]]</f>
        <v>0</v>
      </c>
      <c r="L44" s="295"/>
      <c r="M44" s="235" t="s">
        <v>1098</v>
      </c>
    </row>
    <row r="45" spans="1:13" ht="15.5" thickTop="1" thickBot="1">
      <c r="A45" s="296" t="s">
        <v>1089</v>
      </c>
      <c r="B45" s="297" t="s">
        <v>1090</v>
      </c>
      <c r="C45" s="297" t="s">
        <v>1469</v>
      </c>
      <c r="D45" s="297" t="s">
        <v>1492</v>
      </c>
      <c r="E45" s="297">
        <v>18000</v>
      </c>
      <c r="F45" s="297">
        <v>21978</v>
      </c>
      <c r="G45" s="291">
        <v>726176.38063698006</v>
      </c>
      <c r="H45" s="292">
        <v>1</v>
      </c>
      <c r="I45" s="298">
        <f>tab_bg0359[[#This Row],[Devis 
unitaire]]*tab_bg0359[[#This Row],[Qte '[V1']]]</f>
        <v>726176.38063698006</v>
      </c>
      <c r="J45" s="292"/>
      <c r="K45" s="299">
        <f>tab_bg0359[[#This Row],[Qte '[V2']]]*tab_bg0359[[#This Row],[Devis 
unitaire]]</f>
        <v>0</v>
      </c>
      <c r="L45" s="300"/>
      <c r="M45" s="235" t="s">
        <v>1098</v>
      </c>
    </row>
    <row r="46" spans="1:13" ht="15.5" thickTop="1" thickBot="1">
      <c r="A46" s="296" t="s">
        <v>1089</v>
      </c>
      <c r="B46" s="297" t="s">
        <v>1090</v>
      </c>
      <c r="C46" s="297" t="s">
        <v>1469</v>
      </c>
      <c r="D46" s="297" t="s">
        <v>196</v>
      </c>
      <c r="E46" s="297">
        <v>14000</v>
      </c>
      <c r="F46" s="297">
        <v>21978</v>
      </c>
      <c r="G46" s="291">
        <v>626649.03728518006</v>
      </c>
      <c r="H46" s="292">
        <v>1</v>
      </c>
      <c r="I46" s="305">
        <v>200000</v>
      </c>
      <c r="J46" s="292"/>
      <c r="K46" s="299">
        <f>tab_bg0359[[#This Row],[Qte '[V2']]]*tab_bg0359[[#This Row],[Devis 
unitaire]]</f>
        <v>0</v>
      </c>
      <c r="L46" s="300"/>
      <c r="M46" s="235" t="s">
        <v>1098</v>
      </c>
    </row>
    <row r="47" spans="1:13" ht="15.5" thickTop="1" thickBot="1">
      <c r="A47" s="296" t="s">
        <v>1089</v>
      </c>
      <c r="B47" s="297" t="s">
        <v>1090</v>
      </c>
      <c r="C47" s="297" t="s">
        <v>1469</v>
      </c>
      <c r="D47" s="297" t="s">
        <v>1505</v>
      </c>
      <c r="E47" s="297">
        <v>26000</v>
      </c>
      <c r="F47" s="297">
        <v>21978</v>
      </c>
      <c r="G47" s="291">
        <v>134963.18</v>
      </c>
      <c r="H47" s="309"/>
      <c r="I47" s="298">
        <f>tab_bg0359[[#This Row],[Devis 
unitaire]]*tab_bg0359[[#This Row],[Qte '[V1']]]</f>
        <v>0</v>
      </c>
      <c r="J47" s="309"/>
      <c r="K47" s="299">
        <f>tab_bg0359[[#This Row],[Qte '[V2']]]*tab_bg0359[[#This Row],[Devis 
unitaire]]</f>
        <v>0</v>
      </c>
      <c r="L47" s="300" t="s">
        <v>1506</v>
      </c>
      <c r="M47" s="235" t="s">
        <v>1092</v>
      </c>
    </row>
    <row r="48" spans="1:13" ht="15.5" thickTop="1" thickBot="1">
      <c r="A48" s="296" t="s">
        <v>1089</v>
      </c>
      <c r="B48" s="297" t="s">
        <v>1090</v>
      </c>
      <c r="C48" s="297" t="s">
        <v>1469</v>
      </c>
      <c r="D48" s="297" t="s">
        <v>200</v>
      </c>
      <c r="E48" s="297">
        <v>26000</v>
      </c>
      <c r="F48" s="297">
        <v>21978</v>
      </c>
      <c r="G48" s="291">
        <v>134963.18</v>
      </c>
      <c r="H48" s="309"/>
      <c r="I48" s="298">
        <f>tab_bg0359[[#This Row],[Devis 
unitaire]]*tab_bg0359[[#This Row],[Qte '[V1']]]</f>
        <v>0</v>
      </c>
      <c r="J48" s="309"/>
      <c r="K48" s="299">
        <f>tab_bg0359[[#This Row],[Qte '[V2']]]*tab_bg0359[[#This Row],[Devis 
unitaire]]</f>
        <v>0</v>
      </c>
      <c r="L48" s="300" t="s">
        <v>1506</v>
      </c>
      <c r="M48" s="235" t="s">
        <v>1092</v>
      </c>
    </row>
    <row r="49" spans="1:13" ht="15.5" thickTop="1" thickBot="1">
      <c r="A49" s="296" t="s">
        <v>1089</v>
      </c>
      <c r="B49" s="297" t="s">
        <v>1090</v>
      </c>
      <c r="C49" s="297" t="s">
        <v>1469</v>
      </c>
      <c r="D49" s="297" t="s">
        <v>1494</v>
      </c>
      <c r="E49" s="297">
        <v>20000</v>
      </c>
      <c r="F49" s="297">
        <v>21978</v>
      </c>
      <c r="G49" s="291">
        <v>350000</v>
      </c>
      <c r="H49" s="309"/>
      <c r="I49" s="298">
        <f>tab_bg0359[[#This Row],[Devis 
unitaire]]*tab_bg0359[[#This Row],[Qte '[V1']]]</f>
        <v>0</v>
      </c>
      <c r="J49" s="309"/>
      <c r="K49" s="299">
        <f>tab_bg0359[[#This Row],[Qte '[V2']]]*tab_bg0359[[#This Row],[Devis 
unitaire]]</f>
        <v>0</v>
      </c>
      <c r="L49" s="300" t="s">
        <v>1495</v>
      </c>
      <c r="M49" s="235" t="s">
        <v>1092</v>
      </c>
    </row>
    <row r="50" spans="1:13" ht="15.5" thickTop="1" thickBot="1">
      <c r="A50" s="296" t="s">
        <v>1089</v>
      </c>
      <c r="B50" s="297" t="s">
        <v>1090</v>
      </c>
      <c r="C50" s="323" t="s">
        <v>1468</v>
      </c>
      <c r="D50" s="323" t="s">
        <v>1512</v>
      </c>
      <c r="E50" s="323"/>
      <c r="F50" s="323"/>
      <c r="G50" s="324"/>
      <c r="H50" s="325">
        <v>2</v>
      </c>
      <c r="I50" s="298">
        <f>tab_bg0359[[#This Row],[Devis 
unitaire]]*tab_bg0359[[#This Row],[Qte '[V1']]]</f>
        <v>0</v>
      </c>
      <c r="J50" s="326"/>
      <c r="K50" s="327">
        <f>tab_bg0359[[#This Row],[Qte '[V2']]]*tab_bg0359[[#This Row],[Devis 
unitaire]]</f>
        <v>0</v>
      </c>
      <c r="L50" s="300"/>
      <c r="M50" s="234"/>
    </row>
    <row r="51" spans="1:13" ht="15.5" thickTop="1" thickBot="1">
      <c r="A51" s="296" t="s">
        <v>1089</v>
      </c>
      <c r="B51" s="297" t="s">
        <v>1090</v>
      </c>
      <c r="C51" s="297" t="s">
        <v>1469</v>
      </c>
      <c r="D51" s="297" t="s">
        <v>1496</v>
      </c>
      <c r="E51" s="297">
        <v>20000</v>
      </c>
      <c r="F51" s="297">
        <v>21978</v>
      </c>
      <c r="G51" s="291">
        <v>350000</v>
      </c>
      <c r="H51" s="309"/>
      <c r="I51" s="298">
        <f>tab_bg0359[[#This Row],[Devis 
unitaire]]*tab_bg0359[[#This Row],[Qte '[V1']]]</f>
        <v>0</v>
      </c>
      <c r="J51" s="309"/>
      <c r="K51" s="299">
        <f>tab_bg0359[[#This Row],[Qte '[V2']]]*tab_bg0359[[#This Row],[Devis 
unitaire]]</f>
        <v>0</v>
      </c>
      <c r="L51" s="300" t="s">
        <v>1495</v>
      </c>
      <c r="M51" s="235" t="s">
        <v>1092</v>
      </c>
    </row>
    <row r="52" spans="1:13" ht="15.5" thickTop="1" thickBot="1">
      <c r="A52" s="296" t="s">
        <v>1089</v>
      </c>
      <c r="B52" s="297" t="s">
        <v>1090</v>
      </c>
      <c r="C52" s="297" t="s">
        <v>1469</v>
      </c>
      <c r="D52" s="297" t="s">
        <v>1501</v>
      </c>
      <c r="E52" s="297">
        <v>10000</v>
      </c>
      <c r="F52" s="297">
        <v>21978</v>
      </c>
      <c r="G52" s="291">
        <v>5968.8830437600009</v>
      </c>
      <c r="H52" s="292"/>
      <c r="I52" s="298">
        <f>tab_bg0359[[#This Row],[Devis 
unitaire]]*tab_bg0359[[#This Row],[Qte '[V1']]]</f>
        <v>0</v>
      </c>
      <c r="J52" s="292"/>
      <c r="K52" s="299">
        <f>tab_bg0359[[#This Row],[Qte '[V2']]]*tab_bg0359[[#This Row],[Devis 
unitaire]]</f>
        <v>0</v>
      </c>
      <c r="L52" s="300"/>
      <c r="M52" s="235" t="s">
        <v>1098</v>
      </c>
    </row>
    <row r="53" spans="1:13" ht="15.5" thickTop="1" thickBot="1">
      <c r="A53" s="296" t="s">
        <v>1089</v>
      </c>
      <c r="B53" s="297" t="s">
        <v>1090</v>
      </c>
      <c r="C53" s="297" t="s">
        <v>1469</v>
      </c>
      <c r="D53" s="297" t="s">
        <v>1502</v>
      </c>
      <c r="E53" s="297">
        <v>10000</v>
      </c>
      <c r="F53" s="297">
        <v>21978</v>
      </c>
      <c r="G53" s="291">
        <v>5968.8830437600009</v>
      </c>
      <c r="H53" s="292"/>
      <c r="I53" s="298">
        <f>tab_bg0359[[#This Row],[Devis 
unitaire]]*tab_bg0359[[#This Row],[Qte '[V1']]]</f>
        <v>0</v>
      </c>
      <c r="J53" s="292"/>
      <c r="K53" s="299">
        <f>tab_bg0359[[#This Row],[Qte '[V2']]]*tab_bg0359[[#This Row],[Devis 
unitaire]]</f>
        <v>0</v>
      </c>
      <c r="L53" s="300"/>
      <c r="M53" s="235" t="s">
        <v>1098</v>
      </c>
    </row>
    <row r="54" spans="1:13" ht="15.5" thickTop="1" thickBot="1">
      <c r="A54" s="296" t="s">
        <v>1089</v>
      </c>
      <c r="B54" s="297" t="s">
        <v>1090</v>
      </c>
      <c r="C54" s="297" t="s">
        <v>1469</v>
      </c>
      <c r="D54" s="297" t="s">
        <v>1507</v>
      </c>
      <c r="E54" s="297">
        <v>6000</v>
      </c>
      <c r="F54" s="297">
        <v>21978</v>
      </c>
      <c r="G54" s="291">
        <v>33052.464608800001</v>
      </c>
      <c r="H54" s="292">
        <v>1</v>
      </c>
      <c r="I54" s="298">
        <f>tab_bg0359[[#This Row],[Devis 
unitaire]]*tab_bg0359[[#This Row],[Qte '[V1']]]</f>
        <v>33052.464608800001</v>
      </c>
      <c r="J54" s="292"/>
      <c r="K54" s="299">
        <f>tab_bg0359[[#This Row],[Qte '[V2']]]*tab_bg0359[[#This Row],[Devis 
unitaire]]</f>
        <v>0</v>
      </c>
      <c r="L54" s="300"/>
      <c r="M54" s="235" t="s">
        <v>1098</v>
      </c>
    </row>
    <row r="55" spans="1:13" ht="15.5" thickTop="1" thickBot="1">
      <c r="A55" s="296" t="s">
        <v>1089</v>
      </c>
      <c r="B55" s="297" t="s">
        <v>1090</v>
      </c>
      <c r="C55" s="297" t="s">
        <v>1469</v>
      </c>
      <c r="D55" s="297" t="s">
        <v>1507</v>
      </c>
      <c r="E55" s="297">
        <v>6000</v>
      </c>
      <c r="F55" s="297">
        <v>21978</v>
      </c>
      <c r="G55" s="291">
        <v>33052.464608800001</v>
      </c>
      <c r="H55" s="292">
        <v>1</v>
      </c>
      <c r="I55" s="298">
        <f>tab_bg0359[[#This Row],[Devis 
unitaire]]*tab_bg0359[[#This Row],[Qte '[V1']]]</f>
        <v>33052.464608800001</v>
      </c>
      <c r="J55" s="292"/>
      <c r="K55" s="299">
        <f>tab_bg0359[[#This Row],[Qte '[V2']]]*tab_bg0359[[#This Row],[Devis 
unitaire]]</f>
        <v>0</v>
      </c>
      <c r="L55" s="300"/>
      <c r="M55" s="235" t="s">
        <v>1098</v>
      </c>
    </row>
    <row r="56" spans="1:13" ht="15.5" thickTop="1" thickBot="1">
      <c r="A56" s="296" t="s">
        <v>1089</v>
      </c>
      <c r="B56" s="297" t="s">
        <v>1090</v>
      </c>
      <c r="C56" s="297" t="s">
        <v>254</v>
      </c>
      <c r="D56" s="297" t="s">
        <v>1507</v>
      </c>
      <c r="E56" s="297">
        <v>6000</v>
      </c>
      <c r="F56" s="297">
        <v>21978</v>
      </c>
      <c r="G56" s="291">
        <v>33052.464608800001</v>
      </c>
      <c r="H56" s="292">
        <v>1</v>
      </c>
      <c r="I56" s="298">
        <f>tab_bg0359[[#This Row],[Devis 
unitaire]]*tab_bg0359[[#This Row],[Qte '[V1']]]</f>
        <v>33052.464608800001</v>
      </c>
      <c r="J56" s="292"/>
      <c r="K56" s="299">
        <f>tab_bg0359[[#This Row],[Qte '[V2']]]*tab_bg0359[[#This Row],[Devis 
unitaire]]</f>
        <v>0</v>
      </c>
      <c r="L56" s="300"/>
      <c r="M56" s="235" t="s">
        <v>1098</v>
      </c>
    </row>
    <row r="57" spans="1:13" ht="15.5" thickTop="1" thickBot="1">
      <c r="A57" s="296" t="s">
        <v>1089</v>
      </c>
      <c r="B57" s="297" t="s">
        <v>1090</v>
      </c>
      <c r="C57" s="297" t="s">
        <v>254</v>
      </c>
      <c r="D57" s="297" t="s">
        <v>1503</v>
      </c>
      <c r="E57" s="297">
        <v>6000</v>
      </c>
      <c r="F57" s="297">
        <v>21978</v>
      </c>
      <c r="G57" s="291">
        <v>33052.464608800001</v>
      </c>
      <c r="H57" s="292">
        <v>1</v>
      </c>
      <c r="I57" s="298">
        <f>tab_bg0359[[#This Row],[Devis 
unitaire]]*tab_bg0359[[#This Row],[Qte '[V1']]]</f>
        <v>33052.464608800001</v>
      </c>
      <c r="J57" s="292"/>
      <c r="K57" s="299">
        <f>tab_bg0359[[#This Row],[Qte '[V2']]]*tab_bg0359[[#This Row],[Devis 
unitaire]]</f>
        <v>0</v>
      </c>
      <c r="L57" s="300"/>
      <c r="M57" s="235" t="s">
        <v>1098</v>
      </c>
    </row>
    <row r="58" spans="1:13" ht="15.5" thickTop="1" thickBot="1">
      <c r="A58" s="296" t="s">
        <v>1089</v>
      </c>
      <c r="B58" s="297" t="s">
        <v>1513</v>
      </c>
      <c r="C58" s="297" t="s">
        <v>1469</v>
      </c>
      <c r="D58" s="297" t="s">
        <v>197</v>
      </c>
      <c r="E58" s="297">
        <v>14000</v>
      </c>
      <c r="F58" s="297">
        <v>21978</v>
      </c>
      <c r="G58" s="291">
        <v>5968.8830437600009</v>
      </c>
      <c r="H58" s="292">
        <v>1</v>
      </c>
      <c r="I58" s="305">
        <v>200000</v>
      </c>
      <c r="J58" s="292"/>
      <c r="K58" s="299">
        <f>tab_bg0359[[#This Row],[Qte '[V2']]]*tab_bg0359[[#This Row],[Devis 
unitaire]]</f>
        <v>0</v>
      </c>
      <c r="L58" s="300"/>
      <c r="M58" s="235" t="s">
        <v>1098</v>
      </c>
    </row>
    <row r="59" spans="1:13" ht="15.5" thickTop="1" thickBot="1">
      <c r="A59" s="289" t="s">
        <v>1089</v>
      </c>
      <c r="B59" s="290" t="s">
        <v>1090</v>
      </c>
      <c r="C59" s="290" t="s">
        <v>400</v>
      </c>
      <c r="D59" s="322" t="s">
        <v>1497</v>
      </c>
      <c r="E59" s="290">
        <v>6000</v>
      </c>
      <c r="F59" s="290">
        <v>13769</v>
      </c>
      <c r="G59" s="291">
        <v>9825.6409742399992</v>
      </c>
      <c r="H59" s="292">
        <v>1</v>
      </c>
      <c r="I59" s="293">
        <f>tab_bg0359[[#This Row],[Devis 
unitaire]]*tab_bg0359[[#This Row],[Qte '[V1']]]</f>
        <v>9825.6409742399992</v>
      </c>
      <c r="J59" s="292"/>
      <c r="K59" s="294">
        <f>tab_bg0359[[#This Row],[Qte '[V2']]]*tab_bg0359[[#This Row],[Devis 
unitaire]]</f>
        <v>0</v>
      </c>
      <c r="L59" s="295"/>
      <c r="M59" s="235" t="s">
        <v>1098</v>
      </c>
    </row>
    <row r="60" spans="1:13" ht="15.5" thickTop="1" thickBot="1">
      <c r="A60" s="289" t="s">
        <v>1089</v>
      </c>
      <c r="B60" s="290" t="s">
        <v>1090</v>
      </c>
      <c r="C60" s="290" t="s">
        <v>400</v>
      </c>
      <c r="D60" s="322" t="s">
        <v>1499</v>
      </c>
      <c r="E60" s="290">
        <v>6000</v>
      </c>
      <c r="F60" s="290">
        <v>13769</v>
      </c>
      <c r="G60" s="291">
        <v>9825.6409742399992</v>
      </c>
      <c r="H60" s="292">
        <v>1</v>
      </c>
      <c r="I60" s="293">
        <f>tab_bg0359[[#This Row],[Devis 
unitaire]]*tab_bg0359[[#This Row],[Qte '[V1']]]</f>
        <v>9825.6409742399992</v>
      </c>
      <c r="J60" s="292"/>
      <c r="K60" s="294">
        <f>tab_bg0359[[#This Row],[Qte '[V2']]]*tab_bg0359[[#This Row],[Devis 
unitaire]]</f>
        <v>0</v>
      </c>
      <c r="L60" s="295"/>
      <c r="M60" s="235" t="s">
        <v>1098</v>
      </c>
    </row>
    <row r="61" spans="1:13" ht="15.5" thickTop="1" thickBot="1">
      <c r="A61" s="289" t="s">
        <v>1089</v>
      </c>
      <c r="B61" s="290" t="s">
        <v>1090</v>
      </c>
      <c r="C61" s="290" t="s">
        <v>309</v>
      </c>
      <c r="D61" s="322" t="s">
        <v>1497</v>
      </c>
      <c r="E61" s="290">
        <v>6000</v>
      </c>
      <c r="F61" s="290">
        <v>13769</v>
      </c>
      <c r="G61" s="291">
        <v>9825.6409742399992</v>
      </c>
      <c r="H61" s="292">
        <v>1</v>
      </c>
      <c r="I61" s="293">
        <f>tab_bg0359[[#This Row],[Devis 
unitaire]]*tab_bg0359[[#This Row],[Qte '[V1']]]</f>
        <v>9825.6409742399992</v>
      </c>
      <c r="J61" s="292"/>
      <c r="K61" s="294">
        <f>tab_bg0359[[#This Row],[Qte '[V2']]]*tab_bg0359[[#This Row],[Devis 
unitaire]]</f>
        <v>0</v>
      </c>
      <c r="L61" s="295"/>
      <c r="M61" s="235" t="s">
        <v>1098</v>
      </c>
    </row>
    <row r="62" spans="1:13" ht="15.5" thickTop="1" thickBot="1">
      <c r="A62" s="289" t="s">
        <v>1089</v>
      </c>
      <c r="B62" s="290" t="s">
        <v>1090</v>
      </c>
      <c r="C62" s="290" t="s">
        <v>309</v>
      </c>
      <c r="D62" s="322" t="s">
        <v>1499</v>
      </c>
      <c r="E62" s="290">
        <v>6000</v>
      </c>
      <c r="F62" s="290">
        <v>13769</v>
      </c>
      <c r="G62" s="291">
        <v>9825.6409742399992</v>
      </c>
      <c r="H62" s="292">
        <v>1</v>
      </c>
      <c r="I62" s="293">
        <f>tab_bg0359[[#This Row],[Devis 
unitaire]]*tab_bg0359[[#This Row],[Qte '[V1']]]</f>
        <v>9825.6409742399992</v>
      </c>
      <c r="J62" s="292"/>
      <c r="K62" s="294">
        <f>tab_bg0359[[#This Row],[Qte '[V2']]]*tab_bg0359[[#This Row],[Devis 
unitaire]]</f>
        <v>0</v>
      </c>
      <c r="L62" s="295"/>
      <c r="M62" s="235" t="s">
        <v>1098</v>
      </c>
    </row>
    <row r="63" spans="1:13" ht="15.5" thickTop="1" thickBot="1">
      <c r="A63" s="296" t="s">
        <v>1089</v>
      </c>
      <c r="B63" s="297" t="s">
        <v>1513</v>
      </c>
      <c r="C63" s="297" t="s">
        <v>464</v>
      </c>
      <c r="D63" s="297" t="s">
        <v>1497</v>
      </c>
      <c r="E63" s="297">
        <v>6000</v>
      </c>
      <c r="F63" s="297">
        <v>5048.5</v>
      </c>
      <c r="G63" s="291">
        <v>10283.504704200002</v>
      </c>
      <c r="H63" s="292">
        <v>0</v>
      </c>
      <c r="I63" s="298">
        <f>tab_bg0359[[#This Row],[Devis 
unitaire]]*tab_bg0359[[#This Row],[Qte '[V1']]]</f>
        <v>0</v>
      </c>
      <c r="J63" s="292"/>
      <c r="K63" s="299">
        <f>tab_bg0359[[#This Row],[Qte '[V2']]]*tab_bg0359[[#This Row],[Devis 
unitaire]]</f>
        <v>0</v>
      </c>
      <c r="L63" s="300" t="s">
        <v>1500</v>
      </c>
      <c r="M63" s="235" t="s">
        <v>1098</v>
      </c>
    </row>
    <row r="64" spans="1:13" ht="15.5" thickTop="1" thickBot="1">
      <c r="A64" s="296" t="s">
        <v>1089</v>
      </c>
      <c r="B64" s="297" t="s">
        <v>1513</v>
      </c>
      <c r="C64" s="297" t="s">
        <v>464</v>
      </c>
      <c r="D64" s="297" t="s">
        <v>1499</v>
      </c>
      <c r="E64" s="297">
        <v>6000</v>
      </c>
      <c r="F64" s="297">
        <v>5048.5</v>
      </c>
      <c r="G64" s="291">
        <v>10283.504704200002</v>
      </c>
      <c r="H64" s="292">
        <v>0</v>
      </c>
      <c r="I64" s="298">
        <f>tab_bg0359[[#This Row],[Devis 
unitaire]]*tab_bg0359[[#This Row],[Qte '[V1']]]</f>
        <v>0</v>
      </c>
      <c r="J64" s="292"/>
      <c r="K64" s="299">
        <f>tab_bg0359[[#This Row],[Qte '[V2']]]*tab_bg0359[[#This Row],[Devis 
unitaire]]</f>
        <v>0</v>
      </c>
      <c r="L64" s="300" t="s">
        <v>1500</v>
      </c>
      <c r="M64" s="235" t="s">
        <v>1098</v>
      </c>
    </row>
    <row r="65" spans="1:13" ht="15.5" thickTop="1" thickBot="1">
      <c r="A65" s="328"/>
      <c r="B65" s="323"/>
      <c r="C65" s="323" t="s">
        <v>1514</v>
      </c>
      <c r="D65" s="297" t="s">
        <v>1492</v>
      </c>
      <c r="E65" s="323"/>
      <c r="F65" s="323"/>
      <c r="G65" s="324"/>
      <c r="H65" s="325">
        <v>1</v>
      </c>
      <c r="I65" s="298">
        <f>tab_bg0359[[#This Row],[Devis 
unitaire]]*tab_bg0359[[#This Row],[Qte '[V1']]]</f>
        <v>0</v>
      </c>
      <c r="J65" s="326"/>
      <c r="K65" s="327">
        <f>tab_bg0359[[#This Row],[Qte '[V2']]]*tab_bg0359[[#This Row],[Devis 
unitaire]]</f>
        <v>0</v>
      </c>
      <c r="L65" s="300"/>
      <c r="M65" s="234"/>
    </row>
    <row r="66" spans="1:13" ht="15.5" thickTop="1" thickBot="1">
      <c r="A66" s="296" t="s">
        <v>1089</v>
      </c>
      <c r="B66" s="297" t="s">
        <v>1513</v>
      </c>
      <c r="C66" s="297" t="s">
        <v>553</v>
      </c>
      <c r="D66" s="297" t="s">
        <v>1492</v>
      </c>
      <c r="E66" s="297">
        <v>18000</v>
      </c>
      <c r="F66" s="297">
        <v>9272</v>
      </c>
      <c r="G66" s="291">
        <v>281949.59083928005</v>
      </c>
      <c r="H66" s="292"/>
      <c r="I66" s="298">
        <f>tab_bg0359[[#This Row],[Devis 
unitaire]]*tab_bg0359[[#This Row],[Qte '[V1']]]</f>
        <v>0</v>
      </c>
      <c r="J66" s="292"/>
      <c r="K66" s="299">
        <f>tab_bg0359[[#This Row],[Qte '[V2']]]*tab_bg0359[[#This Row],[Devis 
unitaire]]</f>
        <v>0</v>
      </c>
      <c r="L66" s="300"/>
      <c r="M66" s="235" t="s">
        <v>1098</v>
      </c>
    </row>
    <row r="67" spans="1:13" ht="15.5" thickTop="1" thickBot="1">
      <c r="A67" s="296" t="s">
        <v>1089</v>
      </c>
      <c r="B67" s="297" t="s">
        <v>1513</v>
      </c>
      <c r="C67" s="297" t="s">
        <v>553</v>
      </c>
      <c r="D67" s="297" t="s">
        <v>1497</v>
      </c>
      <c r="E67" s="297">
        <v>6000</v>
      </c>
      <c r="F67" s="297">
        <v>3720</v>
      </c>
      <c r="G67" s="291">
        <v>10283.504704200002</v>
      </c>
      <c r="H67" s="309"/>
      <c r="I67" s="298">
        <f>tab_bg0359[[#This Row],[Devis 
unitaire]]*tab_bg0359[[#This Row],[Qte '[V1']]]</f>
        <v>0</v>
      </c>
      <c r="J67" s="309"/>
      <c r="K67" s="299">
        <f>tab_bg0359[[#This Row],[Qte '[V2']]]*tab_bg0359[[#This Row],[Devis 
unitaire]]</f>
        <v>0</v>
      </c>
      <c r="L67" s="300" t="s">
        <v>1500</v>
      </c>
      <c r="M67" s="235" t="s">
        <v>1098</v>
      </c>
    </row>
    <row r="68" spans="1:13" ht="15.5" thickTop="1" thickBot="1">
      <c r="A68" s="296" t="s">
        <v>1089</v>
      </c>
      <c r="B68" s="297" t="s">
        <v>1513</v>
      </c>
      <c r="C68" s="297" t="s">
        <v>553</v>
      </c>
      <c r="D68" s="297" t="s">
        <v>1499</v>
      </c>
      <c r="E68" s="297">
        <v>6000</v>
      </c>
      <c r="F68" s="297">
        <v>3720</v>
      </c>
      <c r="G68" s="291">
        <v>10283.504704200002</v>
      </c>
      <c r="H68" s="309"/>
      <c r="I68" s="298">
        <f>tab_bg0359[[#This Row],[Devis 
unitaire]]*tab_bg0359[[#This Row],[Qte '[V1']]]</f>
        <v>0</v>
      </c>
      <c r="J68" s="309"/>
      <c r="K68" s="299">
        <f>tab_bg0359[[#This Row],[Qte '[V2']]]*tab_bg0359[[#This Row],[Devis 
unitaire]]</f>
        <v>0</v>
      </c>
      <c r="L68" s="300" t="s">
        <v>1500</v>
      </c>
      <c r="M68" s="235" t="s">
        <v>1098</v>
      </c>
    </row>
    <row r="69" spans="1:13" ht="15.5" thickTop="1" thickBot="1">
      <c r="A69" s="296" t="s">
        <v>1089</v>
      </c>
      <c r="B69" s="297" t="s">
        <v>1513</v>
      </c>
      <c r="C69" s="297" t="s">
        <v>564</v>
      </c>
      <c r="D69" s="297" t="s">
        <v>1494</v>
      </c>
      <c r="E69" s="297">
        <v>20000</v>
      </c>
      <c r="F69" s="297">
        <v>31361</v>
      </c>
      <c r="G69" s="291">
        <v>200000</v>
      </c>
      <c r="H69" s="309"/>
      <c r="I69" s="298">
        <f>tab_bg0359[[#This Row],[Devis 
unitaire]]*tab_bg0359[[#This Row],[Qte '[V1']]]</f>
        <v>0</v>
      </c>
      <c r="J69" s="309"/>
      <c r="K69" s="299">
        <f>tab_bg0359[[#This Row],[Qte '[V2']]]*tab_bg0359[[#This Row],[Devis 
unitaire]]</f>
        <v>0</v>
      </c>
      <c r="L69" s="300"/>
      <c r="M69" s="235" t="s">
        <v>1092</v>
      </c>
    </row>
    <row r="70" spans="1:13" ht="15.5" thickTop="1" thickBot="1">
      <c r="A70" s="296" t="s">
        <v>1089</v>
      </c>
      <c r="B70" s="297" t="s">
        <v>1513</v>
      </c>
      <c r="C70" s="297" t="s">
        <v>564</v>
      </c>
      <c r="D70" s="297" t="s">
        <v>1496</v>
      </c>
      <c r="E70" s="297">
        <v>20000</v>
      </c>
      <c r="F70" s="297">
        <v>31361</v>
      </c>
      <c r="G70" s="291">
        <v>200000</v>
      </c>
      <c r="H70" s="309"/>
      <c r="I70" s="298">
        <f>tab_bg0359[[#This Row],[Devis 
unitaire]]*tab_bg0359[[#This Row],[Qte '[V1']]]</f>
        <v>0</v>
      </c>
      <c r="J70" s="309"/>
      <c r="K70" s="299">
        <f>tab_bg0359[[#This Row],[Qte '[V2']]]*tab_bg0359[[#This Row],[Devis 
unitaire]]</f>
        <v>0</v>
      </c>
      <c r="L70" s="300"/>
      <c r="M70" s="235" t="s">
        <v>1092</v>
      </c>
    </row>
    <row r="71" spans="1:13" ht="15.5" thickTop="1" thickBot="1">
      <c r="A71" s="296" t="s">
        <v>1089</v>
      </c>
      <c r="B71" s="297" t="s">
        <v>1513</v>
      </c>
      <c r="C71" s="297" t="s">
        <v>564</v>
      </c>
      <c r="D71" s="297" t="s">
        <v>1497</v>
      </c>
      <c r="E71" s="297">
        <v>6000</v>
      </c>
      <c r="F71" s="297">
        <v>6167</v>
      </c>
      <c r="G71" s="291">
        <v>10283.504704200002</v>
      </c>
      <c r="H71" s="292">
        <v>0</v>
      </c>
      <c r="I71" s="298">
        <f>tab_bg0359[[#This Row],[Devis 
unitaire]]*tab_bg0359[[#This Row],[Qte '[V1']]]</f>
        <v>0</v>
      </c>
      <c r="J71" s="292"/>
      <c r="K71" s="299">
        <f>tab_bg0359[[#This Row],[Qte '[V2']]]*tab_bg0359[[#This Row],[Devis 
unitaire]]</f>
        <v>0</v>
      </c>
      <c r="L71" s="300" t="s">
        <v>1500</v>
      </c>
      <c r="M71" s="235" t="s">
        <v>1098</v>
      </c>
    </row>
    <row r="72" spans="1:13" ht="15.5" thickTop="1" thickBot="1">
      <c r="A72" s="296" t="s">
        <v>1089</v>
      </c>
      <c r="B72" s="297" t="s">
        <v>1513</v>
      </c>
      <c r="C72" s="297" t="s">
        <v>564</v>
      </c>
      <c r="D72" s="297" t="s">
        <v>1499</v>
      </c>
      <c r="E72" s="297">
        <v>6000</v>
      </c>
      <c r="F72" s="297">
        <v>6167</v>
      </c>
      <c r="G72" s="291">
        <v>10283.504704200002</v>
      </c>
      <c r="H72" s="292">
        <v>0</v>
      </c>
      <c r="I72" s="298">
        <f>tab_bg0359[[#This Row],[Devis 
unitaire]]*tab_bg0359[[#This Row],[Qte '[V1']]]</f>
        <v>0</v>
      </c>
      <c r="J72" s="292"/>
      <c r="K72" s="299">
        <f>tab_bg0359[[#This Row],[Qte '[V2']]]*tab_bg0359[[#This Row],[Devis 
unitaire]]</f>
        <v>0</v>
      </c>
      <c r="L72" s="300" t="s">
        <v>1500</v>
      </c>
      <c r="M72" s="235" t="s">
        <v>1098</v>
      </c>
    </row>
    <row r="73" spans="1:13" ht="15.5" thickTop="1" thickBot="1">
      <c r="A73" s="296" t="s">
        <v>1089</v>
      </c>
      <c r="B73" s="297" t="s">
        <v>1513</v>
      </c>
      <c r="C73" s="297" t="s">
        <v>564</v>
      </c>
      <c r="D73" s="290" t="s">
        <v>1501</v>
      </c>
      <c r="E73" s="297">
        <v>10000</v>
      </c>
      <c r="F73" s="297">
        <v>31361</v>
      </c>
      <c r="G73" s="291">
        <v>3510.0155708800003</v>
      </c>
      <c r="H73" s="292"/>
      <c r="I73" s="298">
        <f>tab_bg0359[[#This Row],[Devis 
unitaire]]*tab_bg0359[[#This Row],[Qte '[V1']]]</f>
        <v>0</v>
      </c>
      <c r="J73" s="292"/>
      <c r="K73" s="299">
        <f>tab_bg0359[[#This Row],[Qte '[V2']]]*tab_bg0359[[#This Row],[Devis 
unitaire]]</f>
        <v>0</v>
      </c>
      <c r="L73" s="300"/>
      <c r="M73" s="235" t="s">
        <v>1098</v>
      </c>
    </row>
    <row r="74" spans="1:13" ht="15.5" thickTop="1" thickBot="1">
      <c r="A74" s="296" t="s">
        <v>1089</v>
      </c>
      <c r="B74" s="297" t="s">
        <v>1513</v>
      </c>
      <c r="C74" s="297" t="s">
        <v>564</v>
      </c>
      <c r="D74" s="290" t="s">
        <v>1502</v>
      </c>
      <c r="E74" s="297">
        <v>10000</v>
      </c>
      <c r="F74" s="297">
        <v>31361</v>
      </c>
      <c r="G74" s="291">
        <v>3510.0155708800003</v>
      </c>
      <c r="H74" s="329"/>
      <c r="I74" s="298">
        <f>tab_bg0359[[#This Row],[Devis 
unitaire]]*tab_bg0359[[#This Row],[Qte '[V1']]]</f>
        <v>0</v>
      </c>
      <c r="J74" s="329"/>
      <c r="K74" s="299">
        <f>tab_bg0359[[#This Row],[Qte '[V2']]]*tab_bg0359[[#This Row],[Devis 
unitaire]]</f>
        <v>0</v>
      </c>
      <c r="L74" s="300"/>
      <c r="M74" s="235" t="s">
        <v>1098</v>
      </c>
    </row>
    <row r="75" spans="1:13" ht="15.5" thickTop="1" thickBot="1">
      <c r="A75" s="296" t="s">
        <v>1089</v>
      </c>
      <c r="B75" s="297" t="s">
        <v>1513</v>
      </c>
      <c r="C75" s="297" t="s">
        <v>496</v>
      </c>
      <c r="D75" s="290" t="s">
        <v>160</v>
      </c>
      <c r="E75" s="297">
        <v>20000</v>
      </c>
      <c r="F75" s="297">
        <v>39172</v>
      </c>
      <c r="G75" s="291">
        <v>50000</v>
      </c>
      <c r="H75" s="325"/>
      <c r="I75" s="298">
        <f>tab_bg0359[[#This Row],[Devis 
unitaire]]*tab_bg0359[[#This Row],[Qte '[V1']]]</f>
        <v>0</v>
      </c>
      <c r="J75" s="325"/>
      <c r="K75" s="299">
        <f>tab_bg0359[[#This Row],[Qte '[V2']]]*tab_bg0359[[#This Row],[Devis 
unitaire]]</f>
        <v>0</v>
      </c>
      <c r="L75" s="300"/>
      <c r="M75" s="235" t="s">
        <v>1092</v>
      </c>
    </row>
    <row r="76" spans="1:13" ht="15.5" thickTop="1" thickBot="1">
      <c r="A76" s="296" t="s">
        <v>1089</v>
      </c>
      <c r="B76" s="297" t="s">
        <v>1513</v>
      </c>
      <c r="C76" s="297" t="s">
        <v>496</v>
      </c>
      <c r="D76" s="297" t="s">
        <v>197</v>
      </c>
      <c r="E76" s="297">
        <v>18000</v>
      </c>
      <c r="F76" s="297">
        <v>18778</v>
      </c>
      <c r="G76" s="291">
        <v>5968.8830437600009</v>
      </c>
      <c r="H76" s="325"/>
      <c r="I76" s="298">
        <f>tab_bg0359[[#This Row],[Devis 
unitaire]]*tab_bg0359[[#This Row],[Qte '[V1']]]</f>
        <v>0</v>
      </c>
      <c r="J76" s="325"/>
      <c r="K76" s="299">
        <f>tab_bg0359[[#This Row],[Qte '[V2']]]*tab_bg0359[[#This Row],[Devis 
unitaire]]</f>
        <v>0</v>
      </c>
      <c r="L76" s="300"/>
      <c r="M76" s="235" t="s">
        <v>1098</v>
      </c>
    </row>
    <row r="77" spans="1:13" ht="15.5" thickTop="1" thickBot="1">
      <c r="A77" s="296" t="s">
        <v>1089</v>
      </c>
      <c r="B77" s="297" t="s">
        <v>1513</v>
      </c>
      <c r="C77" s="297" t="s">
        <v>496</v>
      </c>
      <c r="D77" s="297" t="s">
        <v>196</v>
      </c>
      <c r="E77" s="297">
        <v>18000</v>
      </c>
      <c r="F77" s="297">
        <v>18778</v>
      </c>
      <c r="G77" s="291">
        <v>62572.525557360008</v>
      </c>
      <c r="H77" s="325"/>
      <c r="I77" s="298">
        <f>tab_bg0359[[#This Row],[Devis 
unitaire]]*tab_bg0359[[#This Row],[Qte '[V1']]]</f>
        <v>0</v>
      </c>
      <c r="J77" s="325"/>
      <c r="K77" s="299">
        <f>tab_bg0359[[#This Row],[Qte '[V2']]]*tab_bg0359[[#This Row],[Devis 
unitaire]]</f>
        <v>0</v>
      </c>
      <c r="L77" s="300"/>
      <c r="M77" s="235" t="s">
        <v>1098</v>
      </c>
    </row>
    <row r="78" spans="1:13" ht="15.5" thickTop="1" thickBot="1">
      <c r="A78" s="296" t="s">
        <v>1089</v>
      </c>
      <c r="B78" s="297" t="s">
        <v>1513</v>
      </c>
      <c r="C78" s="297" t="s">
        <v>496</v>
      </c>
      <c r="D78" s="297" t="s">
        <v>1497</v>
      </c>
      <c r="E78" s="297">
        <v>6000</v>
      </c>
      <c r="F78" s="297">
        <v>11863</v>
      </c>
      <c r="G78" s="291">
        <v>10283.504704200002</v>
      </c>
      <c r="H78" s="325"/>
      <c r="I78" s="298">
        <f>tab_bg0359[[#This Row],[Devis 
unitaire]]*tab_bg0359[[#This Row],[Qte '[V1']]]</f>
        <v>0</v>
      </c>
      <c r="J78" s="325"/>
      <c r="K78" s="299">
        <f>tab_bg0359[[#This Row],[Qte '[V2']]]*tab_bg0359[[#This Row],[Devis 
unitaire]]</f>
        <v>0</v>
      </c>
      <c r="L78" s="300" t="s">
        <v>1500</v>
      </c>
      <c r="M78" s="235" t="s">
        <v>1098</v>
      </c>
    </row>
    <row r="79" spans="1:13" ht="15.5" thickTop="1" thickBot="1">
      <c r="A79" s="296" t="s">
        <v>1089</v>
      </c>
      <c r="B79" s="297" t="s">
        <v>1513</v>
      </c>
      <c r="C79" s="297" t="s">
        <v>496</v>
      </c>
      <c r="D79" s="297" t="s">
        <v>1499</v>
      </c>
      <c r="E79" s="297">
        <v>6000</v>
      </c>
      <c r="F79" s="297">
        <v>11863</v>
      </c>
      <c r="G79" s="291">
        <v>10283.504704200002</v>
      </c>
      <c r="H79" s="325"/>
      <c r="I79" s="298">
        <f>tab_bg0359[[#This Row],[Devis 
unitaire]]*tab_bg0359[[#This Row],[Qte '[V1']]]</f>
        <v>0</v>
      </c>
      <c r="J79" s="325"/>
      <c r="K79" s="299">
        <f>tab_bg0359[[#This Row],[Qte '[V2']]]*tab_bg0359[[#This Row],[Devis 
unitaire]]</f>
        <v>0</v>
      </c>
      <c r="L79" s="300" t="s">
        <v>1500</v>
      </c>
      <c r="M79" s="235" t="s">
        <v>1098</v>
      </c>
    </row>
    <row r="80" spans="1:13" ht="15.5" thickTop="1" thickBot="1">
      <c r="A80" s="296" t="s">
        <v>1089</v>
      </c>
      <c r="B80" s="297" t="s">
        <v>1513</v>
      </c>
      <c r="C80" s="297" t="s">
        <v>505</v>
      </c>
      <c r="D80" s="297" t="s">
        <v>1494</v>
      </c>
      <c r="E80" s="297">
        <v>20000</v>
      </c>
      <c r="F80" s="297">
        <v>30758</v>
      </c>
      <c r="G80" s="291">
        <v>200000</v>
      </c>
      <c r="H80" s="325"/>
      <c r="I80" s="298">
        <f>tab_bg0359[[#This Row],[Devis 
unitaire]]*tab_bg0359[[#This Row],[Qte '[V1']]]</f>
        <v>0</v>
      </c>
      <c r="J80" s="325"/>
      <c r="K80" s="299">
        <f>tab_bg0359[[#This Row],[Qte '[V2']]]*tab_bg0359[[#This Row],[Devis 
unitaire]]</f>
        <v>0</v>
      </c>
      <c r="L80" s="300"/>
      <c r="M80" s="235" t="s">
        <v>1092</v>
      </c>
    </row>
    <row r="81" spans="1:13" ht="15.5" thickTop="1" thickBot="1">
      <c r="A81" s="296" t="s">
        <v>1089</v>
      </c>
      <c r="B81" s="297" t="s">
        <v>1513</v>
      </c>
      <c r="C81" s="297" t="s">
        <v>505</v>
      </c>
      <c r="D81" s="297" t="s">
        <v>1496</v>
      </c>
      <c r="E81" s="297">
        <v>20000</v>
      </c>
      <c r="F81" s="297">
        <v>30758</v>
      </c>
      <c r="G81" s="291">
        <v>200000</v>
      </c>
      <c r="H81" s="329">
        <v>1</v>
      </c>
      <c r="I81" s="298">
        <f>tab_bg0359[[#This Row],[Devis 
unitaire]]*tab_bg0359[[#This Row],[Qte '[V1']]]</f>
        <v>200000</v>
      </c>
      <c r="J81" s="329"/>
      <c r="K81" s="299">
        <f>tab_bg0359[[#This Row],[Qte '[V2']]]*tab_bg0359[[#This Row],[Devis 
unitaire]]</f>
        <v>0</v>
      </c>
      <c r="L81" s="300"/>
      <c r="M81" s="235" t="s">
        <v>1092</v>
      </c>
    </row>
    <row r="82" spans="1:13" ht="30" thickTop="1" thickBot="1">
      <c r="A82" s="296" t="s">
        <v>1089</v>
      </c>
      <c r="B82" s="297" t="s">
        <v>1513</v>
      </c>
      <c r="C82" s="297" t="s">
        <v>1515</v>
      </c>
      <c r="D82" s="330" t="s">
        <v>1509</v>
      </c>
      <c r="E82" s="297">
        <v>14000</v>
      </c>
      <c r="F82" s="297">
        <v>12582.5</v>
      </c>
      <c r="G82" s="291">
        <v>745280.32026882004</v>
      </c>
      <c r="H82" s="329">
        <v>1</v>
      </c>
      <c r="I82" s="298">
        <f>tab_bg0359[[#This Row],[Devis 
unitaire]]*tab_bg0359[[#This Row],[Qte '[V1']]]</f>
        <v>745280.32026882004</v>
      </c>
      <c r="J82" s="329"/>
      <c r="K82" s="299">
        <f>tab_bg0359[[#This Row],[Qte '[V2']]]*tab_bg0359[[#This Row],[Devis 
unitaire]]</f>
        <v>0</v>
      </c>
      <c r="L82" s="331" t="s">
        <v>1510</v>
      </c>
      <c r="M82" s="235" t="s">
        <v>1511</v>
      </c>
    </row>
    <row r="83" spans="1:13" ht="15.5" thickTop="1" thickBot="1">
      <c r="A83" s="296" t="s">
        <v>1089</v>
      </c>
      <c r="B83" s="297" t="s">
        <v>1513</v>
      </c>
      <c r="C83" s="297" t="s">
        <v>530</v>
      </c>
      <c r="D83" s="297" t="s">
        <v>160</v>
      </c>
      <c r="E83" s="297">
        <v>20000</v>
      </c>
      <c r="F83" s="297">
        <v>34612</v>
      </c>
      <c r="G83" s="291">
        <v>50000</v>
      </c>
      <c r="H83" s="329">
        <v>1</v>
      </c>
      <c r="I83" s="298">
        <f>tab_bg0359[[#This Row],[Devis 
unitaire]]*tab_bg0359[[#This Row],[Qte '[V1']]]</f>
        <v>50000</v>
      </c>
      <c r="J83" s="329"/>
      <c r="K83" s="299">
        <f>tab_bg0359[[#This Row],[Qte '[V2']]]*tab_bg0359[[#This Row],[Devis 
unitaire]]</f>
        <v>0</v>
      </c>
      <c r="L83" s="300"/>
      <c r="M83" s="235" t="s">
        <v>1092</v>
      </c>
    </row>
    <row r="84" spans="1:13" ht="15.5" thickTop="1" thickBot="1">
      <c r="A84" s="296" t="s">
        <v>1089</v>
      </c>
      <c r="B84" s="297" t="s">
        <v>1513</v>
      </c>
      <c r="C84" s="297" t="s">
        <v>530</v>
      </c>
      <c r="D84" s="297" t="s">
        <v>197</v>
      </c>
      <c r="E84" s="297">
        <v>18000</v>
      </c>
      <c r="F84" s="297">
        <v>16169</v>
      </c>
      <c r="G84" s="291">
        <v>5968.8830437600009</v>
      </c>
      <c r="H84" s="325"/>
      <c r="I84" s="298">
        <f>tab_bg0359[[#This Row],[Devis 
unitaire]]*tab_bg0359[[#This Row],[Qte '[V1']]]</f>
        <v>0</v>
      </c>
      <c r="J84" s="325"/>
      <c r="K84" s="299">
        <f>tab_bg0359[[#This Row],[Qte '[V2']]]*tab_bg0359[[#This Row],[Devis 
unitaire]]</f>
        <v>0</v>
      </c>
      <c r="L84" s="300"/>
      <c r="M84" s="235" t="s">
        <v>1098</v>
      </c>
    </row>
    <row r="85" spans="1:13" ht="15.5" thickTop="1" thickBot="1">
      <c r="A85" s="296" t="s">
        <v>1089</v>
      </c>
      <c r="B85" s="297" t="s">
        <v>1513</v>
      </c>
      <c r="C85" s="297" t="s">
        <v>530</v>
      </c>
      <c r="D85" s="297" t="s">
        <v>196</v>
      </c>
      <c r="E85" s="297">
        <v>18000</v>
      </c>
      <c r="F85" s="297">
        <v>16169</v>
      </c>
      <c r="G85" s="291">
        <v>62572.525557360008</v>
      </c>
      <c r="H85" s="325"/>
      <c r="I85" s="298">
        <f>tab_bg0359[[#This Row],[Devis 
unitaire]]*tab_bg0359[[#This Row],[Qte '[V1']]]</f>
        <v>0</v>
      </c>
      <c r="J85" s="325"/>
      <c r="K85" s="299">
        <f>tab_bg0359[[#This Row],[Qte '[V2']]]*tab_bg0359[[#This Row],[Devis 
unitaire]]</f>
        <v>0</v>
      </c>
      <c r="L85" s="300"/>
      <c r="M85" s="235" t="s">
        <v>1098</v>
      </c>
    </row>
    <row r="86" spans="1:13" ht="30" thickTop="1" thickBot="1">
      <c r="A86" s="296" t="s">
        <v>1089</v>
      </c>
      <c r="B86" s="297" t="s">
        <v>1513</v>
      </c>
      <c r="C86" s="297" t="s">
        <v>530</v>
      </c>
      <c r="D86" s="330" t="s">
        <v>1509</v>
      </c>
      <c r="E86" s="297">
        <v>14000</v>
      </c>
      <c r="F86" s="297">
        <v>9810</v>
      </c>
      <c r="G86" s="291">
        <v>745280.32026882004</v>
      </c>
      <c r="H86" s="329">
        <v>1</v>
      </c>
      <c r="I86" s="298">
        <f>tab_bg0359[[#This Row],[Devis 
unitaire]]*tab_bg0359[[#This Row],[Qte '[V1']]]</f>
        <v>745280.32026882004</v>
      </c>
      <c r="J86" s="329"/>
      <c r="K86" s="299">
        <f>tab_bg0359[[#This Row],[Qte '[V2']]]*tab_bg0359[[#This Row],[Devis 
unitaire]]</f>
        <v>0</v>
      </c>
      <c r="L86" s="331" t="s">
        <v>1510</v>
      </c>
      <c r="M86" s="235" t="s">
        <v>1511</v>
      </c>
    </row>
    <row r="87" spans="1:13" ht="15.5" thickTop="1" thickBot="1">
      <c r="A87" s="296" t="s">
        <v>1089</v>
      </c>
      <c r="B87" s="297" t="s">
        <v>1513</v>
      </c>
      <c r="C87" s="297" t="s">
        <v>530</v>
      </c>
      <c r="D87" s="297" t="s">
        <v>1494</v>
      </c>
      <c r="E87" s="297">
        <v>20000</v>
      </c>
      <c r="F87" s="297">
        <v>16169</v>
      </c>
      <c r="G87" s="291">
        <v>200000</v>
      </c>
      <c r="H87" s="325"/>
      <c r="I87" s="298">
        <f>tab_bg0359[[#This Row],[Devis 
unitaire]]*tab_bg0359[[#This Row],[Qte '[V1']]]</f>
        <v>0</v>
      </c>
      <c r="J87" s="325"/>
      <c r="K87" s="299">
        <f>tab_bg0359[[#This Row],[Qte '[V2']]]*tab_bg0359[[#This Row],[Devis 
unitaire]]</f>
        <v>0</v>
      </c>
      <c r="L87" s="300"/>
      <c r="M87" s="235" t="s">
        <v>1092</v>
      </c>
    </row>
    <row r="88" spans="1:13" ht="15.5" thickTop="1" thickBot="1">
      <c r="A88" s="296" t="s">
        <v>1089</v>
      </c>
      <c r="B88" s="297" t="s">
        <v>1513</v>
      </c>
      <c r="C88" s="297" t="s">
        <v>530</v>
      </c>
      <c r="D88" s="297" t="s">
        <v>1496</v>
      </c>
      <c r="E88" s="297">
        <v>20000</v>
      </c>
      <c r="F88" s="297">
        <v>16169</v>
      </c>
      <c r="G88" s="291">
        <v>200000</v>
      </c>
      <c r="H88" s="325"/>
      <c r="I88" s="298">
        <f>tab_bg0359[[#This Row],[Devis 
unitaire]]*tab_bg0359[[#This Row],[Qte '[V1']]]</f>
        <v>0</v>
      </c>
      <c r="J88" s="325"/>
      <c r="K88" s="299">
        <f>tab_bg0359[[#This Row],[Qte '[V2']]]*tab_bg0359[[#This Row],[Devis 
unitaire]]</f>
        <v>0</v>
      </c>
      <c r="L88" s="300"/>
      <c r="M88" s="235" t="s">
        <v>1092</v>
      </c>
    </row>
    <row r="89" spans="1:13" ht="15.5" thickTop="1" thickBot="1">
      <c r="A89" s="296" t="s">
        <v>1089</v>
      </c>
      <c r="B89" s="297" t="s">
        <v>1513</v>
      </c>
      <c r="C89" s="297" t="s">
        <v>530</v>
      </c>
      <c r="D89" s="297" t="s">
        <v>1497</v>
      </c>
      <c r="E89" s="297">
        <v>6000</v>
      </c>
      <c r="F89" s="297">
        <v>8851</v>
      </c>
      <c r="G89" s="291">
        <v>10283.504704200002</v>
      </c>
      <c r="H89" s="329">
        <v>0</v>
      </c>
      <c r="I89" s="298">
        <f>tab_bg0359[[#This Row],[Devis 
unitaire]]*tab_bg0359[[#This Row],[Qte '[V1']]]</f>
        <v>0</v>
      </c>
      <c r="J89" s="329"/>
      <c r="K89" s="299">
        <f>tab_bg0359[[#This Row],[Qte '[V2']]]*tab_bg0359[[#This Row],[Devis 
unitaire]]</f>
        <v>0</v>
      </c>
      <c r="L89" s="300" t="s">
        <v>1500</v>
      </c>
      <c r="M89" s="235" t="s">
        <v>1098</v>
      </c>
    </row>
    <row r="90" spans="1:13" ht="15.5" thickTop="1" thickBot="1">
      <c r="A90" s="296" t="s">
        <v>1089</v>
      </c>
      <c r="B90" s="297" t="s">
        <v>1513</v>
      </c>
      <c r="C90" s="297" t="s">
        <v>530</v>
      </c>
      <c r="D90" s="297" t="s">
        <v>1499</v>
      </c>
      <c r="E90" s="297">
        <v>6000</v>
      </c>
      <c r="F90" s="297">
        <v>6252</v>
      </c>
      <c r="G90" s="291">
        <v>10283.504704200002</v>
      </c>
      <c r="H90" s="329">
        <v>0</v>
      </c>
      <c r="I90" s="298">
        <f>tab_bg0359[[#This Row],[Devis 
unitaire]]*tab_bg0359[[#This Row],[Qte '[V1']]]</f>
        <v>0</v>
      </c>
      <c r="J90" s="329"/>
      <c r="K90" s="299">
        <f>tab_bg0359[[#This Row],[Qte '[V2']]]*tab_bg0359[[#This Row],[Devis 
unitaire]]</f>
        <v>0</v>
      </c>
      <c r="L90" s="300" t="s">
        <v>1500</v>
      </c>
      <c r="M90" s="235" t="s">
        <v>1098</v>
      </c>
    </row>
    <row r="91" spans="1:13" ht="15.5" thickTop="1" thickBot="1">
      <c r="A91" s="296" t="s">
        <v>1089</v>
      </c>
      <c r="B91" s="297" t="s">
        <v>1513</v>
      </c>
      <c r="C91" s="297" t="s">
        <v>530</v>
      </c>
      <c r="D91" s="297" t="s">
        <v>1501</v>
      </c>
      <c r="E91" s="297">
        <v>10000</v>
      </c>
      <c r="F91" s="297">
        <v>18514</v>
      </c>
      <c r="G91" s="291">
        <v>3510.0155708800003</v>
      </c>
      <c r="H91" s="329"/>
      <c r="I91" s="298">
        <f>tab_bg0359[[#This Row],[Devis 
unitaire]]*tab_bg0359[[#This Row],[Qte '[V1']]]</f>
        <v>0</v>
      </c>
      <c r="J91" s="329"/>
      <c r="K91" s="299">
        <f>tab_bg0359[[#This Row],[Qte '[V2']]]*tab_bg0359[[#This Row],[Devis 
unitaire]]</f>
        <v>0</v>
      </c>
      <c r="L91" s="300"/>
      <c r="M91" s="235" t="s">
        <v>1098</v>
      </c>
    </row>
    <row r="92" spans="1:13" ht="15.5" thickTop="1" thickBot="1">
      <c r="A92" s="301" t="s">
        <v>1089</v>
      </c>
      <c r="B92" s="302" t="s">
        <v>1513</v>
      </c>
      <c r="C92" s="302" t="s">
        <v>541</v>
      </c>
      <c r="D92" s="302" t="s">
        <v>160</v>
      </c>
      <c r="E92" s="302">
        <v>20000</v>
      </c>
      <c r="F92" s="302">
        <v>38210</v>
      </c>
      <c r="G92" s="303">
        <v>50000</v>
      </c>
      <c r="H92" s="332">
        <v>1</v>
      </c>
      <c r="I92" s="305">
        <f>tab_bg0359[[#This Row],[Devis 
unitaire]]*tab_bg0359[[#This Row],[Qte '[V1']]]</f>
        <v>50000</v>
      </c>
      <c r="J92" s="332"/>
      <c r="K92" s="306">
        <f>tab_bg0359[[#This Row],[Qte '[V2']]]*tab_bg0359[[#This Row],[Devis 
unitaire]]</f>
        <v>0</v>
      </c>
      <c r="L92" s="307" t="s">
        <v>1516</v>
      </c>
      <c r="M92" s="308" t="s">
        <v>1092</v>
      </c>
    </row>
    <row r="93" spans="1:13" ht="15.5" thickTop="1" thickBot="1">
      <c r="A93" s="296" t="s">
        <v>1089</v>
      </c>
      <c r="B93" s="297" t="s">
        <v>1513</v>
      </c>
      <c r="C93" s="297" t="s">
        <v>541</v>
      </c>
      <c r="D93" s="297" t="s">
        <v>197</v>
      </c>
      <c r="E93" s="297">
        <v>18000</v>
      </c>
      <c r="F93" s="297">
        <v>38210</v>
      </c>
      <c r="G93" s="291">
        <v>62572.525557360008</v>
      </c>
      <c r="H93" s="329"/>
      <c r="I93" s="298">
        <f>tab_bg0359[[#This Row],[Devis 
unitaire]]*tab_bg0359[[#This Row],[Qte '[V1']]]</f>
        <v>0</v>
      </c>
      <c r="J93" s="329"/>
      <c r="K93" s="299">
        <f>tab_bg0359[[#This Row],[Qte '[V2']]]*tab_bg0359[[#This Row],[Devis 
unitaire]]</f>
        <v>0</v>
      </c>
      <c r="L93" s="300"/>
      <c r="M93" s="235" t="s">
        <v>1098</v>
      </c>
    </row>
    <row r="94" spans="1:13" ht="15.5" thickTop="1" thickBot="1">
      <c r="A94" s="296" t="s">
        <v>1089</v>
      </c>
      <c r="B94" s="297" t="s">
        <v>1513</v>
      </c>
      <c r="C94" s="297" t="s">
        <v>541</v>
      </c>
      <c r="D94" s="297" t="s">
        <v>1496</v>
      </c>
      <c r="E94" s="297">
        <v>20000</v>
      </c>
      <c r="F94" s="297">
        <v>16169</v>
      </c>
      <c r="G94" s="291">
        <v>200000</v>
      </c>
      <c r="H94" s="325"/>
      <c r="I94" s="298">
        <f>tab_bg0359[[#This Row],[Devis 
unitaire]]*tab_bg0359[[#This Row],[Qte '[V1']]]</f>
        <v>0</v>
      </c>
      <c r="J94" s="325"/>
      <c r="K94" s="299">
        <f>tab_bg0359[[#This Row],[Qte '[V2']]]*tab_bg0359[[#This Row],[Devis 
unitaire]]</f>
        <v>0</v>
      </c>
      <c r="L94" s="300"/>
      <c r="M94" s="235" t="s">
        <v>1092</v>
      </c>
    </row>
    <row r="95" spans="1:13" ht="15.5" thickTop="1" thickBot="1">
      <c r="A95" s="296" t="s">
        <v>1089</v>
      </c>
      <c r="B95" s="297" t="s">
        <v>1513</v>
      </c>
      <c r="C95" s="297" t="s">
        <v>541</v>
      </c>
      <c r="D95" s="297" t="s">
        <v>1497</v>
      </c>
      <c r="E95" s="297">
        <v>6000</v>
      </c>
      <c r="F95" s="297">
        <v>12014</v>
      </c>
      <c r="G95" s="291">
        <v>10283.504704200002</v>
      </c>
      <c r="H95" s="325"/>
      <c r="I95" s="298">
        <f>tab_bg0359[[#This Row],[Devis 
unitaire]]*tab_bg0359[[#This Row],[Qte '[V1']]]</f>
        <v>0</v>
      </c>
      <c r="J95" s="325"/>
      <c r="K95" s="299">
        <f>tab_bg0359[[#This Row],[Qte '[V2']]]*tab_bg0359[[#This Row],[Devis 
unitaire]]</f>
        <v>0</v>
      </c>
      <c r="L95" s="300" t="s">
        <v>1500</v>
      </c>
      <c r="M95" s="235" t="s">
        <v>1098</v>
      </c>
    </row>
    <row r="96" spans="1:13" ht="15.5" thickTop="1" thickBot="1">
      <c r="A96" s="296" t="s">
        <v>1089</v>
      </c>
      <c r="B96" s="297" t="s">
        <v>1513</v>
      </c>
      <c r="C96" s="297" t="s">
        <v>541</v>
      </c>
      <c r="D96" s="297" t="s">
        <v>1499</v>
      </c>
      <c r="E96" s="297">
        <v>6000</v>
      </c>
      <c r="F96" s="297">
        <v>12014</v>
      </c>
      <c r="G96" s="291">
        <v>10283.504704200002</v>
      </c>
      <c r="H96" s="325"/>
      <c r="I96" s="298">
        <f>tab_bg0359[[#This Row],[Devis 
unitaire]]*tab_bg0359[[#This Row],[Qte '[V1']]]</f>
        <v>0</v>
      </c>
      <c r="J96" s="325"/>
      <c r="K96" s="299">
        <f>tab_bg0359[[#This Row],[Qte '[V2']]]*tab_bg0359[[#This Row],[Devis 
unitaire]]</f>
        <v>0</v>
      </c>
      <c r="L96" s="300" t="s">
        <v>1500</v>
      </c>
      <c r="M96" s="235" t="s">
        <v>1098</v>
      </c>
    </row>
    <row r="97" spans="1:13" ht="15.5" thickTop="1" thickBot="1">
      <c r="A97" s="296" t="s">
        <v>1089</v>
      </c>
      <c r="B97" s="297" t="s">
        <v>1513</v>
      </c>
      <c r="C97" s="297" t="s">
        <v>541</v>
      </c>
      <c r="D97" s="297" t="s">
        <v>1501</v>
      </c>
      <c r="E97" s="297">
        <v>10000</v>
      </c>
      <c r="F97" s="297">
        <v>33398</v>
      </c>
      <c r="G97" s="291">
        <v>3510.0155708800003</v>
      </c>
      <c r="H97" s="329"/>
      <c r="I97" s="298">
        <f>tab_bg0359[[#This Row],[Devis 
unitaire]]*tab_bg0359[[#This Row],[Qte '[V1']]]</f>
        <v>0</v>
      </c>
      <c r="J97" s="329"/>
      <c r="K97" s="299">
        <f>tab_bg0359[[#This Row],[Qte '[V2']]]*tab_bg0359[[#This Row],[Devis 
unitaire]]</f>
        <v>0</v>
      </c>
      <c r="L97" s="300"/>
      <c r="M97" s="235" t="s">
        <v>1098</v>
      </c>
    </row>
    <row r="98" spans="1:13" ht="15.5" thickTop="1" thickBot="1">
      <c r="A98" s="296" t="s">
        <v>1089</v>
      </c>
      <c r="B98" s="297" t="s">
        <v>1513</v>
      </c>
      <c r="C98" s="297" t="s">
        <v>541</v>
      </c>
      <c r="D98" s="297" t="s">
        <v>1502</v>
      </c>
      <c r="E98" s="297">
        <v>10000</v>
      </c>
      <c r="F98" s="297">
        <v>33398</v>
      </c>
      <c r="G98" s="291">
        <v>3510.0155708800003</v>
      </c>
      <c r="H98" s="329"/>
      <c r="I98" s="298">
        <f>tab_bg0359[[#This Row],[Devis 
unitaire]]*tab_bg0359[[#This Row],[Qte '[V1']]]</f>
        <v>0</v>
      </c>
      <c r="J98" s="329"/>
      <c r="K98" s="299">
        <f>tab_bg0359[[#This Row],[Qte '[V2']]]*tab_bg0359[[#This Row],[Devis 
unitaire]]</f>
        <v>0</v>
      </c>
      <c r="L98" s="300"/>
      <c r="M98" s="235" t="s">
        <v>1098</v>
      </c>
    </row>
    <row r="99" spans="1:13" ht="15.5" thickTop="1" thickBot="1">
      <c r="A99" s="296" t="s">
        <v>1089</v>
      </c>
      <c r="B99" s="297" t="s">
        <v>1513</v>
      </c>
      <c r="C99" s="297" t="s">
        <v>541</v>
      </c>
      <c r="D99" s="297" t="s">
        <v>1507</v>
      </c>
      <c r="E99" s="297">
        <v>6000</v>
      </c>
      <c r="F99" s="297">
        <v>12014</v>
      </c>
      <c r="G99" s="291">
        <v>12900.45</v>
      </c>
      <c r="H99" s="329">
        <v>0</v>
      </c>
      <c r="I99" s="298">
        <f>tab_bg0359[[#This Row],[Devis 
unitaire]]*tab_bg0359[[#This Row],[Qte '[V1']]]</f>
        <v>0</v>
      </c>
      <c r="J99" s="329"/>
      <c r="K99" s="299">
        <f>tab_bg0359[[#This Row],[Qte '[V2']]]*tab_bg0359[[#This Row],[Devis 
unitaire]]</f>
        <v>0</v>
      </c>
      <c r="L99" s="300"/>
      <c r="M99" s="235" t="s">
        <v>1098</v>
      </c>
    </row>
    <row r="100" spans="1:13" ht="30" thickTop="1" thickBot="1">
      <c r="A100" s="296" t="s">
        <v>1089</v>
      </c>
      <c r="B100" s="297" t="s">
        <v>1513</v>
      </c>
      <c r="C100" s="297" t="s">
        <v>1517</v>
      </c>
      <c r="D100" s="330" t="s">
        <v>1509</v>
      </c>
      <c r="E100" s="297">
        <v>14000</v>
      </c>
      <c r="F100" s="297">
        <v>16420</v>
      </c>
      <c r="G100" s="291">
        <v>745280.32026882004</v>
      </c>
      <c r="H100" s="329">
        <v>1</v>
      </c>
      <c r="I100" s="298">
        <f>tab_bg0359[[#This Row],[Devis 
unitaire]]*tab_bg0359[[#This Row],[Qte '[V1']]]</f>
        <v>745280.32026882004</v>
      </c>
      <c r="J100" s="329"/>
      <c r="K100" s="299">
        <f>tab_bg0359[[#This Row],[Qte '[V2']]]*tab_bg0359[[#This Row],[Devis 
unitaire]]</f>
        <v>0</v>
      </c>
      <c r="L100" s="331" t="s">
        <v>1510</v>
      </c>
      <c r="M100" s="235" t="s">
        <v>1511</v>
      </c>
    </row>
    <row r="101" spans="1:13" ht="30" thickTop="1" thickBot="1">
      <c r="A101" s="296" t="s">
        <v>1198</v>
      </c>
      <c r="B101" s="297" t="s">
        <v>1518</v>
      </c>
      <c r="C101" s="297" t="s">
        <v>1519</v>
      </c>
      <c r="D101" s="333" t="s">
        <v>1509</v>
      </c>
      <c r="E101" s="297">
        <v>14000</v>
      </c>
      <c r="F101" s="297">
        <v>18262</v>
      </c>
      <c r="G101" s="291">
        <v>600000</v>
      </c>
      <c r="H101" s="329">
        <v>1</v>
      </c>
      <c r="I101" s="298">
        <f>tab_bg0359[[#This Row],[Devis 
unitaire]]*tab_bg0359[[#This Row],[Qte '[V1']]]</f>
        <v>600000</v>
      </c>
      <c r="J101" s="329"/>
      <c r="K101" s="299">
        <f>tab_bg0359[[#This Row],[Qte '[V2']]]*tab_bg0359[[#This Row],[Devis 
unitaire]]</f>
        <v>0</v>
      </c>
      <c r="L101" s="331" t="s">
        <v>1510</v>
      </c>
      <c r="M101" s="235" t="s">
        <v>1511</v>
      </c>
    </row>
    <row r="102" spans="1:13" ht="30" thickTop="1" thickBot="1">
      <c r="A102" s="301" t="s">
        <v>1198</v>
      </c>
      <c r="B102" s="302" t="s">
        <v>1518</v>
      </c>
      <c r="C102" s="302" t="s">
        <v>1520</v>
      </c>
      <c r="D102" s="334" t="s">
        <v>1509</v>
      </c>
      <c r="E102" s="302">
        <v>14000</v>
      </c>
      <c r="F102" s="302">
        <v>18262</v>
      </c>
      <c r="G102" s="303">
        <v>600000</v>
      </c>
      <c r="H102" s="332">
        <v>1</v>
      </c>
      <c r="I102" s="305">
        <f>tab_bg0359[[#This Row],[Devis 
unitaire]]*tab_bg0359[[#This Row],[Qte '[V1']]]</f>
        <v>600000</v>
      </c>
      <c r="J102" s="332"/>
      <c r="K102" s="306">
        <f>tab_bg0359[[#This Row],[Qte '[V2']]]*tab_bg0359[[#This Row],[Devis 
unitaire]]</f>
        <v>0</v>
      </c>
      <c r="L102" s="335" t="s">
        <v>1510</v>
      </c>
      <c r="M102" s="308" t="s">
        <v>1511</v>
      </c>
    </row>
    <row r="103" spans="1:13" ht="30" thickTop="1" thickBot="1">
      <c r="A103" s="296" t="s">
        <v>1521</v>
      </c>
      <c r="B103" s="297" t="s">
        <v>1521</v>
      </c>
      <c r="C103" s="297" t="s">
        <v>1522</v>
      </c>
      <c r="D103" s="330" t="s">
        <v>1509</v>
      </c>
      <c r="E103" s="297">
        <v>14000</v>
      </c>
      <c r="F103" s="297">
        <v>14620</v>
      </c>
      <c r="G103" s="291">
        <v>1049226.8782116922</v>
      </c>
      <c r="H103" s="329">
        <v>1</v>
      </c>
      <c r="I103" s="298">
        <f>tab_bg0359[[#This Row],[Devis 
unitaire]]*tab_bg0359[[#This Row],[Qte '[V1']]]</f>
        <v>1049226.8782116922</v>
      </c>
      <c r="J103" s="329"/>
      <c r="K103" s="299">
        <f>tab_bg0359[[#This Row],[Qte '[V2']]]*tab_bg0359[[#This Row],[Devis 
unitaire]]</f>
        <v>0</v>
      </c>
      <c r="L103" s="331" t="s">
        <v>1510</v>
      </c>
      <c r="M103" s="235" t="s">
        <v>1511</v>
      </c>
    </row>
    <row r="104" spans="1:13" ht="30" thickTop="1" thickBot="1">
      <c r="A104" s="296" t="s">
        <v>1194</v>
      </c>
      <c r="B104" s="297" t="s">
        <v>1223</v>
      </c>
      <c r="C104" s="297" t="s">
        <v>1523</v>
      </c>
      <c r="D104" s="333" t="s">
        <v>1509</v>
      </c>
      <c r="E104" s="297">
        <v>14000</v>
      </c>
      <c r="F104" s="297">
        <v>3949</v>
      </c>
      <c r="G104" s="291">
        <v>800000</v>
      </c>
      <c r="H104" s="329">
        <v>1</v>
      </c>
      <c r="I104" s="298">
        <f>tab_bg0359[[#This Row],[Devis 
unitaire]]*tab_bg0359[[#This Row],[Qte '[V1']]]</f>
        <v>800000</v>
      </c>
      <c r="J104" s="329"/>
      <c r="K104" s="299">
        <f>tab_bg0359[[#This Row],[Qte '[V2']]]*tab_bg0359[[#This Row],[Devis 
unitaire]]</f>
        <v>0</v>
      </c>
      <c r="L104" s="331" t="s">
        <v>1510</v>
      </c>
      <c r="M104" s="235" t="s">
        <v>1511</v>
      </c>
    </row>
    <row r="105" spans="1:13" ht="15.5" thickTop="1" thickBot="1">
      <c r="A105" s="296" t="s">
        <v>1089</v>
      </c>
      <c r="B105" s="297" t="s">
        <v>1090</v>
      </c>
      <c r="C105" s="297" t="s">
        <v>254</v>
      </c>
      <c r="D105" s="336" t="s">
        <v>844</v>
      </c>
      <c r="E105" s="297">
        <v>6000</v>
      </c>
      <c r="F105" s="297">
        <v>21978</v>
      </c>
      <c r="G105" s="291">
        <v>33052.464608800001</v>
      </c>
      <c r="H105" s="292">
        <v>1</v>
      </c>
      <c r="I105" s="298" t="e">
        <f>tab_bg0359[[#This Row],[Devis 
unitaire]]*tab_bg0359[[#This Row],[Qte '[V1']]]</f>
        <v>#VALUE!</v>
      </c>
      <c r="J105" s="292"/>
      <c r="K105" s="299" t="e">
        <f>tab_bg0359[[#This Row],[Qte '[V2']]]*tab_bg0359[[#This Row],[Devis 
unitaire]]</f>
        <v>#VALUE!</v>
      </c>
      <c r="L105" s="300"/>
      <c r="M105" s="235" t="s">
        <v>1098</v>
      </c>
    </row>
    <row r="106" spans="1:13" ht="15.5" thickTop="1" thickBot="1">
      <c r="A106" s="296" t="s">
        <v>1089</v>
      </c>
      <c r="B106" s="297" t="s">
        <v>1090</v>
      </c>
      <c r="C106" s="297" t="s">
        <v>254</v>
      </c>
      <c r="D106" s="336" t="s">
        <v>844</v>
      </c>
      <c r="E106" s="297">
        <v>6000</v>
      </c>
      <c r="F106" s="297">
        <v>21978</v>
      </c>
      <c r="G106" s="291">
        <v>33052.464608800001</v>
      </c>
      <c r="H106" s="292">
        <v>1</v>
      </c>
      <c r="I106" s="298" t="e">
        <f>tab_bg0359[[#This Row],[Devis 
unitaire]]*tab_bg0359[[#This Row],[Qte '[V1']]]</f>
        <v>#VALUE!</v>
      </c>
      <c r="J106" s="292"/>
      <c r="K106" s="299" t="e">
        <f>tab_bg0359[[#This Row],[Qte '[V2']]]*tab_bg0359[[#This Row],[Devis 
unitaire]]</f>
        <v>#VALUE!</v>
      </c>
      <c r="L106" s="300"/>
      <c r="M106" s="235" t="s">
        <v>1098</v>
      </c>
    </row>
    <row r="107" spans="1:13" ht="15.5" thickTop="1" thickBot="1">
      <c r="A107" s="296" t="s">
        <v>1089</v>
      </c>
      <c r="B107" s="297" t="s">
        <v>1090</v>
      </c>
      <c r="C107" s="297" t="s">
        <v>309</v>
      </c>
      <c r="D107" s="336" t="s">
        <v>844</v>
      </c>
      <c r="E107" s="297">
        <v>6000</v>
      </c>
      <c r="F107" s="297">
        <v>21978</v>
      </c>
      <c r="G107" s="291">
        <v>33052.464608800001</v>
      </c>
      <c r="H107" s="292">
        <v>1</v>
      </c>
      <c r="I107" s="298" t="e">
        <f>tab_bg0359[[#This Row],[Devis 
unitaire]]*tab_bg0359[[#This Row],[Qte '[V1']]]</f>
        <v>#VALUE!</v>
      </c>
      <c r="J107" s="292"/>
      <c r="K107" s="299" t="e">
        <f>tab_bg0359[[#This Row],[Qte '[V2']]]*tab_bg0359[[#This Row],[Devis 
unitaire]]</f>
        <v>#VALUE!</v>
      </c>
      <c r="L107" s="300"/>
      <c r="M107" s="235" t="s">
        <v>1098</v>
      </c>
    </row>
    <row r="108" spans="1:13" ht="15.5" thickTop="1" thickBot="1">
      <c r="A108" s="296" t="s">
        <v>1089</v>
      </c>
      <c r="B108" s="297" t="s">
        <v>1090</v>
      </c>
      <c r="C108" s="297" t="s">
        <v>309</v>
      </c>
      <c r="D108" s="336" t="s">
        <v>844</v>
      </c>
      <c r="E108" s="297">
        <v>6000</v>
      </c>
      <c r="F108" s="297">
        <v>21978</v>
      </c>
      <c r="G108" s="291">
        <v>33052.464608800001</v>
      </c>
      <c r="H108" s="292">
        <v>1</v>
      </c>
      <c r="I108" s="298" t="e">
        <f>tab_bg0359[[#This Row],[Devis 
unitaire]]*tab_bg0359[[#This Row],[Qte '[V1']]]</f>
        <v>#VALUE!</v>
      </c>
      <c r="J108" s="292"/>
      <c r="K108" s="299" t="e">
        <f>tab_bg0359[[#This Row],[Qte '[V2']]]*tab_bg0359[[#This Row],[Devis 
unitaire]]</f>
        <v>#VALUE!</v>
      </c>
      <c r="L108" s="300"/>
      <c r="M108" s="235" t="s">
        <v>1098</v>
      </c>
    </row>
    <row r="109" spans="1:13" ht="15.5" thickTop="1" thickBot="1">
      <c r="A109" s="296" t="s">
        <v>1089</v>
      </c>
      <c r="B109" s="297" t="s">
        <v>1090</v>
      </c>
      <c r="C109" s="297" t="s">
        <v>359</v>
      </c>
      <c r="D109" s="336" t="s">
        <v>844</v>
      </c>
      <c r="E109" s="297">
        <v>6000</v>
      </c>
      <c r="F109" s="297">
        <v>21978</v>
      </c>
      <c r="G109" s="291">
        <v>33052.464608800001</v>
      </c>
      <c r="H109" s="292">
        <v>1</v>
      </c>
      <c r="I109" s="298" t="e">
        <f>tab_bg0359[[#This Row],[Devis 
unitaire]]*tab_bg0359[[#This Row],[Qte '[V1']]]</f>
        <v>#VALUE!</v>
      </c>
      <c r="J109" s="292"/>
      <c r="K109" s="299" t="e">
        <f>tab_bg0359[[#This Row],[Qte '[V2']]]*tab_bg0359[[#This Row],[Devis 
unitaire]]</f>
        <v>#VALUE!</v>
      </c>
      <c r="L109" s="300"/>
      <c r="M109" s="235" t="s">
        <v>1098</v>
      </c>
    </row>
    <row r="110" spans="1:13" ht="15.5" thickTop="1" thickBot="1">
      <c r="A110" s="296" t="s">
        <v>1089</v>
      </c>
      <c r="B110" s="297" t="s">
        <v>1090</v>
      </c>
      <c r="C110" s="297" t="s">
        <v>1517</v>
      </c>
      <c r="D110" s="336" t="s">
        <v>844</v>
      </c>
      <c r="E110" s="297">
        <v>6000</v>
      </c>
      <c r="F110" s="297">
        <v>21978</v>
      </c>
      <c r="G110" s="291">
        <v>33052.464608800001</v>
      </c>
      <c r="H110" s="292">
        <v>1</v>
      </c>
      <c r="I110" s="298" t="e">
        <f>tab_bg0359[[#This Row],[Devis 
unitaire]]*tab_bg0359[[#This Row],[Qte '[V1']]]</f>
        <v>#VALUE!</v>
      </c>
      <c r="J110" s="292"/>
      <c r="K110" s="299" t="e">
        <f>tab_bg0359[[#This Row],[Qte '[V2']]]*tab_bg0359[[#This Row],[Devis 
unitaire]]</f>
        <v>#VALUE!</v>
      </c>
      <c r="L110" s="300"/>
      <c r="M110" s="235" t="s">
        <v>1098</v>
      </c>
    </row>
    <row r="111" spans="1:13" ht="15.5" thickTop="1" thickBot="1">
      <c r="A111" s="296" t="s">
        <v>1089</v>
      </c>
      <c r="B111" s="297" t="s">
        <v>1090</v>
      </c>
      <c r="C111" s="297" t="s">
        <v>553</v>
      </c>
      <c r="D111" s="336" t="s">
        <v>844</v>
      </c>
      <c r="E111" s="297">
        <v>6000</v>
      </c>
      <c r="F111" s="297">
        <v>21978</v>
      </c>
      <c r="G111" s="291">
        <v>33052.464608800001</v>
      </c>
      <c r="H111" s="292">
        <v>1</v>
      </c>
      <c r="I111" s="298" t="e">
        <f>tab_bg0359[[#This Row],[Devis 
unitaire]]*tab_bg0359[[#This Row],[Qte '[V1']]]</f>
        <v>#VALUE!</v>
      </c>
      <c r="J111" s="292"/>
      <c r="K111" s="299" t="e">
        <f>tab_bg0359[[#This Row],[Qte '[V2']]]*tab_bg0359[[#This Row],[Devis 
unitaire]]</f>
        <v>#VALUE!</v>
      </c>
      <c r="L111" s="300"/>
      <c r="M111" s="235" t="s">
        <v>1098</v>
      </c>
    </row>
    <row r="112" spans="1:13" ht="15" thickTop="1"/>
  </sheetData>
  <mergeCells count="1">
    <mergeCell ref="A1:K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Park engin</vt:lpstr>
      <vt:lpstr>Cartographie moteur</vt:lpstr>
      <vt:lpstr>Cartographie transmission</vt:lpstr>
      <vt:lpstr>Cartographie Engin</vt:lpstr>
      <vt:lpstr>Performances BG</vt:lpstr>
      <vt:lpstr>Programme 2025 BG</vt:lpstr>
      <vt:lpstr>Performances YSF</vt:lpstr>
      <vt:lpstr>Programme 2025 YSF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ATIFI Mohamed</dc:creator>
  <cp:lastModifiedBy>ATIFI Mohamed</cp:lastModifiedBy>
  <dcterms:created xsi:type="dcterms:W3CDTF">2015-06-05T18:19:34Z</dcterms:created>
  <dcterms:modified xsi:type="dcterms:W3CDTF">2025-03-17T16:02:08Z</dcterms:modified>
</cp:coreProperties>
</file>