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haziel\Documents\ESTADÍAS\base de datos\2 inscripcion\"/>
    </mc:Choice>
  </mc:AlternateContent>
  <xr:revisionPtr revIDLastSave="0" documentId="13_ncr:1_{4AC3C1F2-409B-4BCC-B620-2DF55DCBFF59}" xr6:coauthVersionLast="47" xr6:coauthVersionMax="47" xr10:uidLastSave="{00000000-0000-0000-0000-000000000000}"/>
  <bookViews>
    <workbookView minimized="1" xWindow="4380" yWindow="3456" windowWidth="17280" windowHeight="8880" tabRatio="455" activeTab="2" xr2:uid="{00000000-000D-0000-FFFF-FFFF00000000}"/>
  </bookViews>
  <sheets>
    <sheet name="Ins1a.-2a.-3a.E" sheetId="1" r:id="rId1"/>
    <sheet name="TOTAL DE ALUMNOS " sheetId="4" r:id="rId2"/>
    <sheet name="Serv- No Conforme" sheetId="3" r:id="rId3"/>
  </sheets>
  <definedNames>
    <definedName name="_xlnm._FilterDatabase" localSheetId="0" hidden="1">'Ins1a.-2a.-3a.E'!$A$1:$CE$120</definedName>
    <definedName name="_xlnm._FilterDatabase" localSheetId="2" hidden="1">'Serv- No Conforme'!$A$1:$AC$95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V21" i="1"/>
  <c r="W21" i="1"/>
  <c r="X21" i="1"/>
  <c r="Y21" i="1"/>
  <c r="U22" i="1"/>
  <c r="V22" i="1"/>
  <c r="W22" i="1"/>
  <c r="X22" i="1"/>
  <c r="Y22" i="1"/>
  <c r="Y61" i="1" l="1"/>
  <c r="X61" i="1"/>
  <c r="W61" i="1"/>
  <c r="V61" i="1"/>
  <c r="U61" i="1"/>
  <c r="U59" i="1" l="1"/>
  <c r="V59" i="1"/>
  <c r="W59" i="1"/>
  <c r="X59" i="1"/>
  <c r="Y59" i="1"/>
  <c r="Y2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U2" i="1"/>
  <c r="V2" i="1"/>
  <c r="W2" i="1"/>
  <c r="X2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3" i="1"/>
  <c r="V3" i="1"/>
  <c r="W3" i="1"/>
  <c r="X3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60" i="1" l="1"/>
  <c r="V60" i="1"/>
  <c r="W60" i="1"/>
  <c r="X60" i="1"/>
  <c r="Y60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W69" i="1"/>
  <c r="X69" i="1"/>
  <c r="Y69" i="1"/>
  <c r="U70" i="1"/>
  <c r="V70" i="1"/>
  <c r="W70" i="1"/>
  <c r="X70" i="1"/>
  <c r="Y70" i="1"/>
  <c r="U71" i="1"/>
  <c r="V71" i="1"/>
  <c r="W71" i="1"/>
  <c r="X71" i="1"/>
  <c r="Y71" i="1"/>
  <c r="U72" i="1"/>
  <c r="V72" i="1"/>
  <c r="W72" i="1"/>
  <c r="X72" i="1"/>
  <c r="Y72" i="1"/>
  <c r="U73" i="1"/>
  <c r="V73" i="1"/>
  <c r="W73" i="1"/>
  <c r="X73" i="1"/>
  <c r="Y73" i="1"/>
  <c r="U74" i="1"/>
  <c r="V74" i="1"/>
  <c r="W74" i="1"/>
  <c r="X74" i="1"/>
  <c r="Y74" i="1"/>
  <c r="U75" i="1"/>
  <c r="V75" i="1"/>
  <c r="W75" i="1"/>
  <c r="X75" i="1"/>
  <c r="Y75" i="1"/>
  <c r="U76" i="1"/>
  <c r="V76" i="1"/>
  <c r="W76" i="1"/>
  <c r="X76" i="1"/>
  <c r="Y76" i="1"/>
  <c r="U77" i="1"/>
  <c r="V77" i="1"/>
  <c r="W77" i="1"/>
  <c r="X77" i="1"/>
  <c r="Y77" i="1"/>
  <c r="U78" i="1"/>
  <c r="V78" i="1"/>
  <c r="W78" i="1"/>
  <c r="X78" i="1"/>
  <c r="Y78" i="1"/>
  <c r="U79" i="1"/>
  <c r="V79" i="1"/>
  <c r="W79" i="1"/>
  <c r="X79" i="1"/>
  <c r="Y79" i="1"/>
  <c r="U80" i="1"/>
  <c r="V80" i="1"/>
  <c r="W80" i="1"/>
  <c r="X80" i="1"/>
  <c r="Y80" i="1"/>
  <c r="U81" i="1"/>
  <c r="V81" i="1"/>
  <c r="W81" i="1"/>
  <c r="X81" i="1"/>
  <c r="Y81" i="1"/>
  <c r="U82" i="1"/>
  <c r="V82" i="1"/>
  <c r="W82" i="1"/>
  <c r="X82" i="1"/>
  <c r="Y82" i="1"/>
  <c r="U83" i="1"/>
  <c r="V83" i="1"/>
  <c r="W83" i="1"/>
  <c r="X83" i="1"/>
  <c r="Y83" i="1"/>
  <c r="U84" i="1"/>
  <c r="V84" i="1"/>
  <c r="W84" i="1"/>
  <c r="X84" i="1"/>
  <c r="Y84" i="1"/>
  <c r="U85" i="1"/>
  <c r="V85" i="1"/>
  <c r="W85" i="1"/>
  <c r="X85" i="1"/>
  <c r="Y85" i="1"/>
  <c r="U86" i="1"/>
  <c r="V86" i="1"/>
  <c r="W86" i="1"/>
  <c r="X86" i="1"/>
  <c r="Y86" i="1"/>
  <c r="U87" i="1"/>
  <c r="V87" i="1"/>
  <c r="W87" i="1"/>
  <c r="X87" i="1"/>
  <c r="Y87" i="1"/>
  <c r="U88" i="1"/>
  <c r="V88" i="1"/>
  <c r="W88" i="1"/>
  <c r="X88" i="1"/>
  <c r="Y88" i="1"/>
  <c r="U89" i="1"/>
  <c r="V89" i="1"/>
  <c r="W89" i="1"/>
  <c r="X89" i="1"/>
  <c r="Y89" i="1"/>
  <c r="U90" i="1"/>
  <c r="V90" i="1"/>
  <c r="W90" i="1"/>
  <c r="X90" i="1"/>
  <c r="Y90" i="1"/>
  <c r="U91" i="1"/>
  <c r="V91" i="1"/>
  <c r="W91" i="1"/>
  <c r="X91" i="1"/>
  <c r="Y91" i="1"/>
  <c r="U92" i="1"/>
  <c r="V92" i="1"/>
  <c r="W92" i="1"/>
  <c r="X92" i="1"/>
  <c r="Y92" i="1"/>
  <c r="U93" i="1"/>
  <c r="V93" i="1"/>
  <c r="W93" i="1"/>
  <c r="X93" i="1"/>
  <c r="Y93" i="1"/>
  <c r="U94" i="1"/>
  <c r="V94" i="1"/>
  <c r="W94" i="1"/>
  <c r="X94" i="1"/>
  <c r="Y94" i="1"/>
  <c r="U95" i="1"/>
  <c r="V95" i="1"/>
  <c r="W95" i="1"/>
  <c r="X95" i="1"/>
  <c r="Y95" i="1"/>
  <c r="U96" i="1"/>
  <c r="V96" i="1"/>
  <c r="W96" i="1"/>
  <c r="X96" i="1"/>
  <c r="Y96" i="1"/>
  <c r="U97" i="1"/>
  <c r="V97" i="1"/>
  <c r="W97" i="1"/>
  <c r="X97" i="1"/>
  <c r="Y97" i="1"/>
  <c r="U98" i="1"/>
  <c r="V98" i="1"/>
  <c r="W98" i="1"/>
  <c r="X98" i="1"/>
  <c r="Y98" i="1"/>
  <c r="U99" i="1"/>
  <c r="V99" i="1"/>
  <c r="W99" i="1"/>
  <c r="X99" i="1"/>
  <c r="Y99" i="1"/>
  <c r="U100" i="1"/>
  <c r="V100" i="1"/>
  <c r="W100" i="1"/>
  <c r="X100" i="1"/>
  <c r="Y100" i="1"/>
  <c r="U101" i="1"/>
  <c r="V101" i="1"/>
  <c r="W101" i="1"/>
  <c r="X101" i="1"/>
  <c r="Y101" i="1"/>
  <c r="U102" i="1"/>
  <c r="V102" i="1"/>
  <c r="W102" i="1"/>
  <c r="X102" i="1"/>
  <c r="Y102" i="1"/>
  <c r="U103" i="1"/>
  <c r="V103" i="1"/>
  <c r="W103" i="1"/>
  <c r="X103" i="1"/>
  <c r="Y103" i="1"/>
  <c r="U104" i="1"/>
  <c r="V104" i="1"/>
  <c r="W104" i="1"/>
  <c r="X104" i="1"/>
  <c r="Y104" i="1"/>
  <c r="U105" i="1"/>
  <c r="V105" i="1"/>
  <c r="W105" i="1"/>
  <c r="X105" i="1"/>
  <c r="Y105" i="1"/>
  <c r="U106" i="1"/>
  <c r="V106" i="1"/>
  <c r="W106" i="1"/>
  <c r="X106" i="1"/>
  <c r="Y106" i="1"/>
  <c r="U107" i="1"/>
  <c r="V107" i="1"/>
  <c r="W107" i="1"/>
  <c r="X107" i="1"/>
  <c r="Y107" i="1"/>
  <c r="U108" i="1"/>
  <c r="V108" i="1"/>
  <c r="W108" i="1"/>
  <c r="X108" i="1"/>
  <c r="Y108" i="1"/>
  <c r="U109" i="1"/>
  <c r="V109" i="1"/>
  <c r="W109" i="1"/>
  <c r="X109" i="1"/>
  <c r="Y109" i="1"/>
  <c r="U110" i="1"/>
  <c r="V110" i="1"/>
  <c r="W110" i="1"/>
  <c r="X110" i="1"/>
  <c r="Y110" i="1"/>
  <c r="U111" i="1"/>
  <c r="V111" i="1"/>
  <c r="W111" i="1"/>
  <c r="X111" i="1"/>
  <c r="Y111" i="1"/>
  <c r="U112" i="1"/>
  <c r="V112" i="1"/>
  <c r="W112" i="1"/>
  <c r="X112" i="1"/>
  <c r="Y112" i="1"/>
  <c r="U113" i="1"/>
  <c r="V113" i="1"/>
  <c r="W113" i="1"/>
  <c r="X113" i="1"/>
  <c r="Y113" i="1"/>
  <c r="U114" i="1"/>
  <c r="V114" i="1"/>
  <c r="W114" i="1"/>
  <c r="X114" i="1"/>
  <c r="Y114" i="1"/>
  <c r="U115" i="1"/>
  <c r="V115" i="1"/>
  <c r="W115" i="1"/>
  <c r="X115" i="1"/>
  <c r="Y115" i="1"/>
  <c r="U116" i="1"/>
  <c r="V116" i="1"/>
  <c r="W116" i="1"/>
  <c r="X116" i="1"/>
  <c r="Y116" i="1"/>
  <c r="U117" i="1"/>
  <c r="V117" i="1"/>
  <c r="W117" i="1"/>
  <c r="X117" i="1"/>
  <c r="Y117" i="1"/>
  <c r="U118" i="1"/>
  <c r="V118" i="1"/>
  <c r="W118" i="1"/>
  <c r="X118" i="1"/>
  <c r="Y118" i="1"/>
  <c r="U119" i="1"/>
  <c r="V119" i="1"/>
  <c r="W119" i="1"/>
  <c r="X119" i="1"/>
  <c r="Y119" i="1"/>
  <c r="U120" i="1"/>
  <c r="V120" i="1"/>
  <c r="W120" i="1"/>
  <c r="X120" i="1"/>
  <c r="Y120" i="1"/>
  <c r="U121" i="1"/>
  <c r="V121" i="1"/>
  <c r="W121" i="1"/>
  <c r="X121" i="1"/>
  <c r="Y121" i="1"/>
  <c r="U122" i="1"/>
  <c r="V122" i="1"/>
  <c r="W122" i="1"/>
  <c r="X122" i="1"/>
  <c r="Y122" i="1"/>
  <c r="U123" i="1"/>
  <c r="V123" i="1"/>
  <c r="W123" i="1"/>
  <c r="X123" i="1"/>
  <c r="Y123" i="1"/>
  <c r="U58" i="1" l="1"/>
  <c r="V58" i="1"/>
  <c r="W58" i="1"/>
  <c r="X58" i="1"/>
  <c r="Y58" i="1"/>
  <c r="C4" i="4" l="1"/>
  <c r="B4" i="4"/>
  <c r="C3" i="4"/>
  <c r="B3" i="4"/>
  <c r="E5" i="4" l="1"/>
  <c r="B5" i="4"/>
  <c r="C5" i="4" l="1"/>
  <c r="D4" i="4" l="1"/>
  <c r="F4" i="4" s="1"/>
  <c r="D3" i="4" l="1"/>
  <c r="D5" i="4" l="1"/>
  <c r="F3" i="4"/>
  <c r="F5" i="4" s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2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2" i="3"/>
  <c r="I3" i="3"/>
  <c r="I4" i="3"/>
  <c r="I5" i="3"/>
  <c r="I6" i="3"/>
  <c r="I7" i="3"/>
  <c r="I8" i="3"/>
  <c r="I9" i="3"/>
  <c r="I10" i="3"/>
  <c r="I11" i="3"/>
  <c r="F11" i="3" s="1"/>
  <c r="I12" i="3"/>
  <c r="F12" i="3" s="1"/>
  <c r="I13" i="3"/>
  <c r="I14" i="3"/>
  <c r="I15" i="3"/>
  <c r="I16" i="3"/>
  <c r="I17" i="3"/>
  <c r="I18" i="3"/>
  <c r="I19" i="3"/>
  <c r="I20" i="3"/>
  <c r="I21" i="3"/>
  <c r="I22" i="3"/>
  <c r="I23" i="3"/>
  <c r="F23" i="3" s="1"/>
  <c r="I24" i="3"/>
  <c r="F24" i="3" s="1"/>
  <c r="I25" i="3"/>
  <c r="I26" i="3"/>
  <c r="I27" i="3"/>
  <c r="I28" i="3"/>
  <c r="I29" i="3"/>
  <c r="I30" i="3"/>
  <c r="I31" i="3"/>
  <c r="I32" i="3"/>
  <c r="I33" i="3"/>
  <c r="I34" i="3"/>
  <c r="I35" i="3"/>
  <c r="F35" i="3" s="1"/>
  <c r="I36" i="3"/>
  <c r="F36" i="3" s="1"/>
  <c r="I37" i="3"/>
  <c r="I38" i="3"/>
  <c r="I39" i="3"/>
  <c r="I40" i="3"/>
  <c r="I41" i="3"/>
  <c r="I42" i="3"/>
  <c r="I43" i="3"/>
  <c r="I44" i="3"/>
  <c r="I45" i="3"/>
  <c r="I46" i="3"/>
  <c r="I47" i="3"/>
  <c r="F47" i="3" s="1"/>
  <c r="I48" i="3"/>
  <c r="F48" i="3" s="1"/>
  <c r="I49" i="3"/>
  <c r="I50" i="3"/>
  <c r="I51" i="3"/>
  <c r="I52" i="3"/>
  <c r="I53" i="3"/>
  <c r="I54" i="3"/>
  <c r="I55" i="3"/>
  <c r="I56" i="3"/>
  <c r="I57" i="3"/>
  <c r="I58" i="3"/>
  <c r="I59" i="3"/>
  <c r="F59" i="3" s="1"/>
  <c r="I60" i="3"/>
  <c r="F60" i="3" s="1"/>
  <c r="I61" i="3"/>
  <c r="I62" i="3"/>
  <c r="I63" i="3"/>
  <c r="I64" i="3"/>
  <c r="I65" i="3"/>
  <c r="I66" i="3"/>
  <c r="I67" i="3"/>
  <c r="I68" i="3"/>
  <c r="I69" i="3"/>
  <c r="I70" i="3"/>
  <c r="I71" i="3"/>
  <c r="F71" i="3" s="1"/>
  <c r="I72" i="3"/>
  <c r="F72" i="3" s="1"/>
  <c r="I73" i="3"/>
  <c r="I74" i="3"/>
  <c r="I75" i="3"/>
  <c r="I76" i="3"/>
  <c r="I77" i="3"/>
  <c r="I78" i="3"/>
  <c r="I79" i="3"/>
  <c r="I80" i="3"/>
  <c r="I81" i="3"/>
  <c r="I82" i="3"/>
  <c r="I83" i="3"/>
  <c r="F83" i="3" s="1"/>
  <c r="I84" i="3"/>
  <c r="F84" i="3" s="1"/>
  <c r="I85" i="3"/>
  <c r="I86" i="3"/>
  <c r="I87" i="3"/>
  <c r="I88" i="3"/>
  <c r="I89" i="3"/>
  <c r="I90" i="3"/>
  <c r="I91" i="3"/>
  <c r="I92" i="3"/>
  <c r="I93" i="3"/>
  <c r="I94" i="3"/>
  <c r="I95" i="3"/>
  <c r="F95" i="3" s="1"/>
  <c r="I2" i="3"/>
  <c r="F2" i="3" s="1"/>
  <c r="F94" i="3" l="1"/>
  <c r="F82" i="3"/>
  <c r="F46" i="3"/>
  <c r="F22" i="3"/>
  <c r="F93" i="3"/>
  <c r="F69" i="3"/>
  <c r="F33" i="3"/>
  <c r="F92" i="3"/>
  <c r="F80" i="3"/>
  <c r="F32" i="3"/>
  <c r="F79" i="3"/>
  <c r="F41" i="3"/>
  <c r="F5" i="3"/>
  <c r="F76" i="3"/>
  <c r="F40" i="3"/>
  <c r="F16" i="3"/>
  <c r="F87" i="3"/>
  <c r="F75" i="3"/>
  <c r="F63" i="3"/>
  <c r="F51" i="3"/>
  <c r="F39" i="3"/>
  <c r="F27" i="3"/>
  <c r="F15" i="3"/>
  <c r="F3" i="3"/>
  <c r="F70" i="3"/>
  <c r="F34" i="3"/>
  <c r="F57" i="3"/>
  <c r="F9" i="3"/>
  <c r="F56" i="3"/>
  <c r="F91" i="3"/>
  <c r="F55" i="3"/>
  <c r="F31" i="3"/>
  <c r="F7" i="3"/>
  <c r="F90" i="3"/>
  <c r="F66" i="3"/>
  <c r="F42" i="3"/>
  <c r="F18" i="3"/>
  <c r="F89" i="3"/>
  <c r="F65" i="3"/>
  <c r="F17" i="3"/>
  <c r="F64" i="3"/>
  <c r="F28" i="3"/>
  <c r="F86" i="3"/>
  <c r="F74" i="3"/>
  <c r="F62" i="3"/>
  <c r="F50" i="3"/>
  <c r="F38" i="3"/>
  <c r="F26" i="3"/>
  <c r="F14" i="3"/>
  <c r="F58" i="3"/>
  <c r="F10" i="3"/>
  <c r="F81" i="3"/>
  <c r="F45" i="3"/>
  <c r="F21" i="3"/>
  <c r="F68" i="3"/>
  <c r="F44" i="3"/>
  <c r="F20" i="3"/>
  <c r="F8" i="3"/>
  <c r="F67" i="3"/>
  <c r="F43" i="3"/>
  <c r="F19" i="3"/>
  <c r="F78" i="3"/>
  <c r="F54" i="3"/>
  <c r="F30" i="3"/>
  <c r="F6" i="3"/>
  <c r="F77" i="3"/>
  <c r="F53" i="3"/>
  <c r="F29" i="3"/>
  <c r="F88" i="3"/>
  <c r="F52" i="3"/>
  <c r="F4" i="3"/>
  <c r="F85" i="3"/>
  <c r="F73" i="3"/>
  <c r="F61" i="3"/>
  <c r="F49" i="3"/>
  <c r="F37" i="3"/>
  <c r="F25" i="3"/>
  <c r="F13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AF39" i="3" s="1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AF90" i="3" s="1"/>
  <c r="C90" i="3"/>
  <c r="D90" i="3"/>
  <c r="E90" i="3"/>
  <c r="B91" i="3"/>
  <c r="C91" i="3"/>
  <c r="D91" i="3"/>
  <c r="E91" i="3"/>
  <c r="B92" i="3"/>
  <c r="AE92" i="3" s="1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16" i="3"/>
  <c r="C16" i="3"/>
  <c r="D16" i="3"/>
  <c r="E16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AE15" i="3" s="1"/>
  <c r="C15" i="3"/>
  <c r="D15" i="3"/>
  <c r="E15" i="3"/>
  <c r="C2" i="3"/>
  <c r="D2" i="3"/>
  <c r="E2" i="3"/>
  <c r="B2" i="3"/>
  <c r="AE95" i="3"/>
  <c r="CI99" i="1"/>
  <c r="CH99" i="1"/>
  <c r="AB2" i="3" l="1"/>
  <c r="AB29" i="3"/>
  <c r="AB35" i="3"/>
  <c r="AB8" i="3"/>
  <c r="AB37" i="3"/>
  <c r="AB33" i="3"/>
  <c r="AB27" i="3"/>
  <c r="AF15" i="3"/>
  <c r="AB11" i="3"/>
  <c r="AB7" i="3"/>
  <c r="AF95" i="3"/>
  <c r="AF92" i="3"/>
  <c r="AG90" i="3"/>
  <c r="AG39" i="3"/>
  <c r="AB38" i="3"/>
  <c r="AB36" i="3"/>
  <c r="AB34" i="3"/>
  <c r="AB32" i="3"/>
  <c r="AB28" i="3"/>
  <c r="U124" i="1"/>
  <c r="V124" i="1"/>
  <c r="W124" i="1"/>
  <c r="X124" i="1"/>
  <c r="Y1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AA1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WHATSAPP</t>
        </r>
      </text>
    </comment>
    <comment ref="AB11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LLAMADAS</t>
        </r>
      </text>
    </comment>
  </commentList>
</comments>
</file>

<file path=xl/sharedStrings.xml><?xml version="1.0" encoding="utf-8"?>
<sst xmlns="http://schemas.openxmlformats.org/spreadsheetml/2006/main" count="1687" uniqueCount="352">
  <si>
    <t>Tipo de solicitud</t>
  </si>
  <si>
    <t>CURP</t>
  </si>
  <si>
    <t>Correo electrónico</t>
  </si>
  <si>
    <t>De que forma se enteró del ITSTlaxco</t>
  </si>
  <si>
    <t>Apellido Paterno</t>
  </si>
  <si>
    <t>Apellido Materno</t>
  </si>
  <si>
    <t>Nombre(s)</t>
  </si>
  <si>
    <t>¿Cual?</t>
  </si>
  <si>
    <t>¿Habla alguna lengua indígena?</t>
  </si>
  <si>
    <t>¿Es alérgico a algún medicamento?</t>
  </si>
  <si>
    <t>Colonia / Comunidad</t>
  </si>
  <si>
    <t>Municipio</t>
  </si>
  <si>
    <t>Colonia/Comunidad</t>
  </si>
  <si>
    <t>Nombre de la persona en caso de una emergencia</t>
  </si>
  <si>
    <t>Parentesco</t>
  </si>
  <si>
    <t>No.</t>
  </si>
  <si>
    <t>SEXO</t>
  </si>
  <si>
    <t>DIA</t>
  </si>
  <si>
    <t>MES</t>
  </si>
  <si>
    <t>AÑO</t>
  </si>
  <si>
    <t>Matrícula</t>
  </si>
  <si>
    <t>Modalidad</t>
  </si>
  <si>
    <t>Plan de Estudios</t>
  </si>
  <si>
    <t>NSS</t>
  </si>
  <si>
    <t xml:space="preserve">Ingeniería </t>
  </si>
  <si>
    <t>TEL. CEL.</t>
  </si>
  <si>
    <t>TEL. CASA</t>
  </si>
  <si>
    <t>EDO. CIVIL</t>
  </si>
  <si>
    <t>PREPA. ESTUDIO</t>
  </si>
  <si>
    <t>SUBSIST. BACHILLERATO</t>
  </si>
  <si>
    <t>MPO. DE PREPA.</t>
  </si>
  <si>
    <t>EDO. DE PREPA</t>
  </si>
  <si>
    <t>PROM. DE PREPA</t>
  </si>
  <si>
    <t>DISCAPACIDAD</t>
  </si>
  <si>
    <t>¿Cuál?</t>
  </si>
  <si>
    <t>DOMICILIO</t>
  </si>
  <si>
    <t>NUM.</t>
  </si>
  <si>
    <t>NUM. INT.</t>
  </si>
  <si>
    <t>C.P.</t>
  </si>
  <si>
    <t>EDO.</t>
  </si>
  <si>
    <t>MUNICIPIO</t>
  </si>
  <si>
    <t>Zona Procedencia</t>
  </si>
  <si>
    <t>1er. Apellido del padre o tutor</t>
  </si>
  <si>
    <t>2o. Apellido  del padre o tutor</t>
  </si>
  <si>
    <t>Nombre(s) del padre o tutor</t>
  </si>
  <si>
    <t>NUM. TEL. del padre o tutor</t>
  </si>
  <si>
    <t>¿Su padre o tutor tienen la misma dirección?</t>
  </si>
  <si>
    <t>Si su respuesta fue NO, anotar la Dirección del padre o tutor(a)</t>
  </si>
  <si>
    <t>NUM. TEL.</t>
  </si>
  <si>
    <t>1a. persona que puede consultar expediente</t>
  </si>
  <si>
    <t>2a. persona que puede consultar expediente</t>
  </si>
  <si>
    <t>LNAC</t>
  </si>
  <si>
    <t>Mencione el nombre de la empresa o institución en donde trabaja</t>
  </si>
  <si>
    <t>Dirección completa donde se ubica su trabajo</t>
  </si>
  <si>
    <t>Teléfono de su trabajo</t>
  </si>
  <si>
    <t>Nombre del puesto de trabajo que desempeña</t>
  </si>
  <si>
    <t>Días y horario de trabajo</t>
  </si>
  <si>
    <t>INCRIPCION</t>
  </si>
  <si>
    <t>PROPEDEUTICO</t>
  </si>
  <si>
    <t>CREDENCIAL</t>
  </si>
  <si>
    <t xml:space="preserve">FICHA </t>
  </si>
  <si>
    <t>TLAXCALA</t>
  </si>
  <si>
    <t>INGENIERÍA EN LOGÍSTICA</t>
  </si>
  <si>
    <t>ILOG-2009-202</t>
  </si>
  <si>
    <t>INGENIERÍA ELECTROMECÁNICA</t>
  </si>
  <si>
    <t>IEME-2010-210</t>
  </si>
  <si>
    <t>RURAL</t>
  </si>
  <si>
    <t>MADRE</t>
  </si>
  <si>
    <t>NUEVO INGRESO</t>
  </si>
  <si>
    <t>A</t>
  </si>
  <si>
    <t>SOLTERA</t>
  </si>
  <si>
    <t>SEGURO</t>
  </si>
  <si>
    <t>FOTO</t>
  </si>
  <si>
    <t>SI</t>
  </si>
  <si>
    <t>CERT PREPA</t>
  </si>
  <si>
    <t xml:space="preserve">CERT MEDICO  </t>
  </si>
  <si>
    <t>ACTA DE NAC</t>
  </si>
  <si>
    <t>N</t>
  </si>
  <si>
    <t>RENUNCIA SEG</t>
  </si>
  <si>
    <t>CONST LAB</t>
  </si>
  <si>
    <t>OBSERVACION</t>
  </si>
  <si>
    <t xml:space="preserve">CREDENCIAL </t>
  </si>
  <si>
    <t>CARTA DE NO ANTECEDENTES PENALES 2004</t>
  </si>
  <si>
    <t>NA</t>
  </si>
  <si>
    <t>CBTIS 212</t>
  </si>
  <si>
    <t>TETLA</t>
  </si>
  <si>
    <t>S</t>
  </si>
  <si>
    <t>B</t>
  </si>
  <si>
    <t>PEREZ</t>
  </si>
  <si>
    <t xml:space="preserve">N  </t>
  </si>
  <si>
    <t>SOLICITUD</t>
  </si>
  <si>
    <t>VISUAL</t>
  </si>
  <si>
    <t>CONDONACION</t>
  </si>
  <si>
    <t>N/A</t>
  </si>
  <si>
    <t>INTERNET</t>
  </si>
  <si>
    <t xml:space="preserve">NA </t>
  </si>
  <si>
    <t>TEOTLALPAN</t>
  </si>
  <si>
    <t>-</t>
  </si>
  <si>
    <t>P</t>
  </si>
  <si>
    <t>CONVALDACIÓN</t>
  </si>
  <si>
    <t>CONDONACIÓN</t>
  </si>
  <si>
    <t>FALTA CERTIFICADO PREPA (REPOSICIÓN)</t>
  </si>
  <si>
    <t>melanimariana05galavizperez@gmail.com</t>
  </si>
  <si>
    <t>GALAVIZ</t>
  </si>
  <si>
    <t>MELANI MARIANA</t>
  </si>
  <si>
    <t>GAPM051005MTLLRLA2</t>
  </si>
  <si>
    <t>SECCIÓN SEGUNDA</t>
  </si>
  <si>
    <t>GALICIA</t>
  </si>
  <si>
    <t>MARIA DEL ROSARIO</t>
  </si>
  <si>
    <t>MARIA DEL ROSARIO PERES GALICIA</t>
  </si>
  <si>
    <t>% Pagos</t>
  </si>
  <si>
    <t>% Documentos</t>
  </si>
  <si>
    <t>INGENIERIA EN LOGISTICA</t>
  </si>
  <si>
    <t>INSTITUTO TECNOLOGICO SUPERIOR DE TLAXCO AGOSTO DICIEMBRE 2024</t>
  </si>
  <si>
    <t>ELECTROMECANICA</t>
  </si>
  <si>
    <t xml:space="preserve">LOGISTICA </t>
  </si>
  <si>
    <t>TOTAL</t>
  </si>
  <si>
    <t>INGENIERIA</t>
  </si>
  <si>
    <t>MARZO</t>
  </si>
  <si>
    <t>gongoraval17@gmail.com</t>
  </si>
  <si>
    <t>ING. LEONEL ORTEGA FLORES</t>
  </si>
  <si>
    <t>GONGORA</t>
  </si>
  <si>
    <t>LOPEZ</t>
  </si>
  <si>
    <t>VALERIA</t>
  </si>
  <si>
    <t>GOLV060924MTLNPLA4</t>
  </si>
  <si>
    <t>COBAT 12</t>
  </si>
  <si>
    <t>COLEGIO DE BACHILLERES DEL ESTADO DE TLAXCALA</t>
  </si>
  <si>
    <t>SANTA CRUZ TLAXCALA</t>
  </si>
  <si>
    <t>NO</t>
  </si>
  <si>
    <t>NINGUNA</t>
  </si>
  <si>
    <t>NINGUNO</t>
  </si>
  <si>
    <t>HIDALGO</t>
  </si>
  <si>
    <t>NUEVO MEXICO</t>
  </si>
  <si>
    <t>APIZACO</t>
  </si>
  <si>
    <t>URBANA</t>
  </si>
  <si>
    <t>GONZALEZ</t>
  </si>
  <si>
    <t>YANET</t>
  </si>
  <si>
    <t>YANET LOPEZ GONZALEZ</t>
  </si>
  <si>
    <t>JOSUE ROGELIO GONGORA LOPEZ</t>
  </si>
  <si>
    <t>HERMANO</t>
  </si>
  <si>
    <t>X</t>
  </si>
  <si>
    <t>I</t>
  </si>
  <si>
    <t>MTRA. LUZ</t>
  </si>
  <si>
    <t>SANCHEZ</t>
  </si>
  <si>
    <t>ALEYDA</t>
  </si>
  <si>
    <t>PESA060816MTLRNLA3</t>
  </si>
  <si>
    <t>EMSAD 07</t>
  </si>
  <si>
    <t>EMSAD</t>
  </si>
  <si>
    <t>ATLANGATEPEC</t>
  </si>
  <si>
    <t>AGRICOLA DE DOLORES</t>
  </si>
  <si>
    <t>CHIAUTZINCO</t>
  </si>
  <si>
    <t>TETLA DE LA SOLIDARIDAD</t>
  </si>
  <si>
    <t>ISLAS</t>
  </si>
  <si>
    <t>ALICIA</t>
  </si>
  <si>
    <t>ALICIA SANCHEZ ISLAS</t>
  </si>
  <si>
    <t>57200665552</t>
  </si>
  <si>
    <t>gato32547@gmail.com</t>
  </si>
  <si>
    <t>Juarez</t>
  </si>
  <si>
    <t>RAJA070708HTLMRDA9</t>
  </si>
  <si>
    <t>Atlangatepec</t>
  </si>
  <si>
    <t>Tlaxcala</t>
  </si>
  <si>
    <t>Carretera a San Pedro Ecatepec km 1.5</t>
  </si>
  <si>
    <t>San Pedro Ecatepec</t>
  </si>
  <si>
    <t>Cortes</t>
  </si>
  <si>
    <t>Ana María</t>
  </si>
  <si>
    <t>Si</t>
  </si>
  <si>
    <t>Ana María Juarez Cortés</t>
  </si>
  <si>
    <t>RAMIREZ</t>
  </si>
  <si>
    <t>JUAREZ</t>
  </si>
  <si>
    <t>ADOLFO URIEL</t>
  </si>
  <si>
    <t>Educación Media Superior a Distancia</t>
  </si>
  <si>
    <t>VISITA</t>
  </si>
  <si>
    <t>aleydaperezsanchez16@gmail.com</t>
  </si>
  <si>
    <t>CHIAUTZINGO</t>
  </si>
  <si>
    <t>crixcoca90@gmail.com</t>
  </si>
  <si>
    <t>NAHOMI COCA ALUMNA</t>
  </si>
  <si>
    <t>COCA</t>
  </si>
  <si>
    <t>HERNANDEZ</t>
  </si>
  <si>
    <t>CRISTOPHER</t>
  </si>
  <si>
    <t>COHC070126HTLCRRA3</t>
  </si>
  <si>
    <t>03220743904</t>
  </si>
  <si>
    <t>Centro de Bachillerato Tecnológico Industrial y de Servicios</t>
  </si>
  <si>
    <t>PLAZA DE LA CAPORALA</t>
  </si>
  <si>
    <t>E.C3</t>
  </si>
  <si>
    <t>DPT #6</t>
  </si>
  <si>
    <t xml:space="preserve">LOMA VERDE </t>
  </si>
  <si>
    <t xml:space="preserve">HERNANDEZ </t>
  </si>
  <si>
    <t>SUAREZ</t>
  </si>
  <si>
    <t>LETICIA JAZMIN</t>
  </si>
  <si>
    <t>ORLANDO COCA CACHO</t>
  </si>
  <si>
    <t>PADRE</t>
  </si>
  <si>
    <t>LETICIA JAZMIN HERNANDEZ SUAREZ</t>
  </si>
  <si>
    <t>SOLTERO</t>
  </si>
  <si>
    <t>ABRIL</t>
  </si>
  <si>
    <t>jrugeriobarrera@gmail.com</t>
  </si>
  <si>
    <t>visita</t>
  </si>
  <si>
    <t>RUGERIO</t>
  </si>
  <si>
    <t>BARRERA</t>
  </si>
  <si>
    <t>JAIRI</t>
  </si>
  <si>
    <t>RUBJ070819HTLGRRA0</t>
  </si>
  <si>
    <t>17220732279</t>
  </si>
  <si>
    <t>LA CAÑADA</t>
  </si>
  <si>
    <t>CRUZ</t>
  </si>
  <si>
    <t>ALI BRITTANIA</t>
  </si>
  <si>
    <t>ALI BRITTANIA BARRERA CRUZ</t>
  </si>
  <si>
    <t>JOSE JUAN RUBERIO FLORES</t>
  </si>
  <si>
    <t>PRIV. PRIMERA AVENIDA</t>
  </si>
  <si>
    <t>amelyrojas340@gmail.com</t>
  </si>
  <si>
    <t>REDES SOCIALES</t>
  </si>
  <si>
    <t>ROJAS</t>
  </si>
  <si>
    <t>ANDREA AMELY</t>
  </si>
  <si>
    <t>ROHA070902MTLJRNA3</t>
  </si>
  <si>
    <t>26220714625</t>
  </si>
  <si>
    <t>ALVARO OBREGON</t>
  </si>
  <si>
    <t>FERROCARRILERA</t>
  </si>
  <si>
    <t>ROSA</t>
  </si>
  <si>
    <t>ROSA ROJAS HERNANDEZ</t>
  </si>
  <si>
    <t>JUANA ANDREA HERNANDEZ MORENO</t>
  </si>
  <si>
    <t>ABUELA</t>
  </si>
  <si>
    <t>coronahuertak@gmail.com</t>
  </si>
  <si>
    <t>CORONA</t>
  </si>
  <si>
    <t>HUERTA</t>
  </si>
  <si>
    <t>KISLEV</t>
  </si>
  <si>
    <t>COHK061117MTLRRSA2</t>
  </si>
  <si>
    <t>26220669969</t>
  </si>
  <si>
    <t>CBTIS 061</t>
  </si>
  <si>
    <t>HUAMANTLA</t>
  </si>
  <si>
    <t>HUA,MANTLA</t>
  </si>
  <si>
    <t>NUEVO CENTRO DE POBLACION SAN JOSE TEACALCO</t>
  </si>
  <si>
    <t>SUBURBANA</t>
  </si>
  <si>
    <t xml:space="preserve">CALLE  VERACRUZ SUR </t>
  </si>
  <si>
    <t>ISAI CORONA CARCAÑO</t>
  </si>
  <si>
    <t>rod573acost@gmail.com</t>
  </si>
  <si>
    <t>ALUMNO EDGAR ACOSTA RODRIGUEZ</t>
  </si>
  <si>
    <t>ACOSTA</t>
  </si>
  <si>
    <t>RODRIGUEZ</t>
  </si>
  <si>
    <t>RODOLFO</t>
  </si>
  <si>
    <t>AORR070627HTLCDDA4</t>
  </si>
  <si>
    <t>CEBES 15</t>
  </si>
  <si>
    <t>Centros Educativos de Bachillerato Estatal</t>
  </si>
  <si>
    <t>CALLE LOS PINOS</t>
  </si>
  <si>
    <t>SANTA MARIA TEXCALAC</t>
  </si>
  <si>
    <t>LIMA</t>
  </si>
  <si>
    <t>MATILDE</t>
  </si>
  <si>
    <t>RODOLFO ACOSTO LIMA</t>
  </si>
  <si>
    <t>MATILDE RODRIGUEZ LIMA</t>
  </si>
  <si>
    <t>FABRICA DE COSTURA</t>
  </si>
  <si>
    <t>AOPERARIA</t>
  </si>
  <si>
    <t>DE LUNES A SABADO DE LAS 8:00 AM A 6:00 PM</t>
  </si>
  <si>
    <t>ORTEGA</t>
  </si>
  <si>
    <t>MUÑOZ</t>
  </si>
  <si>
    <t>ANGELICA</t>
  </si>
  <si>
    <t>OEMA840928MTLRXN08</t>
  </si>
  <si>
    <t>angyortega223@gmail.com</t>
  </si>
  <si>
    <t>CASADA</t>
  </si>
  <si>
    <t>PREPA EN LINEA SEP</t>
  </si>
  <si>
    <t>SERVICIO NACIONAL DE BACHILLERATO EN LINEA</t>
  </si>
  <si>
    <t>CIUDAD DE MEXICO</t>
  </si>
  <si>
    <t>CAMINO VIEJO A IXTENCO</t>
  </si>
  <si>
    <t xml:space="preserve">SAN LUCAS </t>
  </si>
  <si>
    <t>GALVEZ</t>
  </si>
  <si>
    <t>MARCELO</t>
  </si>
  <si>
    <t>JORGE SANCHEZ GARCIA</t>
  </si>
  <si>
    <t>ESPOSO</t>
  </si>
  <si>
    <t>marir229822@gmail.com</t>
  </si>
  <si>
    <t>MALDONADO</t>
  </si>
  <si>
    <t>MARI YAZMIN</t>
  </si>
  <si>
    <t>MARM071205MPLLDRA1</t>
  </si>
  <si>
    <t>24160732459</t>
  </si>
  <si>
    <t>CECyTE Chignahuapan</t>
  </si>
  <si>
    <t>Colegio de Estudios Científicos y Tecnológicos del Estado de Puebla.</t>
  </si>
  <si>
    <t>CHIGNAHUAPAN</t>
  </si>
  <si>
    <t>PUEBLA</t>
  </si>
  <si>
    <t>NEMORIO RIVERA</t>
  </si>
  <si>
    <t>S/N</t>
  </si>
  <si>
    <t>TOLTEMPAN</t>
  </si>
  <si>
    <t>DIAZ</t>
  </si>
  <si>
    <t>ISABEL</t>
  </si>
  <si>
    <t>ISABEL RODRIGUEZ DIAZ</t>
  </si>
  <si>
    <t>cotesperezm2@gmail.com</t>
  </si>
  <si>
    <t>CORTES</t>
  </si>
  <si>
    <t>MARIA FERNANDA</t>
  </si>
  <si>
    <t>COPF070212MTLRRRA9</t>
  </si>
  <si>
    <t>25220782335</t>
  </si>
  <si>
    <t>EDIF.11</t>
  </si>
  <si>
    <t>DPT #405</t>
  </si>
  <si>
    <t>CALLE CEDROS</t>
  </si>
  <si>
    <t>CERRITO DE GUADALUPE</t>
  </si>
  <si>
    <t>FERMAN</t>
  </si>
  <si>
    <t>CAROLINA</t>
  </si>
  <si>
    <t>JOSE FERNANDO CORTES GONZALEZ</t>
  </si>
  <si>
    <t>CAROLINA PEREZ FERMAN</t>
  </si>
  <si>
    <t>RODOLFO ACOSTA NIEVA</t>
  </si>
  <si>
    <t>yisellediaz0016@gmail.com</t>
  </si>
  <si>
    <t xml:space="preserve">BUSTEXTIL </t>
  </si>
  <si>
    <t>GASODUCTO PRIMERA SECCIÓN 90407 SANTA ANITA HUILOAC TLAXCALA</t>
  </si>
  <si>
    <t>FABIAN IVAN DIAZ GARCIA</t>
  </si>
  <si>
    <t>FABIAN IVAN DIAZ GARCIA / 6° IGE</t>
  </si>
  <si>
    <t>ANALISTA EN CALIDAD</t>
  </si>
  <si>
    <t>LUNES A VIERNES DE 07:00 A 16:30 HRS</t>
  </si>
  <si>
    <t>CHAVEZ</t>
  </si>
  <si>
    <t>YISELLE</t>
  </si>
  <si>
    <t>DICY040302MMCZHSA3</t>
  </si>
  <si>
    <t>CONALEP GUSTAVO BAZ 006</t>
  </si>
  <si>
    <t>CONALEP</t>
  </si>
  <si>
    <t>TLANEPANTLA DE BAZ</t>
  </si>
  <si>
    <t>ESTADO DE MEXICO</t>
  </si>
  <si>
    <t>GASODUCTO</t>
  </si>
  <si>
    <t>SAN MARCOS</t>
  </si>
  <si>
    <t>MARTINEZ</t>
  </si>
  <si>
    <t>JOSE ALFREDO</t>
  </si>
  <si>
    <t>JOSE ALFREDO DIAZ MARTINEZ</t>
  </si>
  <si>
    <t>PRIMO</t>
  </si>
  <si>
    <t>MARIA DE LOURDES CHAVEZ PEÑA</t>
  </si>
  <si>
    <t>jacielvaz01@gmail.com</t>
  </si>
  <si>
    <t>ARMANDO VAZQUEZ PEREZ / 2° ILOG</t>
  </si>
  <si>
    <t>VAZQUEZ</t>
  </si>
  <si>
    <t>JACIEL</t>
  </si>
  <si>
    <t>VAPJ071206HTLZRCA4</t>
  </si>
  <si>
    <t>INDEPENDENCIA</t>
  </si>
  <si>
    <t>SAN ISIDRO</t>
  </si>
  <si>
    <t>ARMANDO</t>
  </si>
  <si>
    <t>FLOR ANGELY PEREZ VAZQUEZ</t>
  </si>
  <si>
    <t>ARMANDO VAZQUEZ LOPEZ</t>
  </si>
  <si>
    <t>MAYO</t>
  </si>
  <si>
    <t>chinoqerrsdt@gmail.com</t>
  </si>
  <si>
    <t>PREPA</t>
  </si>
  <si>
    <t>PARRA</t>
  </si>
  <si>
    <t>BARRANCO</t>
  </si>
  <si>
    <t>ALEXIS</t>
  </si>
  <si>
    <t>PABA070821HTLRRLA1</t>
  </si>
  <si>
    <t>5322078289</t>
  </si>
  <si>
    <t>CECYTE 21</t>
  </si>
  <si>
    <t>Colegio de Estudios Científicos y Tecnológicos del Estado de Tlaxcala.</t>
  </si>
  <si>
    <t>LAZARO CARDENAS</t>
  </si>
  <si>
    <t>PATRIOTISMO</t>
  </si>
  <si>
    <t>HERRERA</t>
  </si>
  <si>
    <t>ANAHI</t>
  </si>
  <si>
    <t>ANAHI BARRANCO HERRERA</t>
  </si>
  <si>
    <t>FABIAN MAXIMILIANO PARRA SANCHEZ</t>
  </si>
  <si>
    <t>perlaperez1304lm@gmail.com</t>
  </si>
  <si>
    <t>AMIGO,CONOCIDO O FAMILIAR</t>
  </si>
  <si>
    <t>ALONSO</t>
  </si>
  <si>
    <t>PERLA MARISOL</t>
  </si>
  <si>
    <t>PEAP060413MTLRLRA5</t>
  </si>
  <si>
    <t>BLVD. EMILIO SANCHEZ PIEDRAS</t>
  </si>
  <si>
    <t>K</t>
  </si>
  <si>
    <t>CENTRO</t>
  </si>
  <si>
    <t>MARISOL</t>
  </si>
  <si>
    <t>MARISOL ALONSO HERNANDEZ</t>
  </si>
  <si>
    <t>ESMERALDA MARLEN PEREZ ALONSO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</si>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</sst>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0.0"/>
  </numFmts>
  <fonts count="2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5"/>
      <name val="Calibri"/>
      <family val="2"/>
      <scheme val="minor"/>
    </font>
    <font>
      <sz val="11"/>
      <color rgb="FF9C6500"/>
      <name val="Calibri"/>
      <family val="2"/>
      <scheme val="minor"/>
    </font>
    <font>
      <sz val="6"/>
      <color rgb="FF0061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9"/>
      <color indexed="81"/>
      <name val="Tahoma"/>
      <family val="2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040C2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9" fontId="8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0" fontId="7" fillId="0" borderId="1" xfId="3" applyFill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7" fillId="0" borderId="1" xfId="3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44" fontId="1" fillId="2" borderId="1" xfId="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5" fillId="8" borderId="1" xfId="7" applyBorder="1" applyAlignment="1">
      <alignment horizontal="center" vertical="center"/>
    </xf>
    <xf numFmtId="44" fontId="3" fillId="2" borderId="1" xfId="4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14" fontId="16" fillId="2" borderId="1" xfId="5" applyNumberFormat="1" applyFont="1" applyFill="1" applyBorder="1" applyAlignment="1">
      <alignment horizontal="center" vertical="center"/>
    </xf>
    <xf numFmtId="0" fontId="12" fillId="2" borderId="1" xfId="5" applyFill="1" applyBorder="1" applyAlignment="1">
      <alignment horizontal="center" vertical="center"/>
    </xf>
    <xf numFmtId="0" fontId="13" fillId="2" borderId="1" xfId="6" applyFill="1" applyBorder="1" applyAlignment="1">
      <alignment horizontal="center" vertical="center"/>
    </xf>
    <xf numFmtId="44" fontId="1" fillId="2" borderId="1" xfId="0" applyNumberFormat="1" applyFont="1" applyFill="1" applyBorder="1" applyAlignment="1">
      <alignment vertical="center"/>
    </xf>
    <xf numFmtId="44" fontId="1" fillId="2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4" fontId="1" fillId="2" borderId="0" xfId="4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4" fontId="16" fillId="2" borderId="0" xfId="5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4" fontId="1" fillId="2" borderId="0" xfId="0" applyNumberFormat="1" applyFont="1" applyFill="1" applyAlignment="1">
      <alignment horizontal="center" vertical="center"/>
    </xf>
    <xf numFmtId="44" fontId="3" fillId="2" borderId="0" xfId="4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2" xfId="3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4" fontId="1" fillId="2" borderId="2" xfId="4" applyFont="1" applyFill="1" applyBorder="1" applyAlignment="1">
      <alignment horizontal="center" vertical="center"/>
    </xf>
    <xf numFmtId="44" fontId="1" fillId="2" borderId="2" xfId="0" applyNumberFormat="1" applyFont="1" applyFill="1" applyBorder="1" applyAlignment="1">
      <alignment horizontal="center" vertical="center"/>
    </xf>
    <xf numFmtId="44" fontId="3" fillId="2" borderId="2" xfId="4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4" fontId="1" fillId="0" borderId="1" xfId="4" applyFont="1" applyBorder="1" applyAlignment="1">
      <alignment horizontal="center" vertical="center"/>
    </xf>
    <xf numFmtId="44" fontId="17" fillId="2" borderId="1" xfId="4" applyFont="1" applyFill="1" applyBorder="1" applyAlignment="1">
      <alignment horizontal="center" vertical="center" wrapText="1"/>
    </xf>
    <xf numFmtId="44" fontId="1" fillId="2" borderId="1" xfId="4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44" fontId="1" fillId="2" borderId="1" xfId="0" applyNumberFormat="1" applyFont="1" applyFill="1" applyBorder="1" applyAlignment="1">
      <alignment vertical="center" wrapText="1"/>
    </xf>
    <xf numFmtId="44" fontId="1" fillId="0" borderId="1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1" fillId="2" borderId="2" xfId="4" applyFont="1" applyFill="1" applyBorder="1" applyAlignment="1">
      <alignment horizontal="center" vertical="center" wrapText="1"/>
    </xf>
    <xf numFmtId="44" fontId="1" fillId="2" borderId="0" xfId="4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9" fontId="1" fillId="0" borderId="1" xfId="8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3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20" fillId="0" borderId="1" xfId="3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2" fillId="0" borderId="1" xfId="3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5" fillId="0" borderId="1" xfId="7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center"/>
    </xf>
    <xf numFmtId="44" fontId="1" fillId="0" borderId="1" xfId="4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0" borderId="0" xfId="3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44" fontId="17" fillId="0" borderId="1" xfId="4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4" fontId="1" fillId="0" borderId="1" xfId="4" applyFont="1" applyFill="1" applyBorder="1" applyAlignment="1">
      <alignment vertical="center"/>
    </xf>
    <xf numFmtId="44" fontId="1" fillId="0" borderId="1" xfId="0" applyNumberFormat="1" applyFont="1" applyBorder="1" applyAlignment="1">
      <alignment vertical="center"/>
    </xf>
    <xf numFmtId="44" fontId="21" fillId="0" borderId="1" xfId="4" applyFont="1" applyFill="1" applyBorder="1" applyAlignment="1">
      <alignment horizontal="center" vertical="center"/>
    </xf>
    <xf numFmtId="44" fontId="1" fillId="0" borderId="0" xfId="4" applyFont="1" applyFill="1" applyAlignment="1">
      <alignment horizontal="center" vertical="center"/>
    </xf>
    <xf numFmtId="44" fontId="0" fillId="0" borderId="0" xfId="4" applyFont="1" applyFill="1" applyAlignment="1">
      <alignment horizontal="center" vertical="center"/>
    </xf>
    <xf numFmtId="0" fontId="1" fillId="0" borderId="1" xfId="0" applyFont="1" applyBorder="1" applyAlignment="1">
      <alignment vertical="center"/>
    </xf>
    <xf numFmtId="44" fontId="1" fillId="0" borderId="1" xfId="0" applyNumberFormat="1" applyFont="1" applyBorder="1" applyAlignment="1">
      <alignment horizontal="center" vertical="center"/>
    </xf>
    <xf numFmtId="44" fontId="3" fillId="0" borderId="1" xfId="4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44" fontId="1" fillId="0" borderId="2" xfId="4" applyFont="1" applyFill="1" applyBorder="1" applyAlignment="1">
      <alignment horizontal="center" vertical="center"/>
    </xf>
    <xf numFmtId="44" fontId="1" fillId="0" borderId="2" xfId="0" applyNumberFormat="1" applyFont="1" applyBorder="1" applyAlignment="1">
      <alignment horizontal="center" vertical="center"/>
    </xf>
    <xf numFmtId="44" fontId="3" fillId="0" borderId="2" xfId="4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6" fontId="2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14" fontId="16" fillId="0" borderId="4" xfId="5" applyNumberFormat="1" applyFont="1" applyFill="1" applyBorder="1" applyAlignment="1">
      <alignment horizontal="center" vertical="center"/>
    </xf>
    <xf numFmtId="0" fontId="12" fillId="0" borderId="4" xfId="5" applyFill="1" applyBorder="1" applyAlignment="1">
      <alignment horizontal="center" vertical="center"/>
    </xf>
    <xf numFmtId="0" fontId="13" fillId="0" borderId="4" xfId="6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24" fillId="0" borderId="4" xfId="5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7" fillId="0" borderId="3" xfId="3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quotePrefix="1" applyFont="1" applyBorder="1" applyAlignment="1">
      <alignment horizontal="center"/>
    </xf>
    <xf numFmtId="44" fontId="1" fillId="0" borderId="3" xfId="4" applyFont="1" applyFill="1" applyBorder="1" applyAlignment="1">
      <alignment horizontal="center" vertical="center"/>
    </xf>
    <xf numFmtId="0" fontId="15" fillId="0" borderId="3" xfId="7" applyFill="1" applyBorder="1" applyAlignment="1">
      <alignment horizontal="center" vertical="center"/>
    </xf>
    <xf numFmtId="14" fontId="16" fillId="0" borderId="17" xfId="5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</cellXfs>
  <cellStyles count="9">
    <cellStyle name="Bueno" xfId="5" builtinId="26"/>
    <cellStyle name="Hipervínculo" xfId="3" builtinId="8"/>
    <cellStyle name="Hipervínculo 2" xfId="2" xr:uid="{00000000-0005-0000-0000-000002000000}"/>
    <cellStyle name="Incorrecto" xfId="6" builtinId="27"/>
    <cellStyle name="Moneda" xfId="4" builtinId="4"/>
    <cellStyle name="Neutral" xfId="7" builtinId="28"/>
    <cellStyle name="Normal" xfId="0" builtinId="0"/>
    <cellStyle name="Normal 2" xfId="1" xr:uid="{00000000-0005-0000-0000-000007000000}"/>
    <cellStyle name="Porcentaje" xfId="8" builtinId="5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FF"/>
      <color rgb="FF0000FF"/>
      <color rgb="FFCC99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d573acost@gmail.com" TargetMode="External"/><Relationship Id="rId13" Type="http://schemas.openxmlformats.org/officeDocument/2006/relationships/hyperlink" Target="mailto:jacielvaz01@gmail.com" TargetMode="External"/><Relationship Id="rId18" Type="http://schemas.openxmlformats.org/officeDocument/2006/relationships/comments" Target="../comments1.xml"/><Relationship Id="rId3" Type="http://schemas.openxmlformats.org/officeDocument/2006/relationships/hyperlink" Target="mailto:aleydaperezsanchez16@gmail.com" TargetMode="External"/><Relationship Id="rId7" Type="http://schemas.openxmlformats.org/officeDocument/2006/relationships/hyperlink" Target="mailto:coronahuertak@gmail.com" TargetMode="External"/><Relationship Id="rId12" Type="http://schemas.openxmlformats.org/officeDocument/2006/relationships/hyperlink" Target="mailto:yisellediaz0016@gmail.com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gongoraval17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elanimariana05galavizperez@gmail.com" TargetMode="External"/><Relationship Id="rId6" Type="http://schemas.openxmlformats.org/officeDocument/2006/relationships/hyperlink" Target="mailto:amelyrojas340@gmail.com" TargetMode="External"/><Relationship Id="rId11" Type="http://schemas.openxmlformats.org/officeDocument/2006/relationships/hyperlink" Target="mailto:cotesperezm2@gmail.com" TargetMode="External"/><Relationship Id="rId5" Type="http://schemas.openxmlformats.org/officeDocument/2006/relationships/hyperlink" Target="mailto:jrugeriobarrera@gmail.com" TargetMode="External"/><Relationship Id="rId15" Type="http://schemas.openxmlformats.org/officeDocument/2006/relationships/hyperlink" Target="mailto:perlaperez1304lm@gmail.com" TargetMode="External"/><Relationship Id="rId10" Type="http://schemas.openxmlformats.org/officeDocument/2006/relationships/hyperlink" Target="mailto:marir229822@gmail.com" TargetMode="External"/><Relationship Id="rId4" Type="http://schemas.openxmlformats.org/officeDocument/2006/relationships/hyperlink" Target="mailto:crixcoca90@gmail.com" TargetMode="External"/><Relationship Id="rId9" Type="http://schemas.openxmlformats.org/officeDocument/2006/relationships/hyperlink" Target="mailto:angyortega223@gmail.com" TargetMode="External"/><Relationship Id="rId14" Type="http://schemas.openxmlformats.org/officeDocument/2006/relationships/hyperlink" Target="mailto:chinoqerrsd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24"/>
  <sheetViews>
    <sheetView topLeftCell="BM1" zoomScaleNormal="100" workbookViewId="0">
      <pane ySplit="1" topLeftCell="A2" activePane="bottomLeft" state="frozen"/>
      <selection activeCell="J1" sqref="J1"/>
      <selection pane="bottomLeft" activeCell="BO11" sqref="BO11"/>
    </sheetView>
  </sheetViews>
  <sheetFormatPr baseColWidth="10" defaultColWidth="11.44140625" defaultRowHeight="14.4" x14ac:dyDescent="0.3"/>
  <cols>
    <col min="1" max="2" width="4.6640625" style="2" customWidth="1"/>
    <col min="3" max="3" width="9.33203125" style="2" bestFit="1" customWidth="1"/>
    <col min="4" max="4" width="5.6640625" style="2" customWidth="1"/>
    <col min="5" max="5" width="29" style="6" customWidth="1"/>
    <col min="6" max="6" width="13.6640625" style="2" customWidth="1"/>
    <col min="7" max="7" width="28" style="6" customWidth="1"/>
    <col min="8" max="8" width="25.6640625" style="6" customWidth="1"/>
    <col min="9" max="9" width="12.44140625" style="2" customWidth="1"/>
    <col min="10" max="10" width="8.5546875" style="2" customWidth="1"/>
    <col min="11" max="11" width="29.6640625" style="2" customWidth="1"/>
    <col min="12" max="12" width="53.6640625" style="2" customWidth="1"/>
    <col min="13" max="13" width="14.6640625" style="2" customWidth="1"/>
    <col min="14" max="14" width="21" style="2" customWidth="1"/>
    <col min="15" max="15" width="37.33203125" style="2" customWidth="1"/>
    <col min="16" max="16" width="8.6640625" style="2" customWidth="1"/>
    <col min="17" max="18" width="13.6640625" style="2" customWidth="1"/>
    <col min="19" max="19" width="16.88671875" style="2" customWidth="1"/>
    <col min="20" max="20" width="17.88671875" style="2" customWidth="1"/>
    <col min="21" max="24" width="5.6640625" style="2" customWidth="1"/>
    <col min="25" max="25" width="6.88671875" style="2" customWidth="1"/>
    <col min="26" max="26" width="14.44140625" style="2" customWidth="1"/>
    <col min="27" max="27" width="11.109375" style="2" customWidth="1"/>
    <col min="28" max="28" width="12" style="2" customWidth="1"/>
    <col min="29" max="29" width="12.44140625" style="2" bestFit="1" customWidth="1"/>
    <col min="30" max="30" width="31.109375" style="2" customWidth="1"/>
    <col min="31" max="31" width="53.109375" style="2" customWidth="1"/>
    <col min="32" max="32" width="20.88671875" style="2" customWidth="1"/>
    <col min="33" max="33" width="10.88671875" style="2" customWidth="1"/>
    <col min="34" max="35" width="6.6640625" style="2" customWidth="1"/>
    <col min="36" max="36" width="9.88671875" style="2" customWidth="1"/>
    <col min="37" max="39" width="10.6640625" style="2" customWidth="1"/>
    <col min="40" max="40" width="26.5546875" style="2" bestFit="1" customWidth="1"/>
    <col min="41" max="42" width="10.6640625" style="2" customWidth="1"/>
    <col min="43" max="43" width="25.6640625" style="2" customWidth="1"/>
    <col min="44" max="44" width="7.6640625" style="2" customWidth="1"/>
    <col min="45" max="45" width="23.88671875" style="2" customWidth="1"/>
    <col min="46" max="46" width="8.6640625" style="2" customWidth="1"/>
    <col min="47" max="47" width="10.6640625" style="2" customWidth="1"/>
    <col min="48" max="48" width="11.44140625" style="2" customWidth="1"/>
    <col min="49" max="49" width="11" style="2" customWidth="1"/>
    <col min="50" max="50" width="14" style="2" customWidth="1"/>
    <col min="51" max="51" width="12.109375" style="2" customWidth="1"/>
    <col min="52" max="52" width="11.109375" style="2" customWidth="1"/>
    <col min="53" max="53" width="15.6640625" style="2" customWidth="1"/>
    <col min="54" max="54" width="8.44140625" style="2" customWidth="1"/>
    <col min="55" max="55" width="7.6640625" style="2" customWidth="1"/>
    <col min="56" max="56" width="11.33203125" style="2" customWidth="1"/>
    <col min="57" max="57" width="7.5546875" style="2" customWidth="1"/>
    <col min="58" max="58" width="8" style="2" customWidth="1"/>
    <col min="59" max="59" width="7" style="2" customWidth="1"/>
    <col min="60" max="60" width="30.44140625" style="2" customWidth="1"/>
    <col min="61" max="61" width="9.88671875" style="2" customWidth="1"/>
    <col min="62" max="62" width="12.109375" style="2" customWidth="1"/>
    <col min="63" max="63" width="30.33203125" style="2" customWidth="1"/>
    <col min="64" max="64" width="8.6640625" style="2" customWidth="1"/>
    <col min="65" max="65" width="26.5546875" style="2" customWidth="1"/>
    <col min="66" max="66" width="8.6640625" style="2" customWidth="1"/>
    <col min="67" max="67" width="7.109375" style="2" customWidth="1"/>
    <col min="68" max="68" width="13.109375" style="2" bestFit="1" customWidth="1"/>
    <col min="69" max="69" width="9.6640625" style="2" customWidth="1"/>
    <col min="70" max="70" width="7.6640625" style="2" customWidth="1"/>
    <col min="71" max="72" width="7.33203125" style="2" customWidth="1"/>
    <col min="73" max="73" width="4.44140625" style="2" customWidth="1"/>
    <col min="74" max="74" width="6" style="2" customWidth="1"/>
    <col min="75" max="75" width="4.33203125" style="2" customWidth="1"/>
    <col min="76" max="76" width="5" style="2" customWidth="1"/>
    <col min="77" max="77" width="5.88671875" style="2" customWidth="1"/>
    <col min="78" max="78" width="6.6640625" style="2" customWidth="1"/>
    <col min="79" max="79" width="3.5546875" style="2" customWidth="1"/>
    <col min="80" max="80" width="10.88671875" style="2" customWidth="1"/>
    <col min="81" max="81" width="5.109375" style="2" customWidth="1"/>
    <col min="82" max="82" width="21" style="2" customWidth="1"/>
    <col min="83" max="83" width="8.33203125" style="23" customWidth="1"/>
    <col min="84" max="84" width="11.44140625" style="2"/>
    <col min="85" max="85" width="23.44140625" style="2" customWidth="1"/>
    <col min="86" max="16384" width="11.44140625" style="2"/>
  </cols>
  <sheetData>
    <row r="1" spans="1:113" s="1" customFormat="1" ht="69.900000000000006" customHeight="1" x14ac:dyDescent="0.3">
      <c r="A1" s="14" t="s">
        <v>15</v>
      </c>
      <c r="B1" s="14" t="s">
        <v>17</v>
      </c>
      <c r="C1" s="14" t="s">
        <v>18</v>
      </c>
      <c r="D1" s="14" t="s">
        <v>19</v>
      </c>
      <c r="E1" s="14" t="s">
        <v>2</v>
      </c>
      <c r="F1" s="14" t="s">
        <v>0</v>
      </c>
      <c r="G1" s="14" t="s">
        <v>3</v>
      </c>
      <c r="H1" s="14" t="s">
        <v>24</v>
      </c>
      <c r="I1" s="14" t="s">
        <v>22</v>
      </c>
      <c r="J1" s="14" t="s">
        <v>21</v>
      </c>
      <c r="K1" s="14" t="s">
        <v>52</v>
      </c>
      <c r="L1" s="14" t="s">
        <v>53</v>
      </c>
      <c r="M1" s="14" t="s">
        <v>54</v>
      </c>
      <c r="N1" s="14" t="s">
        <v>55</v>
      </c>
      <c r="O1" s="14" t="s">
        <v>56</v>
      </c>
      <c r="P1" s="14" t="s">
        <v>20</v>
      </c>
      <c r="Q1" s="14" t="s">
        <v>4</v>
      </c>
      <c r="R1" s="14" t="s">
        <v>5</v>
      </c>
      <c r="S1" s="14" t="s">
        <v>6</v>
      </c>
      <c r="T1" s="14" t="s">
        <v>1</v>
      </c>
      <c r="U1" s="14" t="s">
        <v>17</v>
      </c>
      <c r="V1" s="14" t="s">
        <v>18</v>
      </c>
      <c r="W1" s="14" t="s">
        <v>19</v>
      </c>
      <c r="X1" s="14" t="s">
        <v>16</v>
      </c>
      <c r="Y1" s="14" t="s">
        <v>51</v>
      </c>
      <c r="Z1" s="14" t="s">
        <v>23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4" t="s">
        <v>7</v>
      </c>
      <c r="AK1" s="14" t="s">
        <v>8</v>
      </c>
      <c r="AL1" s="14" t="s">
        <v>9</v>
      </c>
      <c r="AM1" s="14" t="s">
        <v>34</v>
      </c>
      <c r="AN1" s="14" t="s">
        <v>35</v>
      </c>
      <c r="AO1" s="14" t="s">
        <v>36</v>
      </c>
      <c r="AP1" s="14" t="s">
        <v>37</v>
      </c>
      <c r="AQ1" s="14" t="s">
        <v>10</v>
      </c>
      <c r="AR1" s="14" t="s">
        <v>38</v>
      </c>
      <c r="AS1" s="14" t="s">
        <v>40</v>
      </c>
      <c r="AT1" s="14" t="s">
        <v>39</v>
      </c>
      <c r="AU1" s="14" t="s">
        <v>41</v>
      </c>
      <c r="AV1" s="14" t="s">
        <v>42</v>
      </c>
      <c r="AW1" s="14" t="s">
        <v>43</v>
      </c>
      <c r="AX1" s="14" t="s">
        <v>44</v>
      </c>
      <c r="AY1" s="14" t="s">
        <v>45</v>
      </c>
      <c r="AZ1" s="14" t="s">
        <v>46</v>
      </c>
      <c r="BA1" s="14" t="s">
        <v>47</v>
      </c>
      <c r="BB1" s="14" t="s">
        <v>36</v>
      </c>
      <c r="BC1" s="14" t="s">
        <v>37</v>
      </c>
      <c r="BD1" s="14" t="s">
        <v>12</v>
      </c>
      <c r="BE1" s="14" t="s">
        <v>38</v>
      </c>
      <c r="BF1" s="14" t="s">
        <v>11</v>
      </c>
      <c r="BG1" s="14" t="s">
        <v>39</v>
      </c>
      <c r="BH1" s="14" t="s">
        <v>13</v>
      </c>
      <c r="BI1" s="14" t="s">
        <v>14</v>
      </c>
      <c r="BJ1" s="14" t="s">
        <v>48</v>
      </c>
      <c r="BK1" s="14" t="s">
        <v>49</v>
      </c>
      <c r="BL1" s="14" t="s">
        <v>14</v>
      </c>
      <c r="BM1" s="14" t="s">
        <v>50</v>
      </c>
      <c r="BN1" s="14" t="s">
        <v>14</v>
      </c>
      <c r="BO1" s="12" t="s">
        <v>60</v>
      </c>
      <c r="BP1" s="91" t="s">
        <v>57</v>
      </c>
      <c r="BQ1" s="91" t="s">
        <v>58</v>
      </c>
      <c r="BR1" s="91" t="s">
        <v>59</v>
      </c>
      <c r="BS1" s="91" t="s">
        <v>71</v>
      </c>
      <c r="BT1" s="91" t="s">
        <v>90</v>
      </c>
      <c r="BU1" s="92" t="s">
        <v>72</v>
      </c>
      <c r="BV1" s="34" t="s">
        <v>76</v>
      </c>
      <c r="BW1" s="93" t="s">
        <v>1</v>
      </c>
      <c r="BX1" s="34" t="s">
        <v>74</v>
      </c>
      <c r="BY1" s="34" t="s">
        <v>75</v>
      </c>
      <c r="BZ1" s="34" t="s">
        <v>82</v>
      </c>
      <c r="CA1" s="93" t="s">
        <v>23</v>
      </c>
      <c r="CB1" s="34" t="s">
        <v>78</v>
      </c>
      <c r="CC1" s="34" t="s">
        <v>79</v>
      </c>
      <c r="CD1" s="22" t="s">
        <v>80</v>
      </c>
      <c r="CE1" s="22" t="s">
        <v>81</v>
      </c>
    </row>
    <row r="2" spans="1:113" s="25" customFormat="1" x14ac:dyDescent="0.2">
      <c r="A2" s="4">
        <v>1</v>
      </c>
      <c r="B2" s="8">
        <v>19</v>
      </c>
      <c r="C2" s="4" t="s">
        <v>118</v>
      </c>
      <c r="D2" s="4">
        <v>2025</v>
      </c>
      <c r="E2" s="13" t="s">
        <v>172</v>
      </c>
      <c r="F2" s="4" t="s">
        <v>68</v>
      </c>
      <c r="G2" s="7" t="s">
        <v>142</v>
      </c>
      <c r="H2" s="11" t="s">
        <v>64</v>
      </c>
      <c r="I2" s="9" t="s">
        <v>65</v>
      </c>
      <c r="J2" s="4" t="s">
        <v>69</v>
      </c>
      <c r="K2" s="4"/>
      <c r="L2" s="4"/>
      <c r="M2" s="4"/>
      <c r="N2" s="4"/>
      <c r="O2" s="4"/>
      <c r="P2" s="5">
        <v>2501001</v>
      </c>
      <c r="Q2" s="95" t="s">
        <v>88</v>
      </c>
      <c r="R2" s="95" t="s">
        <v>143</v>
      </c>
      <c r="S2" s="95" t="s">
        <v>144</v>
      </c>
      <c r="T2" s="96" t="s">
        <v>145</v>
      </c>
      <c r="U2" s="4" t="str">
        <f t="shared" ref="U2:U50" si="0">MID(T2,9,2)</f>
        <v>16</v>
      </c>
      <c r="V2" s="4" t="str">
        <f t="shared" ref="V2:V50" si="1">MID(T2,7,2)</f>
        <v>08</v>
      </c>
      <c r="W2" s="4" t="str">
        <f t="shared" ref="W2:W50" si="2">MID(T2,5,2)</f>
        <v>06</v>
      </c>
      <c r="X2" s="4" t="str">
        <f t="shared" ref="X2:X50" si="3">MID(T2,11,1)</f>
        <v>M</v>
      </c>
      <c r="Y2" s="4" t="str">
        <f t="shared" ref="Y2:Y50" si="4">MID(T2,12,2)</f>
        <v>TL</v>
      </c>
      <c r="Z2" s="4">
        <v>17200676595</v>
      </c>
      <c r="AA2" s="4">
        <v>2411966495</v>
      </c>
      <c r="AB2" s="4"/>
      <c r="AC2" s="4" t="s">
        <v>70</v>
      </c>
      <c r="AD2" s="95" t="s">
        <v>146</v>
      </c>
      <c r="AE2" s="4" t="s">
        <v>147</v>
      </c>
      <c r="AF2" s="4" t="s">
        <v>148</v>
      </c>
      <c r="AG2" s="4" t="s">
        <v>61</v>
      </c>
      <c r="AH2" s="4">
        <v>8</v>
      </c>
      <c r="AI2" s="4" t="s">
        <v>73</v>
      </c>
      <c r="AJ2" s="4" t="s">
        <v>91</v>
      </c>
      <c r="AK2" s="4" t="s">
        <v>128</v>
      </c>
      <c r="AL2" s="4" t="s">
        <v>128</v>
      </c>
      <c r="AM2" s="4" t="s">
        <v>130</v>
      </c>
      <c r="AN2" s="4" t="s">
        <v>149</v>
      </c>
      <c r="AO2" s="4"/>
      <c r="AP2" s="4"/>
      <c r="AQ2" s="97" t="s">
        <v>173</v>
      </c>
      <c r="AR2" s="95">
        <v>90433</v>
      </c>
      <c r="AS2" s="4" t="s">
        <v>151</v>
      </c>
      <c r="AT2" s="4" t="s">
        <v>61</v>
      </c>
      <c r="AU2" s="4" t="s">
        <v>66</v>
      </c>
      <c r="AV2" s="95" t="s">
        <v>143</v>
      </c>
      <c r="AW2" s="95" t="s">
        <v>152</v>
      </c>
      <c r="AX2" s="95" t="s">
        <v>153</v>
      </c>
      <c r="AY2" s="4">
        <v>2411147933</v>
      </c>
      <c r="AZ2" s="4" t="s">
        <v>73</v>
      </c>
      <c r="BA2" s="4" t="s">
        <v>149</v>
      </c>
      <c r="BB2" s="4"/>
      <c r="BC2" s="4"/>
      <c r="BD2" s="97" t="s">
        <v>150</v>
      </c>
      <c r="BE2" s="95"/>
      <c r="BF2" s="4" t="s">
        <v>151</v>
      </c>
      <c r="BG2" s="4" t="s">
        <v>61</v>
      </c>
      <c r="BH2" s="4" t="s">
        <v>154</v>
      </c>
      <c r="BI2" s="4" t="s">
        <v>67</v>
      </c>
      <c r="BJ2" s="4">
        <v>2411147933</v>
      </c>
      <c r="BK2" s="4" t="s">
        <v>154</v>
      </c>
      <c r="BL2" s="4" t="s">
        <v>67</v>
      </c>
      <c r="BM2" s="4"/>
      <c r="BN2" s="4"/>
      <c r="BO2" s="102" t="s">
        <v>100</v>
      </c>
      <c r="BP2" s="98"/>
      <c r="BQ2" s="98"/>
      <c r="BR2" s="98"/>
      <c r="BS2" s="98"/>
      <c r="BT2" s="98"/>
      <c r="BU2" s="4"/>
      <c r="BV2" s="4" t="s">
        <v>140</v>
      </c>
      <c r="BW2" s="4" t="s">
        <v>140</v>
      </c>
      <c r="BX2" s="4" t="s">
        <v>98</v>
      </c>
      <c r="BY2" s="4" t="s">
        <v>351</v>
      </c>
      <c r="BZ2" s="4" t="s">
        <v>351</v>
      </c>
      <c r="CA2" s="4" t="s">
        <v>140</v>
      </c>
      <c r="CB2" s="4" t="s">
        <v>93</v>
      </c>
      <c r="CC2" s="4" t="s">
        <v>93</v>
      </c>
      <c r="CD2" s="4"/>
      <c r="CE2" s="123"/>
      <c r="CF2" s="2"/>
      <c r="CG2" s="41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</row>
    <row r="3" spans="1:113" s="145" customFormat="1" x14ac:dyDescent="0.2">
      <c r="A3" s="130">
        <v>2</v>
      </c>
      <c r="B3" s="135">
        <v>23</v>
      </c>
      <c r="C3" s="130" t="s">
        <v>193</v>
      </c>
      <c r="D3" s="130">
        <v>2025</v>
      </c>
      <c r="E3" s="136" t="s">
        <v>232</v>
      </c>
      <c r="F3" s="130" t="s">
        <v>68</v>
      </c>
      <c r="G3" s="137" t="s">
        <v>233</v>
      </c>
      <c r="H3" s="15" t="s">
        <v>64</v>
      </c>
      <c r="I3" s="16" t="s">
        <v>65</v>
      </c>
      <c r="J3" s="130" t="s">
        <v>69</v>
      </c>
      <c r="K3" s="130"/>
      <c r="L3" s="130"/>
      <c r="M3" s="130"/>
      <c r="N3" s="130"/>
      <c r="O3" s="130"/>
      <c r="P3" s="138">
        <v>2501002</v>
      </c>
      <c r="Q3" s="139" t="s">
        <v>234</v>
      </c>
      <c r="R3" s="139" t="s">
        <v>235</v>
      </c>
      <c r="S3" s="139" t="s">
        <v>236</v>
      </c>
      <c r="T3" s="140" t="s">
        <v>237</v>
      </c>
      <c r="U3" s="130" t="str">
        <f>MID(T3,9,2)</f>
        <v>27</v>
      </c>
      <c r="V3" s="130" t="str">
        <f>MID(T3,7,2)</f>
        <v>06</v>
      </c>
      <c r="W3" s="130" t="str">
        <f>MID(T3,5,2)</f>
        <v>07</v>
      </c>
      <c r="X3" s="130" t="str">
        <f>MID(T3,11,1)</f>
        <v>H</v>
      </c>
      <c r="Y3" s="130" t="str">
        <f>MID(T3,12,2)</f>
        <v>TL</v>
      </c>
      <c r="Z3" s="130">
        <v>8210788975</v>
      </c>
      <c r="AA3" s="130">
        <v>2411126598</v>
      </c>
      <c r="AB3" s="130"/>
      <c r="AC3" s="130" t="s">
        <v>192</v>
      </c>
      <c r="AD3" s="139" t="s">
        <v>238</v>
      </c>
      <c r="AE3" s="139" t="s">
        <v>239</v>
      </c>
      <c r="AF3" s="130" t="s">
        <v>133</v>
      </c>
      <c r="AG3" s="130" t="s">
        <v>61</v>
      </c>
      <c r="AH3" s="130">
        <v>7</v>
      </c>
      <c r="AI3" s="130" t="s">
        <v>129</v>
      </c>
      <c r="AJ3" s="130" t="s">
        <v>129</v>
      </c>
      <c r="AK3" s="130" t="s">
        <v>128</v>
      </c>
      <c r="AL3" s="130" t="s">
        <v>128</v>
      </c>
      <c r="AM3" s="130" t="s">
        <v>130</v>
      </c>
      <c r="AN3" s="130" t="s">
        <v>240</v>
      </c>
      <c r="AO3" s="130">
        <v>112</v>
      </c>
      <c r="AP3" s="130"/>
      <c r="AQ3" s="141" t="s">
        <v>241</v>
      </c>
      <c r="AR3" s="139">
        <v>90402</v>
      </c>
      <c r="AS3" s="130" t="s">
        <v>133</v>
      </c>
      <c r="AT3" s="130" t="s">
        <v>61</v>
      </c>
      <c r="AU3" s="130" t="s">
        <v>229</v>
      </c>
      <c r="AV3" s="139" t="s">
        <v>235</v>
      </c>
      <c r="AW3" s="139" t="s">
        <v>242</v>
      </c>
      <c r="AX3" s="139" t="s">
        <v>243</v>
      </c>
      <c r="AY3" s="130">
        <v>2411352664</v>
      </c>
      <c r="AZ3" s="130" t="s">
        <v>73</v>
      </c>
      <c r="BA3" s="130" t="s">
        <v>240</v>
      </c>
      <c r="BB3" s="130">
        <v>112</v>
      </c>
      <c r="BC3" s="130"/>
      <c r="BD3" s="141" t="s">
        <v>241</v>
      </c>
      <c r="BE3" s="139">
        <v>90402</v>
      </c>
      <c r="BF3" s="130" t="s">
        <v>133</v>
      </c>
      <c r="BG3" s="130" t="s">
        <v>61</v>
      </c>
      <c r="BH3" s="130" t="s">
        <v>244</v>
      </c>
      <c r="BI3" s="130" t="s">
        <v>190</v>
      </c>
      <c r="BJ3" s="130">
        <v>2411723656</v>
      </c>
      <c r="BK3" s="130" t="s">
        <v>245</v>
      </c>
      <c r="BL3" s="130" t="s">
        <v>67</v>
      </c>
      <c r="BM3" s="130" t="s">
        <v>292</v>
      </c>
      <c r="BN3" s="130" t="s">
        <v>190</v>
      </c>
      <c r="BO3" s="142">
        <v>721</v>
      </c>
      <c r="BP3" s="142"/>
      <c r="BQ3" s="142"/>
      <c r="BR3" s="142"/>
      <c r="BS3" s="142"/>
      <c r="BT3" s="142"/>
      <c r="BU3" s="130"/>
      <c r="BV3" s="130" t="s">
        <v>140</v>
      </c>
      <c r="BW3" s="130" t="s">
        <v>140</v>
      </c>
      <c r="BX3" s="130" t="s">
        <v>98</v>
      </c>
      <c r="BY3" s="130" t="s">
        <v>98</v>
      </c>
      <c r="BZ3" s="143" t="s">
        <v>98</v>
      </c>
      <c r="CA3" s="130" t="s">
        <v>98</v>
      </c>
      <c r="CB3" s="130" t="s">
        <v>93</v>
      </c>
      <c r="CC3" s="130" t="s">
        <v>93</v>
      </c>
      <c r="CD3" s="130"/>
      <c r="CE3" s="144"/>
      <c r="CF3" s="2"/>
      <c r="CG3" s="41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</row>
    <row r="4" spans="1:113" s="4" customFormat="1" x14ac:dyDescent="0.2">
      <c r="A4" s="4">
        <v>3</v>
      </c>
      <c r="B4" s="8">
        <v>3</v>
      </c>
      <c r="C4" s="4" t="s">
        <v>324</v>
      </c>
      <c r="D4" s="4">
        <v>2025</v>
      </c>
      <c r="E4" s="17" t="s">
        <v>325</v>
      </c>
      <c r="F4" s="4" t="s">
        <v>68</v>
      </c>
      <c r="G4" s="7" t="s">
        <v>326</v>
      </c>
      <c r="H4" s="11" t="s">
        <v>64</v>
      </c>
      <c r="I4" s="9" t="s">
        <v>65</v>
      </c>
      <c r="J4" s="4" t="s">
        <v>69</v>
      </c>
      <c r="P4" s="5">
        <v>2501003</v>
      </c>
      <c r="Q4" s="95" t="s">
        <v>327</v>
      </c>
      <c r="R4" s="95" t="s">
        <v>328</v>
      </c>
      <c r="S4" s="95" t="s">
        <v>329</v>
      </c>
      <c r="T4" s="96" t="s">
        <v>330</v>
      </c>
      <c r="U4" s="4" t="str">
        <f t="shared" si="0"/>
        <v>21</v>
      </c>
      <c r="V4" s="4" t="str">
        <f t="shared" si="1"/>
        <v>08</v>
      </c>
      <c r="W4" s="4" t="str">
        <f t="shared" si="2"/>
        <v>07</v>
      </c>
      <c r="X4" s="4" t="str">
        <f t="shared" si="3"/>
        <v>H</v>
      </c>
      <c r="Y4" s="130" t="str">
        <f t="shared" si="4"/>
        <v>TL</v>
      </c>
      <c r="Z4" s="46" t="s">
        <v>331</v>
      </c>
      <c r="AA4" s="4">
        <v>2412239398</v>
      </c>
      <c r="AC4" s="4" t="s">
        <v>192</v>
      </c>
      <c r="AD4" s="4" t="s">
        <v>332</v>
      </c>
      <c r="AE4" s="4" t="s">
        <v>333</v>
      </c>
      <c r="AF4" s="4" t="s">
        <v>334</v>
      </c>
      <c r="AG4" s="4" t="s">
        <v>61</v>
      </c>
      <c r="AH4" s="4">
        <v>9.6999999999999993</v>
      </c>
      <c r="AI4" s="4" t="s">
        <v>73</v>
      </c>
      <c r="AJ4" s="4" t="s">
        <v>91</v>
      </c>
      <c r="AK4" s="4" t="s">
        <v>128</v>
      </c>
      <c r="AL4" s="4" t="s">
        <v>128</v>
      </c>
      <c r="AM4" s="4" t="s">
        <v>130</v>
      </c>
      <c r="AN4" s="4" t="s">
        <v>335</v>
      </c>
      <c r="AO4" s="4">
        <v>17</v>
      </c>
      <c r="AQ4" s="97" t="s">
        <v>173</v>
      </c>
      <c r="AR4" s="95">
        <v>90433</v>
      </c>
      <c r="AS4" s="4" t="s">
        <v>151</v>
      </c>
      <c r="AT4" s="4" t="s">
        <v>61</v>
      </c>
      <c r="AU4" s="4" t="s">
        <v>229</v>
      </c>
      <c r="AV4" s="95" t="s">
        <v>328</v>
      </c>
      <c r="AW4" s="95" t="s">
        <v>336</v>
      </c>
      <c r="AX4" s="95" t="s">
        <v>337</v>
      </c>
      <c r="AY4" s="4">
        <v>2461863865</v>
      </c>
      <c r="AZ4" s="4" t="s">
        <v>73</v>
      </c>
      <c r="BA4" s="4" t="s">
        <v>335</v>
      </c>
      <c r="BB4" s="4">
        <v>17</v>
      </c>
      <c r="BD4" s="97" t="s">
        <v>173</v>
      </c>
      <c r="BE4" s="95">
        <v>90433</v>
      </c>
      <c r="BF4" s="4" t="s">
        <v>151</v>
      </c>
      <c r="BG4" s="4" t="s">
        <v>61</v>
      </c>
      <c r="BH4" s="4" t="s">
        <v>338</v>
      </c>
      <c r="BI4" s="4" t="s">
        <v>67</v>
      </c>
      <c r="BJ4" s="4">
        <v>2461863865</v>
      </c>
      <c r="BK4" s="4" t="s">
        <v>339</v>
      </c>
      <c r="BL4" s="4" t="s">
        <v>190</v>
      </c>
      <c r="BM4" s="4" t="s">
        <v>338</v>
      </c>
      <c r="BN4" s="4" t="s">
        <v>67</v>
      </c>
      <c r="BO4" s="98"/>
      <c r="BP4" s="98"/>
      <c r="BQ4" s="98"/>
      <c r="BR4" s="98"/>
      <c r="BS4" s="98"/>
      <c r="BT4" s="98"/>
      <c r="BV4" s="4" t="s">
        <v>140</v>
      </c>
      <c r="BW4" s="4" t="s">
        <v>140</v>
      </c>
      <c r="BX4" s="4" t="s">
        <v>98</v>
      </c>
      <c r="BY4" s="4" t="s">
        <v>140</v>
      </c>
      <c r="BZ4" s="4" t="s">
        <v>98</v>
      </c>
      <c r="CA4" s="4" t="s">
        <v>98</v>
      </c>
      <c r="CB4" s="4" t="s">
        <v>93</v>
      </c>
      <c r="CC4" s="4" t="s">
        <v>93</v>
      </c>
      <c r="CE4" s="13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</row>
    <row r="5" spans="1:113" s="25" customFormat="1" x14ac:dyDescent="0.2">
      <c r="A5" s="4">
        <v>4</v>
      </c>
      <c r="B5" s="8">
        <v>6</v>
      </c>
      <c r="C5" s="4" t="s">
        <v>324</v>
      </c>
      <c r="D5" s="4">
        <v>2025</v>
      </c>
      <c r="E5" s="13"/>
      <c r="F5" s="4"/>
      <c r="G5" s="7"/>
      <c r="H5" s="11" t="s">
        <v>64</v>
      </c>
      <c r="I5" s="9" t="s">
        <v>65</v>
      </c>
      <c r="J5" s="4"/>
      <c r="K5" s="4"/>
      <c r="L5" s="4"/>
      <c r="M5" s="4"/>
      <c r="N5" s="4"/>
      <c r="O5" s="4"/>
      <c r="P5" s="5"/>
      <c r="Q5" s="95"/>
      <c r="R5" s="95"/>
      <c r="S5" s="95"/>
      <c r="T5" s="96"/>
      <c r="U5" s="4" t="str">
        <f t="shared" si="0"/>
        <v/>
      </c>
      <c r="V5" s="4" t="str">
        <f t="shared" si="1"/>
        <v/>
      </c>
      <c r="W5" s="4" t="str">
        <f t="shared" si="2"/>
        <v/>
      </c>
      <c r="X5" s="4" t="str">
        <f t="shared" si="3"/>
        <v/>
      </c>
      <c r="Y5" s="4" t="str">
        <f t="shared" si="4"/>
        <v/>
      </c>
      <c r="Z5" s="4"/>
      <c r="AA5" s="4"/>
      <c r="AB5" s="4"/>
      <c r="AC5" s="4"/>
      <c r="AD5" s="4"/>
      <c r="AE5" s="95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97"/>
      <c r="AR5" s="95"/>
      <c r="AS5" s="4"/>
      <c r="AT5" s="4"/>
      <c r="AU5" s="4"/>
      <c r="AV5" s="95"/>
      <c r="AW5" s="95"/>
      <c r="AX5" s="95"/>
      <c r="AY5" s="4"/>
      <c r="AZ5" s="4"/>
      <c r="BA5" s="4"/>
      <c r="BB5" s="4"/>
      <c r="BC5" s="4"/>
      <c r="BD5" s="97"/>
      <c r="BE5" s="95"/>
      <c r="BF5" s="4"/>
      <c r="BG5" s="4"/>
      <c r="BH5" s="4"/>
      <c r="BI5" s="4"/>
      <c r="BJ5" s="4"/>
      <c r="BK5" s="4"/>
      <c r="BL5" s="4"/>
      <c r="BM5" s="4"/>
      <c r="BN5" s="4"/>
      <c r="BO5" s="98"/>
      <c r="BP5" s="98"/>
      <c r="BQ5" s="98"/>
      <c r="BR5" s="98"/>
      <c r="BS5" s="98"/>
      <c r="BT5" s="98"/>
      <c r="BU5" s="4"/>
      <c r="BV5" s="4"/>
      <c r="BW5" s="4"/>
      <c r="BX5" s="4"/>
      <c r="BY5" s="4"/>
      <c r="BZ5" s="90"/>
      <c r="CA5" s="4"/>
      <c r="CB5" s="4"/>
      <c r="CC5" s="4"/>
      <c r="CD5" s="4"/>
      <c r="CE5" s="123"/>
      <c r="CF5" s="2"/>
      <c r="CG5" s="41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s="25" customFormat="1" x14ac:dyDescent="0.2">
      <c r="A6" s="4"/>
      <c r="B6" s="8"/>
      <c r="C6" s="4"/>
      <c r="D6" s="4"/>
      <c r="E6" s="13"/>
      <c r="F6" s="4"/>
      <c r="G6" s="7"/>
      <c r="H6" s="11" t="s">
        <v>64</v>
      </c>
      <c r="I6" s="9" t="s">
        <v>65</v>
      </c>
      <c r="J6" s="4"/>
      <c r="K6" s="4"/>
      <c r="L6" s="4"/>
      <c r="M6" s="4"/>
      <c r="N6" s="4"/>
      <c r="O6" s="4"/>
      <c r="P6" s="5"/>
      <c r="Q6" s="95"/>
      <c r="R6" s="95"/>
      <c r="S6" s="95"/>
      <c r="T6" s="96"/>
      <c r="U6" s="4" t="str">
        <f t="shared" si="0"/>
        <v/>
      </c>
      <c r="V6" s="4" t="str">
        <f t="shared" si="1"/>
        <v/>
      </c>
      <c r="W6" s="4" t="str">
        <f t="shared" si="2"/>
        <v/>
      </c>
      <c r="X6" s="4" t="str">
        <f t="shared" si="3"/>
        <v/>
      </c>
      <c r="Y6" s="4" t="str">
        <f t="shared" si="4"/>
        <v/>
      </c>
      <c r="Z6" s="4"/>
      <c r="AA6" s="4"/>
      <c r="AB6" s="4"/>
      <c r="AC6" s="4"/>
      <c r="AD6" s="95"/>
      <c r="AE6" s="95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95"/>
      <c r="AS6" s="4"/>
      <c r="AT6" s="4"/>
      <c r="AU6" s="4"/>
      <c r="AV6" s="95"/>
      <c r="AW6" s="95"/>
      <c r="AX6" s="95"/>
      <c r="AY6" s="4"/>
      <c r="AZ6" s="4"/>
      <c r="BA6" s="4"/>
      <c r="BB6" s="4"/>
      <c r="BC6" s="4"/>
      <c r="BD6" s="4"/>
      <c r="BE6" s="95"/>
      <c r="BF6" s="4"/>
      <c r="BG6" s="4"/>
      <c r="BH6" s="4"/>
      <c r="BI6" s="4"/>
      <c r="BJ6" s="4"/>
      <c r="BK6" s="4"/>
      <c r="BL6" s="4"/>
      <c r="BM6" s="4"/>
      <c r="BN6" s="4"/>
      <c r="BO6" s="98"/>
      <c r="BP6" s="98"/>
      <c r="BQ6" s="98"/>
      <c r="BR6" s="98"/>
      <c r="BS6" s="98"/>
      <c r="BT6" s="98"/>
      <c r="BU6" s="4"/>
      <c r="BV6" s="4"/>
      <c r="BW6" s="4"/>
      <c r="BX6" s="4"/>
      <c r="BY6" s="4"/>
      <c r="BZ6" s="90"/>
      <c r="CA6" s="4"/>
      <c r="CB6" s="4"/>
      <c r="CC6" s="4"/>
      <c r="CD6" s="4"/>
      <c r="CE6" s="123"/>
      <c r="CF6" s="2"/>
      <c r="CG6" s="41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s="25" customFormat="1" x14ac:dyDescent="0.2">
      <c r="A7" s="4"/>
      <c r="B7" s="8"/>
      <c r="C7" s="4"/>
      <c r="D7" s="4"/>
      <c r="E7" s="17"/>
      <c r="F7" s="4"/>
      <c r="G7" s="7"/>
      <c r="H7" s="11" t="s">
        <v>64</v>
      </c>
      <c r="I7" s="9" t="s">
        <v>65</v>
      </c>
      <c r="J7" s="4"/>
      <c r="K7" s="4"/>
      <c r="L7" s="4"/>
      <c r="M7" s="4"/>
      <c r="N7" s="4"/>
      <c r="O7" s="4"/>
      <c r="P7" s="5"/>
      <c r="Q7" s="95"/>
      <c r="R7" s="95"/>
      <c r="S7" s="95"/>
      <c r="T7" s="96"/>
      <c r="U7" s="4" t="str">
        <f t="shared" si="0"/>
        <v/>
      </c>
      <c r="V7" s="4" t="str">
        <f t="shared" si="1"/>
        <v/>
      </c>
      <c r="W7" s="4" t="str">
        <f t="shared" si="2"/>
        <v/>
      </c>
      <c r="X7" s="4" t="str">
        <f t="shared" si="3"/>
        <v/>
      </c>
      <c r="Y7" s="4" t="str">
        <f t="shared" si="4"/>
        <v/>
      </c>
      <c r="Z7" s="46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97"/>
      <c r="AR7" s="95"/>
      <c r="AS7" s="4"/>
      <c r="AT7" s="4"/>
      <c r="AU7" s="4"/>
      <c r="AV7" s="95"/>
      <c r="AW7" s="95"/>
      <c r="AX7" s="95"/>
      <c r="AY7" s="4"/>
      <c r="AZ7" s="4"/>
      <c r="BA7" s="4"/>
      <c r="BB7" s="4"/>
      <c r="BC7" s="4"/>
      <c r="BD7" s="97"/>
      <c r="BE7" s="95"/>
      <c r="BF7" s="4"/>
      <c r="BG7" s="4"/>
      <c r="BH7" s="4"/>
      <c r="BI7" s="4"/>
      <c r="BJ7" s="4"/>
      <c r="BK7" s="4"/>
      <c r="BL7" s="4"/>
      <c r="BM7" s="4"/>
      <c r="BN7" s="4"/>
      <c r="BO7" s="98"/>
      <c r="BP7" s="98"/>
      <c r="BQ7" s="98"/>
      <c r="BR7" s="98"/>
      <c r="BS7" s="98"/>
      <c r="BT7" s="98"/>
      <c r="BU7" s="4"/>
      <c r="BV7" s="4"/>
      <c r="BW7" s="4"/>
      <c r="BX7" s="4"/>
      <c r="BY7" s="4"/>
      <c r="BZ7" s="4"/>
      <c r="CA7" s="4"/>
      <c r="CB7" s="4"/>
      <c r="CC7" s="4"/>
      <c r="CD7" s="4"/>
      <c r="CE7" s="124"/>
      <c r="CF7" s="2"/>
      <c r="CG7" s="41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s="25" customFormat="1" x14ac:dyDescent="0.2">
      <c r="A8" s="4"/>
      <c r="B8" s="8"/>
      <c r="C8" s="4"/>
      <c r="D8" s="4"/>
      <c r="E8" s="17"/>
      <c r="F8" s="4"/>
      <c r="G8" s="7"/>
      <c r="H8" s="11" t="s">
        <v>64</v>
      </c>
      <c r="I8" s="9" t="s">
        <v>65</v>
      </c>
      <c r="J8" s="4"/>
      <c r="K8" s="4"/>
      <c r="L8" s="4"/>
      <c r="M8" s="4"/>
      <c r="N8" s="4"/>
      <c r="O8" s="4"/>
      <c r="P8" s="5"/>
      <c r="Q8" s="95"/>
      <c r="R8" s="95"/>
      <c r="S8" s="95"/>
      <c r="T8" s="96"/>
      <c r="U8" s="4" t="str">
        <f t="shared" si="0"/>
        <v/>
      </c>
      <c r="V8" s="4" t="str">
        <f t="shared" si="1"/>
        <v/>
      </c>
      <c r="W8" s="4" t="str">
        <f t="shared" si="2"/>
        <v/>
      </c>
      <c r="X8" s="4" t="str">
        <f t="shared" si="3"/>
        <v/>
      </c>
      <c r="Y8" s="4" t="str">
        <f t="shared" si="4"/>
        <v/>
      </c>
      <c r="Z8" s="46"/>
      <c r="AA8" s="4"/>
      <c r="AB8" s="4"/>
      <c r="AC8" s="4"/>
      <c r="AD8" s="4"/>
      <c r="AE8" s="95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97"/>
      <c r="AR8" s="95"/>
      <c r="AS8" s="4"/>
      <c r="AT8" s="4"/>
      <c r="AU8" s="4"/>
      <c r="AV8" s="95"/>
      <c r="AW8" s="95"/>
      <c r="AX8" s="95"/>
      <c r="AY8" s="4"/>
      <c r="AZ8" s="4"/>
      <c r="BA8" s="4"/>
      <c r="BB8" s="4"/>
      <c r="BC8" s="4"/>
      <c r="BD8" s="97"/>
      <c r="BE8" s="95"/>
      <c r="BF8" s="4"/>
      <c r="BG8" s="4"/>
      <c r="BH8" s="4"/>
      <c r="BI8" s="4"/>
      <c r="BJ8" s="4"/>
      <c r="BK8" s="4"/>
      <c r="BL8" s="4"/>
      <c r="BM8" s="4"/>
      <c r="BN8" s="4"/>
      <c r="BO8" s="98"/>
      <c r="BP8" s="98"/>
      <c r="BQ8" s="98"/>
      <c r="BR8" s="98"/>
      <c r="BS8" s="98"/>
      <c r="BT8" s="98"/>
      <c r="BU8" s="4"/>
      <c r="BV8" s="4"/>
      <c r="BW8" s="4"/>
      <c r="BX8" s="4"/>
      <c r="BY8" s="4"/>
      <c r="BZ8" s="4"/>
      <c r="CA8" s="4"/>
      <c r="CB8" s="4"/>
      <c r="CC8" s="4"/>
      <c r="CD8" s="4"/>
      <c r="CE8" s="124"/>
      <c r="CF8" s="2"/>
      <c r="CG8" s="41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s="25" customFormat="1" x14ac:dyDescent="0.2">
      <c r="A9" s="4"/>
      <c r="B9" s="8"/>
      <c r="C9" s="4"/>
      <c r="D9" s="4"/>
      <c r="E9" s="13"/>
      <c r="F9" s="4"/>
      <c r="G9" s="7"/>
      <c r="H9" s="11" t="s">
        <v>64</v>
      </c>
      <c r="I9" s="9" t="s">
        <v>65</v>
      </c>
      <c r="J9" s="4"/>
      <c r="K9" s="4"/>
      <c r="L9" s="4"/>
      <c r="M9" s="4"/>
      <c r="N9" s="4"/>
      <c r="O9" s="4"/>
      <c r="P9" s="5"/>
      <c r="Q9" s="95"/>
      <c r="R9" s="95"/>
      <c r="S9" s="95"/>
      <c r="T9" s="96"/>
      <c r="U9" s="4" t="str">
        <f t="shared" si="0"/>
        <v/>
      </c>
      <c r="V9" s="4" t="str">
        <f t="shared" si="1"/>
        <v/>
      </c>
      <c r="W9" s="4" t="str">
        <f t="shared" si="2"/>
        <v/>
      </c>
      <c r="X9" s="4" t="str">
        <f t="shared" si="3"/>
        <v/>
      </c>
      <c r="Y9" s="130" t="str">
        <f t="shared" si="4"/>
        <v/>
      </c>
      <c r="Z9" s="4"/>
      <c r="AA9" s="4"/>
      <c r="AB9" s="4"/>
      <c r="AC9" s="4"/>
      <c r="AD9" s="95"/>
      <c r="AE9" s="95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97"/>
      <c r="AR9" s="95"/>
      <c r="AS9" s="4"/>
      <c r="AT9" s="4"/>
      <c r="AU9" s="4"/>
      <c r="AV9" s="95"/>
      <c r="AW9" s="95"/>
      <c r="AX9" s="95"/>
      <c r="AY9" s="4"/>
      <c r="AZ9" s="4"/>
      <c r="BA9" s="4"/>
      <c r="BB9" s="4"/>
      <c r="BC9" s="4"/>
      <c r="BD9" s="97"/>
      <c r="BE9" s="95"/>
      <c r="BF9" s="4"/>
      <c r="BG9" s="4"/>
      <c r="BH9" s="4"/>
      <c r="BI9" s="4"/>
      <c r="BJ9" s="4"/>
      <c r="BK9" s="4"/>
      <c r="BL9" s="4"/>
      <c r="BM9" s="4"/>
      <c r="BN9" s="4"/>
      <c r="BO9" s="98"/>
      <c r="BP9" s="98"/>
      <c r="BQ9" s="98"/>
      <c r="BR9" s="98"/>
      <c r="BS9" s="98"/>
      <c r="BT9" s="98"/>
      <c r="BU9" s="4"/>
      <c r="BV9" s="4"/>
      <c r="BW9" s="4"/>
      <c r="BX9" s="4"/>
      <c r="BY9" s="4"/>
      <c r="BZ9" s="90"/>
      <c r="CA9" s="4"/>
      <c r="CB9" s="4"/>
      <c r="CC9" s="4"/>
      <c r="CD9" s="4"/>
      <c r="CE9" s="123"/>
      <c r="CF9" s="2"/>
      <c r="CG9" s="41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  <row r="10" spans="1:113" s="25" customFormat="1" x14ac:dyDescent="0.2">
      <c r="A10" s="4"/>
      <c r="B10" s="8"/>
      <c r="C10" s="4"/>
      <c r="D10" s="4"/>
      <c r="E10" s="13"/>
      <c r="F10" s="4"/>
      <c r="G10" s="7"/>
      <c r="H10" s="11" t="s">
        <v>64</v>
      </c>
      <c r="I10" s="9" t="s">
        <v>65</v>
      </c>
      <c r="J10" s="4"/>
      <c r="K10" s="4"/>
      <c r="L10" s="4"/>
      <c r="M10" s="4"/>
      <c r="N10" s="4"/>
      <c r="O10" s="4"/>
      <c r="P10" s="5"/>
      <c r="Q10" s="95"/>
      <c r="R10" s="95"/>
      <c r="S10" s="95"/>
      <c r="T10" s="96"/>
      <c r="U10" s="4" t="str">
        <f t="shared" si="0"/>
        <v/>
      </c>
      <c r="V10" s="4" t="str">
        <f t="shared" si="1"/>
        <v/>
      </c>
      <c r="W10" s="4" t="str">
        <f t="shared" si="2"/>
        <v/>
      </c>
      <c r="X10" s="4" t="str">
        <f t="shared" si="3"/>
        <v/>
      </c>
      <c r="Y10" s="4" t="str">
        <f t="shared" si="4"/>
        <v/>
      </c>
      <c r="Z10" s="4"/>
      <c r="AA10" s="4"/>
      <c r="AB10" s="4"/>
      <c r="AC10" s="4"/>
      <c r="AD10" s="95"/>
      <c r="AE10" s="95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97"/>
      <c r="AR10" s="95"/>
      <c r="AS10" s="4"/>
      <c r="AT10" s="4"/>
      <c r="AU10" s="4"/>
      <c r="AV10" s="95"/>
      <c r="AW10" s="95"/>
      <c r="AX10" s="95"/>
      <c r="AY10" s="4"/>
      <c r="AZ10" s="4"/>
      <c r="BA10" s="4"/>
      <c r="BB10" s="4"/>
      <c r="BC10" s="4"/>
      <c r="BD10" s="97"/>
      <c r="BE10" s="95"/>
      <c r="BF10" s="4"/>
      <c r="BG10" s="4"/>
      <c r="BH10" s="4"/>
      <c r="BI10" s="4"/>
      <c r="BJ10" s="4"/>
      <c r="BK10" s="4"/>
      <c r="BL10" s="4"/>
      <c r="BM10" s="4"/>
      <c r="BN10" s="4"/>
      <c r="BO10" s="98"/>
      <c r="BP10" s="98"/>
      <c r="BQ10" s="98"/>
      <c r="BR10" s="98"/>
      <c r="BS10" s="98"/>
      <c r="BT10" s="98"/>
      <c r="BU10" s="4"/>
      <c r="BV10" s="4"/>
      <c r="BW10" s="4"/>
      <c r="BX10" s="4"/>
      <c r="BY10" s="4"/>
      <c r="BZ10" s="90"/>
      <c r="CA10" s="4"/>
      <c r="CB10" s="4"/>
      <c r="CC10" s="4"/>
      <c r="CD10" s="4"/>
      <c r="CE10" s="123"/>
      <c r="CF10" s="2"/>
      <c r="CG10" s="41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</row>
    <row r="11" spans="1:113" s="25" customFormat="1" x14ac:dyDescent="0.2">
      <c r="A11" s="4"/>
      <c r="B11" s="8"/>
      <c r="C11" s="4"/>
      <c r="D11" s="4"/>
      <c r="E11" s="13"/>
      <c r="F11" s="4"/>
      <c r="G11" s="7"/>
      <c r="H11" s="11" t="s">
        <v>64</v>
      </c>
      <c r="I11" s="9" t="s">
        <v>65</v>
      </c>
      <c r="J11" s="4"/>
      <c r="K11" s="4"/>
      <c r="L11" s="4"/>
      <c r="M11" s="4"/>
      <c r="N11" s="4"/>
      <c r="O11" s="4"/>
      <c r="P11" s="5"/>
      <c r="Q11" s="95"/>
      <c r="R11" s="95"/>
      <c r="S11" s="95"/>
      <c r="T11" s="96"/>
      <c r="U11" s="4" t="str">
        <f t="shared" si="0"/>
        <v/>
      </c>
      <c r="V11" s="4" t="str">
        <f t="shared" si="1"/>
        <v/>
      </c>
      <c r="W11" s="4" t="str">
        <f t="shared" si="2"/>
        <v/>
      </c>
      <c r="X11" s="4" t="str">
        <f t="shared" si="3"/>
        <v/>
      </c>
      <c r="Y11" s="4" t="str">
        <f t="shared" si="4"/>
        <v/>
      </c>
      <c r="Z11" s="46"/>
      <c r="AA11" s="4"/>
      <c r="AB11" s="4"/>
      <c r="AC11" s="4"/>
      <c r="AD11" s="4"/>
      <c r="AE11" s="95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97"/>
      <c r="AR11" s="95"/>
      <c r="AS11" s="4"/>
      <c r="AT11" s="4"/>
      <c r="AU11" s="4"/>
      <c r="AV11" s="95"/>
      <c r="AW11" s="95"/>
      <c r="AX11" s="95"/>
      <c r="AY11" s="4"/>
      <c r="AZ11" s="4"/>
      <c r="BA11" s="4"/>
      <c r="BB11" s="4"/>
      <c r="BC11" s="4"/>
      <c r="BD11" s="97"/>
      <c r="BE11" s="95"/>
      <c r="BF11" s="4"/>
      <c r="BG11" s="4"/>
      <c r="BH11" s="4"/>
      <c r="BI11" s="4"/>
      <c r="BJ11" s="4"/>
      <c r="BK11" s="4"/>
      <c r="BL11" s="4"/>
      <c r="BM11" s="4"/>
      <c r="BN11" s="4"/>
      <c r="BO11" s="98"/>
      <c r="BP11" s="98"/>
      <c r="BQ11" s="98"/>
      <c r="BR11" s="98"/>
      <c r="BS11" s="98"/>
      <c r="BT11" s="98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125"/>
      <c r="CF11" s="2"/>
      <c r="CG11" s="41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</row>
    <row r="12" spans="1:113" s="25" customFormat="1" x14ac:dyDescent="0.2">
      <c r="A12" s="4"/>
      <c r="B12" s="8"/>
      <c r="C12" s="4"/>
      <c r="D12" s="4"/>
      <c r="E12" s="13"/>
      <c r="F12" s="4"/>
      <c r="G12" s="7"/>
      <c r="H12" s="11" t="s">
        <v>64</v>
      </c>
      <c r="I12" s="9" t="s">
        <v>65</v>
      </c>
      <c r="J12" s="4"/>
      <c r="K12" s="4"/>
      <c r="L12" s="4"/>
      <c r="M12" s="4"/>
      <c r="N12" s="4"/>
      <c r="O12" s="4"/>
      <c r="P12" s="5"/>
      <c r="Q12" s="95"/>
      <c r="R12" s="95"/>
      <c r="S12" s="95"/>
      <c r="T12" s="96"/>
      <c r="U12" s="4" t="str">
        <f t="shared" si="0"/>
        <v/>
      </c>
      <c r="V12" s="4" t="str">
        <f t="shared" si="1"/>
        <v/>
      </c>
      <c r="W12" s="4" t="str">
        <f t="shared" si="2"/>
        <v/>
      </c>
      <c r="X12" s="4" t="str">
        <f t="shared" si="3"/>
        <v/>
      </c>
      <c r="Y12" s="4" t="str">
        <f t="shared" si="4"/>
        <v/>
      </c>
      <c r="Z12" s="46"/>
      <c r="AA12" s="4"/>
      <c r="AB12" s="4"/>
      <c r="AC12" s="4"/>
      <c r="AD12" s="4"/>
      <c r="AE12" s="132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97"/>
      <c r="AR12" s="95"/>
      <c r="AS12" s="4"/>
      <c r="AT12" s="4"/>
      <c r="AU12" s="4"/>
      <c r="AV12" s="95"/>
      <c r="AW12" s="95"/>
      <c r="AX12" s="95"/>
      <c r="AY12" s="4"/>
      <c r="AZ12" s="4"/>
      <c r="BA12" s="4"/>
      <c r="BB12" s="4"/>
      <c r="BC12" s="4"/>
      <c r="BD12" s="97"/>
      <c r="BE12" s="95"/>
      <c r="BF12" s="4"/>
      <c r="BG12" s="4"/>
      <c r="BH12" s="4"/>
      <c r="BI12" s="4"/>
      <c r="BJ12" s="4"/>
      <c r="BK12" s="4"/>
      <c r="BL12" s="4"/>
      <c r="BM12" s="4"/>
      <c r="BN12" s="4"/>
      <c r="BO12" s="98"/>
      <c r="BP12" s="98"/>
      <c r="BQ12" s="98"/>
      <c r="BR12" s="98"/>
      <c r="BS12" s="98"/>
      <c r="BT12" s="98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125"/>
      <c r="CF12" s="2"/>
      <c r="CG12" s="41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</row>
    <row r="13" spans="1:113" s="25" customFormat="1" x14ac:dyDescent="0.2">
      <c r="A13" s="4"/>
      <c r="B13" s="8"/>
      <c r="C13" s="4"/>
      <c r="D13" s="4"/>
      <c r="E13" s="13"/>
      <c r="F13" s="4"/>
      <c r="G13" s="7"/>
      <c r="H13" s="11" t="s">
        <v>64</v>
      </c>
      <c r="I13" s="9" t="s">
        <v>65</v>
      </c>
      <c r="J13" s="4"/>
      <c r="K13" s="4"/>
      <c r="L13" s="4"/>
      <c r="M13" s="4"/>
      <c r="N13" s="4"/>
      <c r="O13" s="4"/>
      <c r="P13" s="5"/>
      <c r="Q13" s="95"/>
      <c r="R13" s="95"/>
      <c r="S13" s="95"/>
      <c r="T13" s="96"/>
      <c r="U13" s="4" t="str">
        <f t="shared" si="0"/>
        <v/>
      </c>
      <c r="V13" s="4" t="str">
        <f t="shared" si="1"/>
        <v/>
      </c>
      <c r="W13" s="4" t="str">
        <f t="shared" si="2"/>
        <v/>
      </c>
      <c r="X13" s="4" t="str">
        <f t="shared" si="3"/>
        <v/>
      </c>
      <c r="Y13" s="4" t="str">
        <f t="shared" si="4"/>
        <v/>
      </c>
      <c r="Z13" s="46"/>
      <c r="AA13" s="4"/>
      <c r="AB13" s="4"/>
      <c r="AC13" s="4"/>
      <c r="AD13" s="95"/>
      <c r="AE13" s="95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97"/>
      <c r="AR13" s="95"/>
      <c r="AS13" s="4"/>
      <c r="AT13" s="4"/>
      <c r="AU13" s="4"/>
      <c r="AV13" s="95"/>
      <c r="AW13" s="95"/>
      <c r="AX13" s="95"/>
      <c r="AY13" s="4"/>
      <c r="AZ13" s="4"/>
      <c r="BA13" s="4"/>
      <c r="BB13" s="4"/>
      <c r="BC13" s="4"/>
      <c r="BD13" s="97"/>
      <c r="BE13" s="95"/>
      <c r="BF13" s="4"/>
      <c r="BG13" s="4"/>
      <c r="BH13" s="4"/>
      <c r="BI13" s="4"/>
      <c r="BJ13" s="4"/>
      <c r="BK13" s="4"/>
      <c r="BL13" s="4"/>
      <c r="BM13" s="4"/>
      <c r="BN13" s="4"/>
      <c r="BO13" s="98"/>
      <c r="BP13" s="98"/>
      <c r="BQ13" s="98"/>
      <c r="BR13" s="98"/>
      <c r="BS13" s="98"/>
      <c r="BT13" s="98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123"/>
      <c r="CF13" s="2"/>
      <c r="CG13" s="41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</row>
    <row r="14" spans="1:113" s="25" customFormat="1" x14ac:dyDescent="0.2">
      <c r="A14" s="4"/>
      <c r="B14" s="8"/>
      <c r="C14" s="4"/>
      <c r="D14" s="4"/>
      <c r="E14" s="13"/>
      <c r="F14" s="4"/>
      <c r="G14" s="7"/>
      <c r="H14" s="11" t="s">
        <v>64</v>
      </c>
      <c r="I14" s="9" t="s">
        <v>65</v>
      </c>
      <c r="J14" s="4"/>
      <c r="K14" s="4"/>
      <c r="L14" s="4"/>
      <c r="M14" s="4"/>
      <c r="N14" s="4"/>
      <c r="O14" s="4"/>
      <c r="P14" s="5"/>
      <c r="Q14" s="95"/>
      <c r="R14" s="95"/>
      <c r="S14" s="95"/>
      <c r="T14" s="96"/>
      <c r="U14" s="4" t="str">
        <f t="shared" si="0"/>
        <v/>
      </c>
      <c r="V14" s="4" t="str">
        <f t="shared" si="1"/>
        <v/>
      </c>
      <c r="W14" s="4" t="str">
        <f t="shared" si="2"/>
        <v/>
      </c>
      <c r="X14" s="4" t="str">
        <f t="shared" si="3"/>
        <v/>
      </c>
      <c r="Y14" s="130" t="str">
        <f t="shared" si="4"/>
        <v/>
      </c>
      <c r="Z14" s="46"/>
      <c r="AA14" s="4"/>
      <c r="AB14" s="4"/>
      <c r="AC14" s="4"/>
      <c r="AD14" s="95"/>
      <c r="AE14" s="95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97"/>
      <c r="AR14" s="95"/>
      <c r="AS14" s="4"/>
      <c r="AT14" s="4"/>
      <c r="AU14" s="4"/>
      <c r="AV14" s="95"/>
      <c r="AW14" s="95"/>
      <c r="AX14" s="95"/>
      <c r="AY14" s="4"/>
      <c r="AZ14" s="4"/>
      <c r="BA14" s="4"/>
      <c r="BB14" s="4"/>
      <c r="BC14" s="4"/>
      <c r="BD14" s="97"/>
      <c r="BE14" s="95"/>
      <c r="BF14" s="4"/>
      <c r="BG14" s="4"/>
      <c r="BH14" s="4"/>
      <c r="BI14" s="4"/>
      <c r="BJ14" s="4"/>
      <c r="BK14" s="4"/>
      <c r="BL14" s="4"/>
      <c r="BM14" s="4"/>
      <c r="BN14" s="4"/>
      <c r="BO14" s="98"/>
      <c r="BP14" s="98"/>
      <c r="BQ14" s="98"/>
      <c r="BR14" s="98"/>
      <c r="BS14" s="98"/>
      <c r="BT14" s="98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123"/>
      <c r="CF14" s="2"/>
      <c r="CG14" s="41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13" s="25" customFormat="1" ht="18" customHeight="1" x14ac:dyDescent="0.2">
      <c r="A15" s="3"/>
      <c r="B15" s="46"/>
      <c r="C15" s="46"/>
      <c r="D15" s="46"/>
      <c r="E15" s="13"/>
      <c r="F15" s="4"/>
      <c r="G15" s="7"/>
      <c r="H15" s="11" t="s">
        <v>64</v>
      </c>
      <c r="I15" s="9" t="s">
        <v>65</v>
      </c>
      <c r="J15" s="5"/>
      <c r="K15" s="4"/>
      <c r="L15" s="4"/>
      <c r="M15" s="4"/>
      <c r="N15" s="4"/>
      <c r="O15" s="4"/>
      <c r="P15" s="5"/>
      <c r="Q15" s="4"/>
      <c r="R15" s="4"/>
      <c r="S15" s="4"/>
      <c r="T15" s="4"/>
      <c r="U15" s="4" t="str">
        <f t="shared" si="0"/>
        <v/>
      </c>
      <c r="V15" s="4" t="str">
        <f t="shared" si="1"/>
        <v/>
      </c>
      <c r="W15" s="4" t="str">
        <f t="shared" si="2"/>
        <v/>
      </c>
      <c r="X15" s="4" t="str">
        <f t="shared" si="3"/>
        <v/>
      </c>
      <c r="Y15" s="4" t="str">
        <f t="shared" si="4"/>
        <v/>
      </c>
      <c r="Z15" s="46"/>
      <c r="AA15" s="4"/>
      <c r="AB15" s="4"/>
      <c r="AC15" s="4"/>
      <c r="AD15" s="5"/>
      <c r="AE15" s="95"/>
      <c r="AF15" s="5"/>
      <c r="AG15" s="5"/>
      <c r="AH15" s="10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106"/>
      <c r="BP15" s="106"/>
      <c r="BQ15" s="106"/>
      <c r="BR15" s="106"/>
      <c r="BS15" s="106"/>
      <c r="BU15" s="107"/>
      <c r="BV15" s="4"/>
      <c r="BW15" s="4"/>
      <c r="BX15" s="4"/>
      <c r="BY15" s="4"/>
      <c r="BZ15" s="4"/>
      <c r="CA15" s="4"/>
      <c r="CB15" s="4"/>
      <c r="CC15" s="4"/>
      <c r="CD15" s="4"/>
      <c r="CE15" s="101"/>
      <c r="CF15" s="41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</row>
    <row r="16" spans="1:113" s="25" customFormat="1" ht="18" customHeight="1" x14ac:dyDescent="0.2">
      <c r="A16" s="3"/>
      <c r="B16" s="46"/>
      <c r="C16" s="46"/>
      <c r="D16" s="46"/>
      <c r="E16" s="13"/>
      <c r="F16" s="4"/>
      <c r="G16" s="7"/>
      <c r="H16" s="11" t="s">
        <v>64</v>
      </c>
      <c r="I16" s="9" t="s">
        <v>65</v>
      </c>
      <c r="J16" s="5"/>
      <c r="K16" s="4"/>
      <c r="L16" s="4"/>
      <c r="M16" s="4"/>
      <c r="N16" s="4"/>
      <c r="O16" s="4"/>
      <c r="P16" s="5"/>
      <c r="Q16" s="4"/>
      <c r="R16" s="4"/>
      <c r="S16" s="4"/>
      <c r="T16" s="4"/>
      <c r="U16" s="4" t="str">
        <f t="shared" si="0"/>
        <v/>
      </c>
      <c r="V16" s="4" t="str">
        <f t="shared" si="1"/>
        <v/>
      </c>
      <c r="W16" s="4" t="str">
        <f t="shared" si="2"/>
        <v/>
      </c>
      <c r="X16" s="4" t="str">
        <f t="shared" si="3"/>
        <v/>
      </c>
      <c r="Y16" s="4" t="str">
        <f t="shared" si="4"/>
        <v/>
      </c>
      <c r="Z16" s="46"/>
      <c r="AA16" s="4"/>
      <c r="AB16" s="4"/>
      <c r="AC16" s="4"/>
      <c r="AD16" s="5"/>
      <c r="AE16" s="95"/>
      <c r="AF16" s="5"/>
      <c r="AG16" s="5"/>
      <c r="AH16" s="10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106"/>
      <c r="BP16" s="106"/>
      <c r="BQ16" s="106"/>
      <c r="BR16" s="106"/>
      <c r="BS16" s="106"/>
      <c r="BT16" s="107"/>
      <c r="BU16" s="107"/>
      <c r="BV16" s="4"/>
      <c r="BW16" s="4"/>
      <c r="BX16" s="4"/>
      <c r="BY16" s="4"/>
      <c r="BZ16" s="4"/>
      <c r="CA16" s="4"/>
      <c r="CB16" s="4"/>
      <c r="CC16" s="4"/>
      <c r="CD16" s="4"/>
      <c r="CE16" s="101"/>
      <c r="CF16" s="41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</row>
    <row r="17" spans="1:113" s="25" customFormat="1" ht="18" customHeight="1" x14ac:dyDescent="0.2">
      <c r="A17" s="3"/>
      <c r="B17" s="46"/>
      <c r="C17" s="46"/>
      <c r="D17" s="46"/>
      <c r="E17" s="13"/>
      <c r="F17" s="4"/>
      <c r="G17" s="7"/>
      <c r="H17" s="11" t="s">
        <v>64</v>
      </c>
      <c r="I17" s="9" t="s">
        <v>65</v>
      </c>
      <c r="J17" s="5"/>
      <c r="K17" s="4"/>
      <c r="L17" s="4"/>
      <c r="M17" s="4"/>
      <c r="N17" s="4"/>
      <c r="O17" s="4"/>
      <c r="P17" s="5"/>
      <c r="Q17" s="4"/>
      <c r="R17" s="4"/>
      <c r="S17" s="4"/>
      <c r="T17" s="4"/>
      <c r="U17" s="4" t="str">
        <f t="shared" si="0"/>
        <v/>
      </c>
      <c r="V17" s="4" t="str">
        <f t="shared" si="1"/>
        <v/>
      </c>
      <c r="W17" s="4" t="str">
        <f t="shared" si="2"/>
        <v/>
      </c>
      <c r="X17" s="4" t="str">
        <f t="shared" si="3"/>
        <v/>
      </c>
      <c r="Y17" s="4" t="str">
        <f t="shared" si="4"/>
        <v/>
      </c>
      <c r="Z17" s="46"/>
      <c r="AA17" s="4"/>
      <c r="AB17" s="4"/>
      <c r="AC17" s="4"/>
      <c r="AD17" s="5"/>
      <c r="AE17" s="95"/>
      <c r="AF17" s="5"/>
      <c r="AG17" s="5"/>
      <c r="AH17" s="10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106"/>
      <c r="BP17" s="106"/>
      <c r="BQ17" s="106"/>
      <c r="BR17" s="106"/>
      <c r="BS17" s="106"/>
      <c r="BU17" s="107"/>
      <c r="BV17" s="4"/>
      <c r="BW17" s="4"/>
      <c r="BX17" s="4"/>
      <c r="BY17" s="4"/>
      <c r="BZ17" s="4"/>
      <c r="CA17" s="4"/>
      <c r="CB17" s="4"/>
      <c r="CC17" s="4"/>
      <c r="CD17" s="4"/>
      <c r="CE17" s="101"/>
      <c r="CF17" s="41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</row>
    <row r="18" spans="1:113" s="25" customFormat="1" x14ac:dyDescent="0.2">
      <c r="A18" s="4"/>
      <c r="B18" s="8"/>
      <c r="C18" s="4"/>
      <c r="D18" s="4"/>
      <c r="E18" s="13"/>
      <c r="F18" s="4"/>
      <c r="G18" s="7"/>
      <c r="H18" s="11" t="s">
        <v>64</v>
      </c>
      <c r="I18" s="9" t="s">
        <v>65</v>
      </c>
      <c r="J18" s="4"/>
      <c r="K18" s="4"/>
      <c r="L18" s="4"/>
      <c r="M18" s="4"/>
      <c r="N18" s="4"/>
      <c r="O18" s="4"/>
      <c r="P18" s="5"/>
      <c r="Q18" s="95"/>
      <c r="R18" s="95"/>
      <c r="S18" s="95"/>
      <c r="T18" s="96"/>
      <c r="U18" s="4" t="str">
        <f t="shared" si="0"/>
        <v/>
      </c>
      <c r="V18" s="4" t="str">
        <f t="shared" si="1"/>
        <v/>
      </c>
      <c r="W18" s="4" t="str">
        <f t="shared" si="2"/>
        <v/>
      </c>
      <c r="X18" s="4" t="str">
        <f t="shared" si="3"/>
        <v/>
      </c>
      <c r="Y18" s="4" t="str">
        <f t="shared" si="4"/>
        <v/>
      </c>
      <c r="Z18" s="4"/>
      <c r="AA18" s="4"/>
      <c r="AB18" s="4"/>
      <c r="AC18" s="4"/>
      <c r="AD18" s="95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97"/>
      <c r="AR18" s="95"/>
      <c r="AS18" s="4"/>
      <c r="AT18" s="4"/>
      <c r="AU18" s="4"/>
      <c r="AV18" s="95"/>
      <c r="AW18" s="95"/>
      <c r="AX18" s="95"/>
      <c r="AY18" s="4"/>
      <c r="AZ18" s="4"/>
      <c r="BA18" s="4"/>
      <c r="BB18" s="4"/>
      <c r="BC18" s="4"/>
      <c r="BD18" s="97"/>
      <c r="BE18" s="95"/>
      <c r="BF18" s="4"/>
      <c r="BG18" s="4"/>
      <c r="BH18" s="4"/>
      <c r="BI18" s="4"/>
      <c r="BJ18" s="4"/>
      <c r="BK18" s="4"/>
      <c r="BL18" s="4"/>
      <c r="BM18" s="4"/>
      <c r="BN18" s="4"/>
      <c r="BO18" s="98"/>
      <c r="BP18" s="98"/>
      <c r="BQ18" s="98"/>
      <c r="BR18" s="98"/>
      <c r="BS18" s="98"/>
      <c r="BT18" s="98"/>
      <c r="BU18" s="4"/>
      <c r="BV18" s="4"/>
      <c r="BW18" s="4"/>
      <c r="BX18" s="4"/>
      <c r="BY18" s="4"/>
      <c r="BZ18" s="90"/>
      <c r="CA18" s="4"/>
      <c r="CB18" s="4"/>
      <c r="CC18" s="4"/>
      <c r="CD18" s="4"/>
      <c r="CE18" s="123"/>
      <c r="CF18" s="2"/>
      <c r="CG18" s="41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</row>
    <row r="19" spans="1:113" s="25" customFormat="1" x14ac:dyDescent="0.2">
      <c r="A19" s="4"/>
      <c r="B19" s="8"/>
      <c r="C19" s="4"/>
      <c r="D19" s="4"/>
      <c r="E19" s="13"/>
      <c r="F19" s="4"/>
      <c r="G19" s="7"/>
      <c r="H19" s="11" t="s">
        <v>64</v>
      </c>
      <c r="I19" s="9" t="s">
        <v>65</v>
      </c>
      <c r="J19" s="4"/>
      <c r="K19" s="4"/>
      <c r="L19" s="4"/>
      <c r="M19" s="4"/>
      <c r="N19" s="4"/>
      <c r="O19" s="4"/>
      <c r="P19" s="5"/>
      <c r="Q19" s="95"/>
      <c r="R19" s="95"/>
      <c r="S19" s="95"/>
      <c r="T19" s="96"/>
      <c r="U19" s="4" t="str">
        <f t="shared" si="0"/>
        <v/>
      </c>
      <c r="V19" s="4" t="str">
        <f t="shared" si="1"/>
        <v/>
      </c>
      <c r="W19" s="4" t="str">
        <f t="shared" si="2"/>
        <v/>
      </c>
      <c r="X19" s="4" t="str">
        <f t="shared" si="3"/>
        <v/>
      </c>
      <c r="Y19" s="130" t="str">
        <f t="shared" si="4"/>
        <v/>
      </c>
      <c r="Z19" s="4"/>
      <c r="AA19" s="4"/>
      <c r="AB19" s="4"/>
      <c r="AC19" s="4"/>
      <c r="AD19" s="95"/>
      <c r="AE19" s="95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97"/>
      <c r="AR19" s="95"/>
      <c r="AS19" s="4"/>
      <c r="AT19" s="4"/>
      <c r="AU19" s="4"/>
      <c r="AV19" s="95"/>
      <c r="AW19" s="95"/>
      <c r="AX19" s="95"/>
      <c r="AY19" s="4"/>
      <c r="AZ19" s="4"/>
      <c r="BA19" s="4"/>
      <c r="BB19" s="4"/>
      <c r="BC19" s="4"/>
      <c r="BD19" s="97"/>
      <c r="BE19" s="95"/>
      <c r="BF19" s="4"/>
      <c r="BG19" s="4"/>
      <c r="BH19" s="4"/>
      <c r="BI19" s="4"/>
      <c r="BJ19" s="4"/>
      <c r="BK19" s="4"/>
      <c r="BL19" s="4"/>
      <c r="BM19" s="4"/>
      <c r="BN19" s="4"/>
      <c r="BO19" s="98"/>
      <c r="BP19" s="98"/>
      <c r="BQ19" s="98"/>
      <c r="BR19" s="98"/>
      <c r="BS19" s="98"/>
      <c r="BT19" s="98"/>
      <c r="BU19" s="4"/>
      <c r="BV19" s="4"/>
      <c r="BW19" s="4"/>
      <c r="BX19" s="4"/>
      <c r="BY19" s="4"/>
      <c r="BZ19" s="90"/>
      <c r="CA19" s="4"/>
      <c r="CB19" s="4"/>
      <c r="CC19" s="4"/>
      <c r="CD19" s="4"/>
      <c r="CE19" s="123"/>
      <c r="CF19" s="2"/>
      <c r="CG19" s="41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</row>
    <row r="20" spans="1:113" s="25" customFormat="1" x14ac:dyDescent="0.2">
      <c r="A20" s="4"/>
      <c r="B20" s="8"/>
      <c r="C20" s="4"/>
      <c r="D20" s="4"/>
      <c r="E20" s="13"/>
      <c r="F20" s="4"/>
      <c r="G20" s="7"/>
      <c r="H20" s="11" t="s">
        <v>64</v>
      </c>
      <c r="I20" s="9" t="s">
        <v>65</v>
      </c>
      <c r="J20" s="4"/>
      <c r="K20" s="4"/>
      <c r="L20" s="4"/>
      <c r="M20" s="4"/>
      <c r="N20" s="4"/>
      <c r="O20" s="4"/>
      <c r="P20" s="5"/>
      <c r="Q20" s="95"/>
      <c r="R20" s="95"/>
      <c r="S20" s="95"/>
      <c r="T20" s="96"/>
      <c r="U20" s="4" t="str">
        <f t="shared" si="0"/>
        <v/>
      </c>
      <c r="V20" s="4" t="str">
        <f t="shared" si="1"/>
        <v/>
      </c>
      <c r="W20" s="4" t="str">
        <f t="shared" si="2"/>
        <v/>
      </c>
      <c r="X20" s="4" t="str">
        <f t="shared" si="3"/>
        <v/>
      </c>
      <c r="Y20" s="4" t="str">
        <f t="shared" si="4"/>
        <v/>
      </c>
      <c r="Z20" s="4"/>
      <c r="AA20" s="4"/>
      <c r="AB20" s="4"/>
      <c r="AC20" s="4"/>
      <c r="AD20" s="95"/>
      <c r="AE20" s="95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97"/>
      <c r="AR20" s="95"/>
      <c r="AS20" s="4"/>
      <c r="AT20" s="4"/>
      <c r="AU20" s="4"/>
      <c r="AV20" s="95"/>
      <c r="AW20" s="95"/>
      <c r="AX20" s="95"/>
      <c r="AY20" s="4"/>
      <c r="AZ20" s="4"/>
      <c r="BA20" s="4"/>
      <c r="BB20" s="4"/>
      <c r="BC20" s="4"/>
      <c r="BD20" s="97"/>
      <c r="BE20" s="95"/>
      <c r="BF20" s="4"/>
      <c r="BG20" s="4"/>
      <c r="BH20" s="4"/>
      <c r="BI20" s="4"/>
      <c r="BJ20" s="4"/>
      <c r="BK20" s="4"/>
      <c r="BL20" s="4"/>
      <c r="BM20" s="4"/>
      <c r="BN20" s="4"/>
      <c r="BO20" s="98"/>
      <c r="BP20" s="98"/>
      <c r="BQ20" s="98"/>
      <c r="BR20" s="98"/>
      <c r="BS20" s="98"/>
      <c r="BT20" s="98"/>
      <c r="BU20" s="4"/>
      <c r="BV20" s="4"/>
      <c r="BW20" s="4"/>
      <c r="BX20" s="4"/>
      <c r="BY20" s="4"/>
      <c r="BZ20" s="90"/>
      <c r="CA20" s="4"/>
      <c r="CB20" s="4"/>
      <c r="CC20" s="4"/>
      <c r="CD20" s="4"/>
      <c r="CE20" s="123"/>
      <c r="CF20" s="2"/>
      <c r="CG20" s="41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</row>
    <row r="21" spans="1:113" s="25" customFormat="1" x14ac:dyDescent="0.2">
      <c r="A21" s="4"/>
      <c r="B21" s="8"/>
      <c r="C21" s="4"/>
      <c r="D21" s="4"/>
      <c r="E21" s="13"/>
      <c r="F21" s="4"/>
      <c r="G21" s="7"/>
      <c r="H21" s="11" t="s">
        <v>64</v>
      </c>
      <c r="I21" s="9" t="s">
        <v>65</v>
      </c>
      <c r="J21" s="4"/>
      <c r="K21" s="4"/>
      <c r="L21" s="4"/>
      <c r="M21" s="4"/>
      <c r="N21" s="4"/>
      <c r="O21" s="4"/>
      <c r="P21" s="5"/>
      <c r="Q21" s="95"/>
      <c r="R21" s="95"/>
      <c r="S21" s="95"/>
      <c r="T21" s="96"/>
      <c r="U21" s="4" t="str">
        <f t="shared" ref="U21:U22" si="5">MID(T21,9,2)</f>
        <v/>
      </c>
      <c r="V21" s="4" t="str">
        <f t="shared" ref="V21:V22" si="6">MID(T21,7,2)</f>
        <v/>
      </c>
      <c r="W21" s="4" t="str">
        <f t="shared" ref="W21:W22" si="7">MID(T21,5,2)</f>
        <v/>
      </c>
      <c r="X21" s="4" t="str">
        <f t="shared" ref="X21:X22" si="8">MID(T21,11,1)</f>
        <v/>
      </c>
      <c r="Y21" s="4" t="str">
        <f t="shared" ref="Y21:Y22" si="9">MID(T21,12,2)</f>
        <v/>
      </c>
      <c r="Z21" s="4"/>
      <c r="AA21" s="4"/>
      <c r="AB21" s="4"/>
      <c r="AC21" s="4"/>
      <c r="AD21" s="95"/>
      <c r="AE21" s="95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97"/>
      <c r="AR21" s="95"/>
      <c r="AS21" s="4"/>
      <c r="AT21" s="4"/>
      <c r="AU21" s="4"/>
      <c r="AV21" s="95"/>
      <c r="AW21" s="95"/>
      <c r="AX21" s="95"/>
      <c r="AY21" s="4"/>
      <c r="AZ21" s="4"/>
      <c r="BA21" s="4"/>
      <c r="BB21" s="4"/>
      <c r="BC21" s="4"/>
      <c r="BD21" s="97"/>
      <c r="BE21" s="95"/>
      <c r="BF21" s="4"/>
      <c r="BG21" s="4"/>
      <c r="BH21" s="4"/>
      <c r="BI21" s="4"/>
      <c r="BJ21" s="4"/>
      <c r="BK21" s="4"/>
      <c r="BL21" s="4"/>
      <c r="BM21" s="4"/>
      <c r="BN21" s="4"/>
      <c r="BO21" s="98"/>
      <c r="BP21" s="98"/>
      <c r="BQ21" s="98"/>
      <c r="BR21" s="98"/>
      <c r="BS21" s="98"/>
      <c r="BT21" s="98"/>
      <c r="BU21" s="4"/>
      <c r="BV21" s="4"/>
      <c r="BW21" s="4"/>
      <c r="BX21" s="4"/>
      <c r="BY21" s="4"/>
      <c r="BZ21" s="90"/>
      <c r="CA21" s="4"/>
      <c r="CB21" s="4"/>
      <c r="CC21" s="4"/>
      <c r="CD21" s="4"/>
      <c r="CE21" s="123"/>
      <c r="CF21" s="2"/>
      <c r="CG21" s="41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</row>
    <row r="22" spans="1:113" s="25" customFormat="1" x14ac:dyDescent="0.2">
      <c r="A22" s="4"/>
      <c r="B22" s="8"/>
      <c r="C22" s="4"/>
      <c r="D22" s="4"/>
      <c r="E22" s="13"/>
      <c r="F22" s="4"/>
      <c r="G22" s="7"/>
      <c r="H22" s="11" t="s">
        <v>64</v>
      </c>
      <c r="I22" s="9" t="s">
        <v>65</v>
      </c>
      <c r="J22" s="4"/>
      <c r="K22" s="4"/>
      <c r="L22" s="4"/>
      <c r="M22" s="4"/>
      <c r="N22" s="4"/>
      <c r="O22" s="4"/>
      <c r="P22" s="5"/>
      <c r="Q22" s="95"/>
      <c r="R22" s="95"/>
      <c r="S22" s="95"/>
      <c r="T22" s="96"/>
      <c r="U22" s="4" t="str">
        <f t="shared" si="5"/>
        <v/>
      </c>
      <c r="V22" s="4" t="str">
        <f t="shared" si="6"/>
        <v/>
      </c>
      <c r="W22" s="4" t="str">
        <f t="shared" si="7"/>
        <v/>
      </c>
      <c r="X22" s="4" t="str">
        <f t="shared" si="8"/>
        <v/>
      </c>
      <c r="Y22" s="4" t="str">
        <f t="shared" si="9"/>
        <v/>
      </c>
      <c r="Z22" s="4"/>
      <c r="AA22" s="4"/>
      <c r="AB22" s="4"/>
      <c r="AC22" s="4"/>
      <c r="AD22" s="95"/>
      <c r="AE22" s="95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97"/>
      <c r="AR22" s="95"/>
      <c r="AS22" s="4"/>
      <c r="AT22" s="4"/>
      <c r="AU22" s="4"/>
      <c r="AV22" s="95"/>
      <c r="AW22" s="95"/>
      <c r="AX22" s="95"/>
      <c r="AY22" s="4"/>
      <c r="AZ22" s="4"/>
      <c r="BA22" s="4"/>
      <c r="BB22" s="4"/>
      <c r="BC22" s="4"/>
      <c r="BD22" s="97"/>
      <c r="BE22" s="95"/>
      <c r="BF22" s="4"/>
      <c r="BG22" s="4"/>
      <c r="BH22" s="4"/>
      <c r="BI22" s="4"/>
      <c r="BJ22" s="4"/>
      <c r="BK22" s="4"/>
      <c r="BL22" s="4"/>
      <c r="BM22" s="4"/>
      <c r="BN22" s="4"/>
      <c r="BO22" s="98"/>
      <c r="BP22" s="98"/>
      <c r="BQ22" s="98"/>
      <c r="BR22" s="98"/>
      <c r="BS22" s="98"/>
      <c r="BT22" s="98"/>
      <c r="BU22" s="4"/>
      <c r="BV22" s="4"/>
      <c r="BW22" s="4"/>
      <c r="BX22" s="4"/>
      <c r="BY22" s="4"/>
      <c r="BZ22" s="90"/>
      <c r="CA22" s="4"/>
      <c r="CB22" s="4"/>
      <c r="CC22" s="4"/>
      <c r="CD22" s="4"/>
      <c r="CE22" s="123"/>
      <c r="CF22" s="2"/>
      <c r="CG22" s="41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1:113" s="25" customFormat="1" x14ac:dyDescent="0.2">
      <c r="A23" s="4"/>
      <c r="B23" s="8"/>
      <c r="C23" s="4"/>
      <c r="D23" s="4"/>
      <c r="E23" s="13"/>
      <c r="F23" s="4"/>
      <c r="G23" s="7"/>
      <c r="H23" s="11" t="s">
        <v>64</v>
      </c>
      <c r="I23" s="9" t="s">
        <v>65</v>
      </c>
      <c r="J23" s="4"/>
      <c r="K23" s="4"/>
      <c r="L23" s="4"/>
      <c r="M23" s="4"/>
      <c r="N23" s="4"/>
      <c r="O23" s="4"/>
      <c r="P23" s="5"/>
      <c r="Q23" s="95"/>
      <c r="R23" s="95"/>
      <c r="S23" s="95"/>
      <c r="T23" s="96"/>
      <c r="U23" s="4" t="str">
        <f t="shared" si="0"/>
        <v/>
      </c>
      <c r="V23" s="4" t="str">
        <f t="shared" si="1"/>
        <v/>
      </c>
      <c r="W23" s="4" t="str">
        <f t="shared" si="2"/>
        <v/>
      </c>
      <c r="X23" s="4" t="str">
        <f t="shared" si="3"/>
        <v/>
      </c>
      <c r="Y23" s="4" t="str">
        <f t="shared" si="4"/>
        <v/>
      </c>
      <c r="Z23" s="4"/>
      <c r="AA23" s="4"/>
      <c r="AB23" s="4"/>
      <c r="AC23" s="4"/>
      <c r="AD23" s="95"/>
      <c r="AE23" s="95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97"/>
      <c r="AR23" s="95"/>
      <c r="AS23" s="4"/>
      <c r="AT23" s="4"/>
      <c r="AU23" s="4"/>
      <c r="AV23" s="95"/>
      <c r="AW23" s="95"/>
      <c r="AX23" s="95"/>
      <c r="AY23" s="4"/>
      <c r="AZ23" s="4"/>
      <c r="BA23" s="4"/>
      <c r="BB23" s="4"/>
      <c r="BC23" s="4"/>
      <c r="BD23" s="97"/>
      <c r="BE23" s="95"/>
      <c r="BF23" s="4"/>
      <c r="BG23" s="4"/>
      <c r="BH23" s="4"/>
      <c r="BI23" s="4"/>
      <c r="BJ23" s="4"/>
      <c r="BK23" s="4"/>
      <c r="BL23" s="4"/>
      <c r="BM23" s="4"/>
      <c r="BN23" s="4"/>
      <c r="BO23" s="98"/>
      <c r="BP23" s="98"/>
      <c r="BQ23" s="98"/>
      <c r="BR23" s="98"/>
      <c r="BS23" s="98"/>
      <c r="BT23" s="98"/>
      <c r="BU23" s="4"/>
      <c r="BV23" s="4"/>
      <c r="BW23" s="4"/>
      <c r="BX23" s="4"/>
      <c r="BY23" s="4"/>
      <c r="BZ23" s="90"/>
      <c r="CA23" s="4"/>
      <c r="CB23" s="4"/>
      <c r="CC23" s="4"/>
      <c r="CD23" s="4"/>
      <c r="CE23" s="123"/>
      <c r="CF23" s="2"/>
      <c r="CG23" s="41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1:113" s="25" customFormat="1" x14ac:dyDescent="0.2">
      <c r="A24" s="4"/>
      <c r="B24" s="8"/>
      <c r="C24" s="4"/>
      <c r="D24" s="4"/>
      <c r="E24" s="13"/>
      <c r="F24" s="4"/>
      <c r="G24" s="7"/>
      <c r="H24" s="11" t="s">
        <v>64</v>
      </c>
      <c r="I24" s="9" t="s">
        <v>65</v>
      </c>
      <c r="J24" s="4"/>
      <c r="K24" s="4"/>
      <c r="L24" s="4"/>
      <c r="M24" s="4"/>
      <c r="N24" s="4"/>
      <c r="O24" s="4"/>
      <c r="P24" s="5"/>
      <c r="Q24" s="95"/>
      <c r="R24" s="95"/>
      <c r="S24" s="95"/>
      <c r="T24" s="96"/>
      <c r="U24" s="4" t="str">
        <f t="shared" si="0"/>
        <v/>
      </c>
      <c r="V24" s="4" t="str">
        <f t="shared" si="1"/>
        <v/>
      </c>
      <c r="W24" s="4" t="str">
        <f t="shared" si="2"/>
        <v/>
      </c>
      <c r="X24" s="4" t="str">
        <f t="shared" si="3"/>
        <v/>
      </c>
      <c r="Y24" s="130" t="str">
        <f t="shared" si="4"/>
        <v/>
      </c>
      <c r="Z24" s="4"/>
      <c r="AA24" s="4"/>
      <c r="AB24" s="4"/>
      <c r="AC24" s="4"/>
      <c r="AD24" s="95"/>
      <c r="AE24" s="95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97"/>
      <c r="AR24" s="95"/>
      <c r="AS24" s="4"/>
      <c r="AT24" s="4"/>
      <c r="AU24" s="4"/>
      <c r="AV24" s="95"/>
      <c r="AW24" s="95"/>
      <c r="AX24" s="95"/>
      <c r="AY24" s="4"/>
      <c r="AZ24" s="4"/>
      <c r="BA24" s="4"/>
      <c r="BB24" s="4"/>
      <c r="BC24" s="4"/>
      <c r="BD24" s="97"/>
      <c r="BE24" s="95"/>
      <c r="BF24" s="4"/>
      <c r="BG24" s="4"/>
      <c r="BH24" s="4"/>
      <c r="BI24" s="4"/>
      <c r="BJ24" s="4"/>
      <c r="BK24" s="4"/>
      <c r="BL24" s="4"/>
      <c r="BM24" s="4"/>
      <c r="BN24" s="4"/>
      <c r="BO24" s="98"/>
      <c r="BP24" s="98"/>
      <c r="BQ24" s="98"/>
      <c r="BR24" s="98"/>
      <c r="BS24" s="98"/>
      <c r="BT24" s="98"/>
      <c r="BU24" s="4"/>
      <c r="BV24" s="4"/>
      <c r="BW24" s="4"/>
      <c r="BX24" s="4"/>
      <c r="BY24" s="4"/>
      <c r="BZ24" s="90"/>
      <c r="CA24" s="4"/>
      <c r="CB24" s="4"/>
      <c r="CC24" s="4"/>
      <c r="CD24" s="4"/>
      <c r="CE24" s="123"/>
      <c r="CF24" s="2"/>
      <c r="CG24" s="41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1:113" s="4" customFormat="1" ht="13.5" customHeight="1" x14ac:dyDescent="0.3">
      <c r="E25" s="79"/>
      <c r="F25" s="134"/>
      <c r="G25" s="7"/>
      <c r="H25" s="11" t="s">
        <v>64</v>
      </c>
      <c r="I25" s="9" t="s">
        <v>65</v>
      </c>
      <c r="P25" s="5"/>
      <c r="T25" s="7"/>
      <c r="U25" s="4" t="str">
        <f t="shared" si="0"/>
        <v/>
      </c>
      <c r="V25" s="4" t="str">
        <f t="shared" si="1"/>
        <v/>
      </c>
      <c r="W25" s="4" t="str">
        <f t="shared" si="2"/>
        <v/>
      </c>
      <c r="X25" s="4" t="str">
        <f t="shared" si="3"/>
        <v/>
      </c>
      <c r="Y25" s="4" t="str">
        <f t="shared" si="4"/>
        <v/>
      </c>
      <c r="BO25" s="98"/>
      <c r="BP25" s="98"/>
      <c r="BQ25" s="98"/>
      <c r="BR25" s="98"/>
      <c r="BS25" s="98"/>
      <c r="CE25" s="10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</row>
    <row r="26" spans="1:113" s="80" customFormat="1" ht="12" x14ac:dyDescent="0.3">
      <c r="E26" s="81"/>
      <c r="F26" s="133"/>
      <c r="G26" s="82"/>
      <c r="H26" s="94" t="s">
        <v>64</v>
      </c>
      <c r="I26" s="80" t="s">
        <v>65</v>
      </c>
      <c r="P26" s="5"/>
      <c r="U26" s="4" t="str">
        <f t="shared" si="0"/>
        <v/>
      </c>
      <c r="V26" s="4" t="str">
        <f t="shared" si="1"/>
        <v/>
      </c>
      <c r="W26" s="4" t="str">
        <f t="shared" si="2"/>
        <v/>
      </c>
      <c r="X26" s="4" t="str">
        <f t="shared" si="3"/>
        <v/>
      </c>
      <c r="Y26" s="4" t="str">
        <f t="shared" si="4"/>
        <v/>
      </c>
      <c r="BO26" s="108"/>
      <c r="BP26" s="108"/>
      <c r="BQ26" s="108"/>
      <c r="BR26" s="108"/>
      <c r="BS26" s="108"/>
      <c r="CE26" s="126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5"/>
      <c r="DF26" s="75"/>
      <c r="DG26" s="75"/>
      <c r="DH26" s="75"/>
      <c r="DI26" s="75"/>
    </row>
    <row r="27" spans="1:113" s="80" customFormat="1" x14ac:dyDescent="0.3">
      <c r="E27" s="17"/>
      <c r="G27" s="82"/>
      <c r="H27" s="94" t="s">
        <v>64</v>
      </c>
      <c r="I27" s="80" t="s">
        <v>65</v>
      </c>
      <c r="P27" s="5"/>
      <c r="U27" s="4" t="str">
        <f t="shared" si="0"/>
        <v/>
      </c>
      <c r="V27" s="4" t="str">
        <f t="shared" si="1"/>
        <v/>
      </c>
      <c r="W27" s="4" t="str">
        <f t="shared" si="2"/>
        <v/>
      </c>
      <c r="X27" s="4" t="str">
        <f t="shared" si="3"/>
        <v/>
      </c>
      <c r="Y27" s="4" t="str">
        <f t="shared" si="4"/>
        <v/>
      </c>
      <c r="BO27" s="108"/>
      <c r="BP27" s="108"/>
      <c r="BQ27" s="108"/>
      <c r="BR27" s="108"/>
      <c r="BS27" s="108"/>
      <c r="CE27" s="126"/>
      <c r="CF27" s="75"/>
      <c r="CG27" s="75"/>
      <c r="CH27" s="75"/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</row>
    <row r="28" spans="1:113" s="25" customFormat="1" x14ac:dyDescent="0.2">
      <c r="A28" s="4"/>
      <c r="B28" s="8"/>
      <c r="C28" s="4"/>
      <c r="D28" s="4"/>
      <c r="E28" s="13"/>
      <c r="F28" s="4"/>
      <c r="G28" s="7"/>
      <c r="H28" s="11" t="s">
        <v>64</v>
      </c>
      <c r="I28" s="9" t="s">
        <v>65</v>
      </c>
      <c r="J28" s="4"/>
      <c r="K28" s="4"/>
      <c r="L28" s="4"/>
      <c r="M28" s="4"/>
      <c r="N28" s="4"/>
      <c r="O28" s="4"/>
      <c r="P28" s="5"/>
      <c r="Q28" s="95"/>
      <c r="R28" s="95"/>
      <c r="S28" s="95"/>
      <c r="T28" s="96"/>
      <c r="U28" s="4" t="str">
        <f t="shared" si="0"/>
        <v/>
      </c>
      <c r="V28" s="4" t="str">
        <f t="shared" si="1"/>
        <v/>
      </c>
      <c r="W28" s="4" t="str">
        <f t="shared" si="2"/>
        <v/>
      </c>
      <c r="X28" s="4" t="str">
        <f t="shared" si="3"/>
        <v/>
      </c>
      <c r="Y28" s="4" t="str">
        <f t="shared" si="4"/>
        <v/>
      </c>
      <c r="Z28" s="4"/>
      <c r="AA28" s="4"/>
      <c r="AB28" s="4"/>
      <c r="AC28" s="4"/>
      <c r="AD28" s="95"/>
      <c r="AE28" s="95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97"/>
      <c r="AR28" s="95"/>
      <c r="AS28" s="4"/>
      <c r="AT28" s="4"/>
      <c r="AU28" s="4"/>
      <c r="AV28" s="95"/>
      <c r="AW28" s="95"/>
      <c r="AX28" s="95"/>
      <c r="AY28" s="4"/>
      <c r="AZ28" s="4"/>
      <c r="BA28" s="4"/>
      <c r="BB28" s="4"/>
      <c r="BC28" s="4"/>
      <c r="BD28" s="97"/>
      <c r="BE28" s="95"/>
      <c r="BF28" s="4"/>
      <c r="BG28" s="4"/>
      <c r="BH28" s="4"/>
      <c r="BI28" s="4"/>
      <c r="BJ28" s="4"/>
      <c r="BK28" s="4"/>
      <c r="BL28" s="4"/>
      <c r="BM28" s="4"/>
      <c r="BN28" s="4"/>
      <c r="BO28" s="98"/>
      <c r="BP28" s="98"/>
      <c r="BQ28" s="98"/>
      <c r="BR28" s="98"/>
      <c r="BS28" s="98"/>
      <c r="BT28" s="98"/>
      <c r="BU28" s="4"/>
      <c r="BV28" s="4"/>
      <c r="BW28" s="4"/>
      <c r="BX28" s="4"/>
      <c r="BY28" s="4"/>
      <c r="BZ28" s="90"/>
      <c r="CA28" s="4"/>
      <c r="CB28" s="4"/>
      <c r="CC28" s="80"/>
      <c r="CD28" s="4"/>
      <c r="CE28" s="123"/>
      <c r="CF28" s="2"/>
      <c r="CG28" s="41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</row>
    <row r="29" spans="1:113" s="25" customFormat="1" x14ac:dyDescent="0.2">
      <c r="A29" s="4"/>
      <c r="B29" s="8"/>
      <c r="C29" s="4"/>
      <c r="D29" s="4"/>
      <c r="E29" s="13"/>
      <c r="F29" s="4"/>
      <c r="G29" s="7"/>
      <c r="H29" s="11" t="s">
        <v>64</v>
      </c>
      <c r="I29" s="9" t="s">
        <v>65</v>
      </c>
      <c r="J29" s="4"/>
      <c r="K29" s="4"/>
      <c r="L29" s="4"/>
      <c r="M29" s="4"/>
      <c r="N29" s="4"/>
      <c r="O29" s="4"/>
      <c r="P29" s="5"/>
      <c r="Q29" s="95"/>
      <c r="R29" s="95"/>
      <c r="S29" s="95"/>
      <c r="T29" s="96"/>
      <c r="U29" s="4" t="str">
        <f t="shared" si="0"/>
        <v/>
      </c>
      <c r="V29" s="4" t="str">
        <f t="shared" si="1"/>
        <v/>
      </c>
      <c r="W29" s="4" t="str">
        <f t="shared" si="2"/>
        <v/>
      </c>
      <c r="X29" s="4" t="str">
        <f t="shared" si="3"/>
        <v/>
      </c>
      <c r="Y29" s="130" t="str">
        <f t="shared" si="4"/>
        <v/>
      </c>
      <c r="Z29" s="4"/>
      <c r="AA29" s="4"/>
      <c r="AB29" s="4"/>
      <c r="AC29" s="4"/>
      <c r="AD29" s="95"/>
      <c r="AE29" s="95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97"/>
      <c r="AR29" s="95"/>
      <c r="AS29" s="4"/>
      <c r="AT29" s="4"/>
      <c r="AU29" s="4"/>
      <c r="AV29" s="95"/>
      <c r="AW29" s="95"/>
      <c r="AX29" s="95"/>
      <c r="AY29" s="4"/>
      <c r="AZ29" s="4"/>
      <c r="BA29" s="4"/>
      <c r="BB29" s="4"/>
      <c r="BC29" s="4"/>
      <c r="BD29" s="97"/>
      <c r="BE29" s="95"/>
      <c r="BF29" s="4"/>
      <c r="BG29" s="4"/>
      <c r="BH29" s="4"/>
      <c r="BI29" s="4"/>
      <c r="BJ29" s="4"/>
      <c r="BK29" s="4"/>
      <c r="BL29" s="4"/>
      <c r="BM29" s="4"/>
      <c r="BN29" s="4"/>
      <c r="BO29" s="98"/>
      <c r="BP29" s="98"/>
      <c r="BQ29" s="98"/>
      <c r="BR29" s="98"/>
      <c r="BS29" s="98"/>
      <c r="BT29" s="98"/>
      <c r="BU29" s="4"/>
      <c r="BV29" s="4"/>
      <c r="BW29" s="4"/>
      <c r="BX29" s="4"/>
      <c r="BY29" s="4"/>
      <c r="BZ29" s="90"/>
      <c r="CA29" s="4"/>
      <c r="CB29" s="4"/>
      <c r="CC29" s="4"/>
      <c r="CD29" s="4"/>
      <c r="CE29" s="123"/>
      <c r="CF29" s="2"/>
      <c r="CG29" s="41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</row>
    <row r="30" spans="1:113" s="80" customFormat="1" ht="12" x14ac:dyDescent="0.3">
      <c r="E30" s="81"/>
      <c r="G30" s="82"/>
      <c r="H30" s="94" t="s">
        <v>64</v>
      </c>
      <c r="I30" s="80" t="s">
        <v>65</v>
      </c>
      <c r="U30" s="4" t="str">
        <f t="shared" si="0"/>
        <v/>
      </c>
      <c r="V30" s="4" t="str">
        <f t="shared" si="1"/>
        <v/>
      </c>
      <c r="W30" s="4" t="str">
        <f t="shared" si="2"/>
        <v/>
      </c>
      <c r="X30" s="4" t="str">
        <f t="shared" si="3"/>
        <v/>
      </c>
      <c r="Y30" s="4" t="str">
        <f t="shared" si="4"/>
        <v/>
      </c>
      <c r="BG30" s="4"/>
      <c r="BO30" s="98"/>
      <c r="BP30" s="98"/>
      <c r="BQ30" s="98"/>
      <c r="BR30" s="98"/>
      <c r="BS30" s="98"/>
      <c r="CE30" s="126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</row>
    <row r="31" spans="1:113" s="80" customFormat="1" x14ac:dyDescent="0.3">
      <c r="E31" s="17"/>
      <c r="G31" s="82"/>
      <c r="H31" s="94" t="s">
        <v>64</v>
      </c>
      <c r="I31" s="80" t="s">
        <v>65</v>
      </c>
      <c r="U31" s="4" t="str">
        <f t="shared" si="0"/>
        <v/>
      </c>
      <c r="V31" s="4" t="str">
        <f t="shared" si="1"/>
        <v/>
      </c>
      <c r="W31" s="4" t="str">
        <f t="shared" si="2"/>
        <v/>
      </c>
      <c r="X31" s="4" t="str">
        <f t="shared" si="3"/>
        <v/>
      </c>
      <c r="Y31" s="4" t="str">
        <f t="shared" si="4"/>
        <v/>
      </c>
      <c r="BO31" s="108"/>
      <c r="BP31" s="108"/>
      <c r="BQ31" s="108"/>
      <c r="BR31" s="108"/>
      <c r="BS31" s="108"/>
      <c r="CE31" s="126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</row>
    <row r="32" spans="1:113" s="25" customFormat="1" x14ac:dyDescent="0.2">
      <c r="A32" s="4"/>
      <c r="B32" s="8"/>
      <c r="C32" s="4"/>
      <c r="D32" s="4"/>
      <c r="E32" s="13"/>
      <c r="F32" s="4"/>
      <c r="G32" s="7"/>
      <c r="H32" s="11" t="s">
        <v>64</v>
      </c>
      <c r="I32" s="9" t="s">
        <v>65</v>
      </c>
      <c r="J32" s="4"/>
      <c r="K32" s="4"/>
      <c r="L32" s="4"/>
      <c r="M32" s="4"/>
      <c r="N32" s="4"/>
      <c r="O32" s="4"/>
      <c r="P32" s="5"/>
      <c r="Q32" s="95"/>
      <c r="R32" s="95"/>
      <c r="S32" s="95"/>
      <c r="T32" s="96"/>
      <c r="U32" s="4" t="str">
        <f t="shared" si="0"/>
        <v/>
      </c>
      <c r="V32" s="4" t="str">
        <f t="shared" si="1"/>
        <v/>
      </c>
      <c r="W32" s="4" t="str">
        <f t="shared" si="2"/>
        <v/>
      </c>
      <c r="X32" s="4" t="str">
        <f t="shared" si="3"/>
        <v/>
      </c>
      <c r="Y32" s="4" t="str">
        <f t="shared" si="4"/>
        <v/>
      </c>
      <c r="Z32" s="4"/>
      <c r="AA32" s="4"/>
      <c r="AB32" s="4"/>
      <c r="AC32" s="4"/>
      <c r="AD32" s="95"/>
      <c r="AE32" s="95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97"/>
      <c r="AR32" s="95"/>
      <c r="AS32" s="4"/>
      <c r="AT32" s="4"/>
      <c r="AU32" s="4"/>
      <c r="AV32" s="95"/>
      <c r="AW32" s="95"/>
      <c r="AX32" s="95"/>
      <c r="AY32" s="4"/>
      <c r="AZ32" s="4"/>
      <c r="BA32" s="4"/>
      <c r="BB32" s="4"/>
      <c r="BC32" s="4"/>
      <c r="BD32" s="97"/>
      <c r="BE32" s="95"/>
      <c r="BF32" s="4"/>
      <c r="BG32" s="4"/>
      <c r="BH32" s="4"/>
      <c r="BI32" s="4"/>
      <c r="BJ32" s="4"/>
      <c r="BK32" s="4"/>
      <c r="BL32" s="4"/>
      <c r="BM32" s="4"/>
      <c r="BN32" s="4"/>
      <c r="BO32" s="98"/>
      <c r="BP32" s="98"/>
      <c r="BQ32" s="98"/>
      <c r="BR32" s="98"/>
      <c r="BS32" s="98"/>
      <c r="BT32" s="98"/>
      <c r="BU32" s="4"/>
      <c r="BV32" s="4"/>
      <c r="BW32" s="4"/>
      <c r="BX32" s="4"/>
      <c r="BY32" s="4"/>
      <c r="BZ32" s="90"/>
      <c r="CA32" s="4"/>
      <c r="CB32" s="4"/>
      <c r="CC32" s="4"/>
      <c r="CD32" s="4"/>
      <c r="CE32" s="123"/>
      <c r="CF32" s="2"/>
      <c r="CG32" s="41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</row>
    <row r="33" spans="1:113" s="25" customFormat="1" x14ac:dyDescent="0.2">
      <c r="A33" s="4"/>
      <c r="B33" s="8"/>
      <c r="C33" s="4"/>
      <c r="D33" s="4"/>
      <c r="E33" s="13"/>
      <c r="F33" s="4"/>
      <c r="G33" s="7"/>
      <c r="H33" s="11" t="s">
        <v>64</v>
      </c>
      <c r="I33" s="9" t="s">
        <v>65</v>
      </c>
      <c r="J33" s="4"/>
      <c r="K33" s="4"/>
      <c r="L33" s="4"/>
      <c r="M33" s="4"/>
      <c r="N33" s="4"/>
      <c r="O33" s="4"/>
      <c r="P33" s="5"/>
      <c r="Q33" s="95"/>
      <c r="R33" s="95"/>
      <c r="S33" s="95"/>
      <c r="T33" s="96"/>
      <c r="U33" s="4" t="str">
        <f t="shared" si="0"/>
        <v/>
      </c>
      <c r="V33" s="4" t="str">
        <f t="shared" si="1"/>
        <v/>
      </c>
      <c r="W33" s="4" t="str">
        <f t="shared" si="2"/>
        <v/>
      </c>
      <c r="X33" s="4" t="str">
        <f t="shared" si="3"/>
        <v/>
      </c>
      <c r="Y33" s="4" t="str">
        <f t="shared" si="4"/>
        <v/>
      </c>
      <c r="Z33" s="4"/>
      <c r="AA33" s="4"/>
      <c r="AB33" s="4"/>
      <c r="AC33" s="4"/>
      <c r="AD33" s="95"/>
      <c r="AE33" s="95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97"/>
      <c r="AR33" s="95"/>
      <c r="AS33" s="4"/>
      <c r="AT33" s="4"/>
      <c r="AU33" s="4"/>
      <c r="AV33" s="95"/>
      <c r="AW33" s="95"/>
      <c r="AX33" s="95"/>
      <c r="AY33" s="4"/>
      <c r="AZ33" s="4"/>
      <c r="BA33" s="4"/>
      <c r="BB33" s="4"/>
      <c r="BC33" s="4"/>
      <c r="BD33" s="97"/>
      <c r="BE33" s="95"/>
      <c r="BF33" s="4"/>
      <c r="BG33" s="4"/>
      <c r="BH33" s="4"/>
      <c r="BI33" s="4"/>
      <c r="BJ33" s="4"/>
      <c r="BK33" s="4"/>
      <c r="BL33" s="4"/>
      <c r="BM33" s="4"/>
      <c r="BN33" s="4"/>
      <c r="BO33" s="98"/>
      <c r="BP33" s="98"/>
      <c r="BQ33" s="98"/>
      <c r="BR33" s="98"/>
      <c r="BS33" s="98"/>
      <c r="BT33" s="98"/>
      <c r="BU33" s="4"/>
      <c r="BV33" s="4"/>
      <c r="BW33" s="4"/>
      <c r="BX33" s="4"/>
      <c r="BY33" s="4"/>
      <c r="BZ33" s="90"/>
      <c r="CA33" s="4"/>
      <c r="CB33" s="4"/>
      <c r="CC33" s="4"/>
      <c r="CD33" s="4"/>
      <c r="CE33" s="123"/>
      <c r="CF33" s="2"/>
      <c r="CG33" s="41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</row>
    <row r="34" spans="1:113" s="25" customFormat="1" x14ac:dyDescent="0.2">
      <c r="A34" s="4"/>
      <c r="B34" s="8"/>
      <c r="C34" s="4"/>
      <c r="D34" s="4"/>
      <c r="E34" s="13"/>
      <c r="F34" s="4"/>
      <c r="G34" s="7"/>
      <c r="H34" s="11" t="s">
        <v>64</v>
      </c>
      <c r="I34" s="9" t="s">
        <v>65</v>
      </c>
      <c r="J34" s="4"/>
      <c r="K34" s="4"/>
      <c r="L34" s="4"/>
      <c r="M34" s="4"/>
      <c r="N34" s="4"/>
      <c r="O34" s="4"/>
      <c r="P34" s="5"/>
      <c r="Q34" s="95"/>
      <c r="R34" s="95"/>
      <c r="S34" s="95"/>
      <c r="T34" s="96"/>
      <c r="U34" s="4" t="str">
        <f t="shared" si="0"/>
        <v/>
      </c>
      <c r="V34" s="4" t="str">
        <f t="shared" si="1"/>
        <v/>
      </c>
      <c r="W34" s="4" t="str">
        <f t="shared" si="2"/>
        <v/>
      </c>
      <c r="X34" s="4" t="str">
        <f t="shared" si="3"/>
        <v/>
      </c>
      <c r="Y34" s="130" t="str">
        <f t="shared" si="4"/>
        <v/>
      </c>
      <c r="Z34" s="4"/>
      <c r="AA34" s="4"/>
      <c r="AB34" s="4"/>
      <c r="AC34" s="4"/>
      <c r="AD34" s="95"/>
      <c r="AE34" s="95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97"/>
      <c r="AR34" s="95"/>
      <c r="AS34" s="4"/>
      <c r="AT34" s="4"/>
      <c r="AU34" s="4"/>
      <c r="AV34" s="95"/>
      <c r="AW34" s="95"/>
      <c r="AX34" s="95"/>
      <c r="AY34" s="4"/>
      <c r="AZ34" s="4"/>
      <c r="BA34" s="4"/>
      <c r="BB34" s="4"/>
      <c r="BC34" s="4"/>
      <c r="BD34" s="97"/>
      <c r="BE34" s="95"/>
      <c r="BF34" s="4"/>
      <c r="BG34" s="4"/>
      <c r="BH34" s="4"/>
      <c r="BI34" s="4"/>
      <c r="BJ34" s="4"/>
      <c r="BK34" s="4"/>
      <c r="BL34" s="4"/>
      <c r="BM34" s="4"/>
      <c r="BN34" s="4"/>
      <c r="BO34" s="98"/>
      <c r="BP34" s="98"/>
      <c r="BQ34" s="98"/>
      <c r="BR34" s="98"/>
      <c r="BS34" s="98"/>
      <c r="BT34" s="98"/>
      <c r="BU34" s="4"/>
      <c r="BV34" s="4"/>
      <c r="BW34" s="4"/>
      <c r="BX34" s="4"/>
      <c r="BY34" s="4"/>
      <c r="BZ34" s="90"/>
      <c r="CA34" s="4"/>
      <c r="CB34" s="4"/>
      <c r="CC34" s="4"/>
      <c r="CD34" s="4"/>
      <c r="CE34" s="123"/>
      <c r="CF34" s="2"/>
      <c r="CG34" s="41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</row>
    <row r="35" spans="1:113" x14ac:dyDescent="0.2">
      <c r="A35" s="4"/>
      <c r="B35" s="8"/>
      <c r="C35" s="4"/>
      <c r="D35" s="4"/>
      <c r="E35" s="13"/>
      <c r="F35" s="4"/>
      <c r="G35" s="7"/>
      <c r="H35" s="15" t="s">
        <v>64</v>
      </c>
      <c r="I35" s="16" t="s">
        <v>65</v>
      </c>
      <c r="J35" s="4"/>
      <c r="K35" s="4"/>
      <c r="L35" s="4"/>
      <c r="M35" s="4"/>
      <c r="N35" s="4"/>
      <c r="O35" s="4"/>
      <c r="P35" s="5"/>
      <c r="Q35" s="95"/>
      <c r="R35" s="95"/>
      <c r="S35" s="95"/>
      <c r="T35" s="96"/>
      <c r="U35" s="4" t="str">
        <f t="shared" si="0"/>
        <v/>
      </c>
      <c r="V35" s="4" t="str">
        <f t="shared" si="1"/>
        <v/>
      </c>
      <c r="W35" s="4" t="str">
        <f t="shared" si="2"/>
        <v/>
      </c>
      <c r="X35" s="4" t="str">
        <f t="shared" si="3"/>
        <v/>
      </c>
      <c r="Y35" s="4" t="str">
        <f t="shared" si="4"/>
        <v/>
      </c>
      <c r="Z35" s="4"/>
      <c r="AA35" s="4"/>
      <c r="AB35" s="4"/>
      <c r="AC35" s="4"/>
      <c r="AD35" s="95"/>
      <c r="AE35" s="95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97"/>
      <c r="AR35" s="95"/>
      <c r="AS35" s="4"/>
      <c r="AT35" s="4"/>
      <c r="AU35" s="4"/>
      <c r="AV35" s="95"/>
      <c r="AW35" s="95"/>
      <c r="AX35" s="95"/>
      <c r="AY35" s="4"/>
      <c r="AZ35" s="4"/>
      <c r="BA35" s="4"/>
      <c r="BB35" s="4"/>
      <c r="BC35" s="4"/>
      <c r="BD35" s="97"/>
      <c r="BE35" s="95"/>
      <c r="BF35" s="4"/>
      <c r="BG35" s="4"/>
      <c r="BH35" s="4"/>
      <c r="BI35" s="4"/>
      <c r="BJ35" s="4"/>
      <c r="BK35" s="4"/>
      <c r="BL35" s="4"/>
      <c r="BM35" s="4"/>
      <c r="BN35" s="4"/>
      <c r="BO35" s="98"/>
      <c r="BP35" s="98"/>
      <c r="BQ35" s="98"/>
      <c r="BR35" s="98"/>
      <c r="BS35" s="98"/>
      <c r="BT35" s="98"/>
      <c r="BU35" s="4"/>
      <c r="BV35" s="4"/>
      <c r="BW35" s="4"/>
      <c r="BX35" s="4"/>
      <c r="BY35" s="4"/>
      <c r="BZ35" s="90"/>
      <c r="CA35" s="4"/>
      <c r="CB35" s="101"/>
      <c r="CC35" s="4"/>
      <c r="CD35" s="4"/>
      <c r="CE35" s="123"/>
      <c r="CG35" s="41"/>
    </row>
    <row r="36" spans="1:113" x14ac:dyDescent="0.2">
      <c r="A36" s="4"/>
      <c r="B36" s="8"/>
      <c r="C36" s="4"/>
      <c r="D36" s="4"/>
      <c r="E36" s="13"/>
      <c r="F36" s="4"/>
      <c r="G36" s="7"/>
      <c r="H36" s="15" t="s">
        <v>64</v>
      </c>
      <c r="I36" s="16" t="s">
        <v>65</v>
      </c>
      <c r="J36" s="4"/>
      <c r="K36" s="4"/>
      <c r="L36" s="4"/>
      <c r="M36" s="4"/>
      <c r="N36" s="4"/>
      <c r="O36" s="4"/>
      <c r="P36" s="5"/>
      <c r="Q36" s="95"/>
      <c r="R36" s="95"/>
      <c r="S36" s="95"/>
      <c r="T36" s="96"/>
      <c r="U36" s="4" t="str">
        <f t="shared" si="0"/>
        <v/>
      </c>
      <c r="V36" s="4" t="str">
        <f t="shared" si="1"/>
        <v/>
      </c>
      <c r="W36" s="4" t="str">
        <f t="shared" si="2"/>
        <v/>
      </c>
      <c r="X36" s="4" t="str">
        <f t="shared" si="3"/>
        <v/>
      </c>
      <c r="Y36" s="4" t="str">
        <f t="shared" si="4"/>
        <v/>
      </c>
      <c r="Z36" s="4"/>
      <c r="AA36" s="4"/>
      <c r="AB36" s="4"/>
      <c r="AC36" s="4"/>
      <c r="AD36" s="95"/>
      <c r="AE36" s="95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97"/>
      <c r="AR36" s="95"/>
      <c r="AS36" s="4"/>
      <c r="AT36" s="4"/>
      <c r="AU36" s="4"/>
      <c r="AV36" s="95"/>
      <c r="AW36" s="95"/>
      <c r="AX36" s="95"/>
      <c r="AY36" s="4"/>
      <c r="AZ36" s="4"/>
      <c r="BA36" s="4"/>
      <c r="BB36" s="4"/>
      <c r="BC36" s="4"/>
      <c r="BD36" s="97"/>
      <c r="BE36" s="95"/>
      <c r="BF36" s="4"/>
      <c r="BG36" s="4"/>
      <c r="BH36" s="4"/>
      <c r="BI36" s="4"/>
      <c r="BJ36" s="4"/>
      <c r="BK36" s="4"/>
      <c r="BL36" s="4"/>
      <c r="BM36" s="4"/>
      <c r="BN36" s="4"/>
      <c r="BO36" s="98"/>
      <c r="BP36" s="98"/>
      <c r="BQ36" s="98"/>
      <c r="BR36" s="98"/>
      <c r="BS36" s="98"/>
      <c r="BT36" s="98"/>
      <c r="BU36" s="4"/>
      <c r="BV36" s="4"/>
      <c r="BW36" s="4"/>
      <c r="BX36" s="4"/>
      <c r="BY36" s="4"/>
      <c r="BZ36" s="90"/>
      <c r="CA36" s="4"/>
      <c r="CB36" s="101"/>
      <c r="CC36" s="4"/>
      <c r="CD36" s="4"/>
      <c r="CE36" s="123"/>
      <c r="CG36" s="41"/>
    </row>
    <row r="37" spans="1:113" x14ac:dyDescent="0.2">
      <c r="A37" s="4"/>
      <c r="B37" s="8"/>
      <c r="C37" s="4"/>
      <c r="D37" s="4"/>
      <c r="E37" s="13"/>
      <c r="F37" s="4"/>
      <c r="G37" s="7"/>
      <c r="H37" s="15" t="s">
        <v>64</v>
      </c>
      <c r="I37" s="16" t="s">
        <v>65</v>
      </c>
      <c r="J37" s="4"/>
      <c r="K37" s="4"/>
      <c r="L37" s="4"/>
      <c r="M37" s="4"/>
      <c r="N37" s="4"/>
      <c r="O37" s="4"/>
      <c r="P37" s="5"/>
      <c r="Q37" s="95"/>
      <c r="R37" s="95"/>
      <c r="S37" s="95"/>
      <c r="T37" s="96"/>
      <c r="U37" s="4" t="str">
        <f t="shared" si="0"/>
        <v/>
      </c>
      <c r="V37" s="4" t="str">
        <f t="shared" si="1"/>
        <v/>
      </c>
      <c r="W37" s="4" t="str">
        <f t="shared" si="2"/>
        <v/>
      </c>
      <c r="X37" s="4" t="str">
        <f t="shared" si="3"/>
        <v/>
      </c>
      <c r="Y37" s="4" t="str">
        <f t="shared" si="4"/>
        <v/>
      </c>
      <c r="Z37" s="4"/>
      <c r="AA37" s="4"/>
      <c r="AB37" s="4"/>
      <c r="AC37" s="4"/>
      <c r="AD37" s="95"/>
      <c r="AE37" s="95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97"/>
      <c r="AR37" s="95"/>
      <c r="AS37" s="4"/>
      <c r="AT37" s="4"/>
      <c r="AU37" s="4"/>
      <c r="AV37" s="95"/>
      <c r="AW37" s="95"/>
      <c r="AX37" s="95"/>
      <c r="AY37" s="4"/>
      <c r="AZ37" s="4"/>
      <c r="BA37" s="4"/>
      <c r="BB37" s="4"/>
      <c r="BC37" s="4"/>
      <c r="BD37" s="97"/>
      <c r="BE37" s="95"/>
      <c r="BF37" s="4"/>
      <c r="BG37" s="4"/>
      <c r="BH37" s="4"/>
      <c r="BI37" s="4"/>
      <c r="BJ37" s="4"/>
      <c r="BK37" s="4"/>
      <c r="BL37" s="4"/>
      <c r="BM37" s="4"/>
      <c r="BN37" s="4"/>
      <c r="BO37" s="98"/>
      <c r="BP37" s="98"/>
      <c r="BQ37" s="98"/>
      <c r="BR37" s="98"/>
      <c r="BS37" s="98"/>
      <c r="BT37" s="98"/>
      <c r="BU37" s="4"/>
      <c r="BV37" s="4"/>
      <c r="BW37" s="4"/>
      <c r="BX37" s="4"/>
      <c r="BY37" s="4"/>
      <c r="BZ37" s="90"/>
      <c r="CA37" s="4"/>
      <c r="CB37" s="101"/>
      <c r="CC37" s="4"/>
      <c r="CD37" s="4"/>
      <c r="CE37" s="123"/>
      <c r="CG37" s="41"/>
    </row>
    <row r="38" spans="1:113" x14ac:dyDescent="0.2">
      <c r="A38" s="4"/>
      <c r="B38" s="8"/>
      <c r="C38" s="4"/>
      <c r="D38" s="4"/>
      <c r="E38" s="13"/>
      <c r="F38" s="4"/>
      <c r="G38" s="7"/>
      <c r="H38" s="15" t="s">
        <v>64</v>
      </c>
      <c r="I38" s="16" t="s">
        <v>65</v>
      </c>
      <c r="J38" s="4"/>
      <c r="K38" s="4"/>
      <c r="L38" s="4"/>
      <c r="M38" s="4"/>
      <c r="N38" s="4"/>
      <c r="O38" s="4"/>
      <c r="P38" s="5"/>
      <c r="Q38" s="95"/>
      <c r="R38" s="95"/>
      <c r="S38" s="95"/>
      <c r="T38" s="96"/>
      <c r="U38" s="4" t="str">
        <f t="shared" si="0"/>
        <v/>
      </c>
      <c r="V38" s="4" t="str">
        <f t="shared" si="1"/>
        <v/>
      </c>
      <c r="W38" s="4" t="str">
        <f t="shared" si="2"/>
        <v/>
      </c>
      <c r="X38" s="4" t="str">
        <f t="shared" si="3"/>
        <v/>
      </c>
      <c r="Y38" s="4" t="str">
        <f t="shared" si="4"/>
        <v/>
      </c>
      <c r="Z38" s="4"/>
      <c r="AA38" s="4"/>
      <c r="AB38" s="4"/>
      <c r="AC38" s="4"/>
      <c r="AD38" s="95"/>
      <c r="AE38" s="95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97"/>
      <c r="AR38" s="95"/>
      <c r="AS38" s="4"/>
      <c r="AT38" s="4"/>
      <c r="AU38" s="4"/>
      <c r="AV38" s="95"/>
      <c r="AW38" s="95"/>
      <c r="AX38" s="95"/>
      <c r="AY38" s="4"/>
      <c r="AZ38" s="4"/>
      <c r="BA38" s="4"/>
      <c r="BB38" s="4"/>
      <c r="BC38" s="4"/>
      <c r="BD38" s="97"/>
      <c r="BE38" s="95"/>
      <c r="BF38" s="4"/>
      <c r="BG38" s="4"/>
      <c r="BH38" s="4"/>
      <c r="BI38" s="4"/>
      <c r="BJ38" s="4"/>
      <c r="BK38" s="4"/>
      <c r="BL38" s="4"/>
      <c r="BM38" s="4"/>
      <c r="BN38" s="4"/>
      <c r="BO38" s="98"/>
      <c r="BP38" s="98"/>
      <c r="BQ38" s="98"/>
      <c r="BR38" s="98"/>
      <c r="BS38" s="98"/>
      <c r="BT38" s="98"/>
      <c r="BU38" s="4"/>
      <c r="BV38" s="4"/>
      <c r="BW38" s="4"/>
      <c r="BX38" s="4"/>
      <c r="BY38" s="4"/>
      <c r="BZ38" s="90"/>
      <c r="CA38" s="4"/>
      <c r="CB38" s="101"/>
      <c r="CC38" s="4"/>
      <c r="CD38" s="4"/>
      <c r="CE38" s="123"/>
      <c r="CG38" s="41"/>
    </row>
    <row r="39" spans="1:113" x14ac:dyDescent="0.2">
      <c r="A39" s="4"/>
      <c r="B39" s="8"/>
      <c r="C39" s="4"/>
      <c r="D39" s="4"/>
      <c r="E39" s="13"/>
      <c r="F39" s="4"/>
      <c r="G39" s="7"/>
      <c r="H39" s="15" t="s">
        <v>64</v>
      </c>
      <c r="I39" s="16" t="s">
        <v>65</v>
      </c>
      <c r="J39" s="4"/>
      <c r="K39" s="4"/>
      <c r="L39" s="4"/>
      <c r="M39" s="4"/>
      <c r="N39" s="4"/>
      <c r="O39" s="4"/>
      <c r="P39" s="5"/>
      <c r="Q39" s="95"/>
      <c r="R39" s="95"/>
      <c r="S39" s="95"/>
      <c r="T39" s="96"/>
      <c r="U39" s="4" t="str">
        <f t="shared" si="0"/>
        <v/>
      </c>
      <c r="V39" s="4" t="str">
        <f t="shared" si="1"/>
        <v/>
      </c>
      <c r="W39" s="4" t="str">
        <f t="shared" si="2"/>
        <v/>
      </c>
      <c r="X39" s="4" t="str">
        <f t="shared" si="3"/>
        <v/>
      </c>
      <c r="Y39" s="130" t="str">
        <f t="shared" si="4"/>
        <v/>
      </c>
      <c r="Z39" s="4"/>
      <c r="AA39" s="4"/>
      <c r="AB39" s="4"/>
      <c r="AC39" s="4"/>
      <c r="AD39" s="95"/>
      <c r="AE39" s="95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97"/>
      <c r="AR39" s="95"/>
      <c r="AS39" s="4"/>
      <c r="AT39" s="4"/>
      <c r="AU39" s="4"/>
      <c r="AV39" s="95"/>
      <c r="AW39" s="95"/>
      <c r="AX39" s="95"/>
      <c r="AY39" s="4"/>
      <c r="AZ39" s="4"/>
      <c r="BA39" s="4"/>
      <c r="BB39" s="4"/>
      <c r="BC39" s="4"/>
      <c r="BD39" s="97"/>
      <c r="BE39" s="95"/>
      <c r="BF39" s="4"/>
      <c r="BG39" s="4"/>
      <c r="BH39" s="4"/>
      <c r="BI39" s="4"/>
      <c r="BJ39" s="4"/>
      <c r="BK39" s="4"/>
      <c r="BL39" s="4"/>
      <c r="BM39" s="4"/>
      <c r="BN39" s="4"/>
      <c r="BO39" s="98"/>
      <c r="BP39" s="98"/>
      <c r="BQ39" s="98"/>
      <c r="BR39" s="98"/>
      <c r="BS39" s="98"/>
      <c r="BT39" s="98"/>
      <c r="BU39" s="4"/>
      <c r="BV39" s="4"/>
      <c r="BW39" s="4"/>
      <c r="BX39" s="4"/>
      <c r="BY39" s="4"/>
      <c r="BZ39" s="90"/>
      <c r="CA39" s="4"/>
      <c r="CB39" s="101"/>
      <c r="CC39" s="4"/>
      <c r="CD39" s="4"/>
      <c r="CE39" s="123"/>
      <c r="CG39" s="41"/>
    </row>
    <row r="40" spans="1:113" x14ac:dyDescent="0.2">
      <c r="A40" s="4"/>
      <c r="B40" s="8"/>
      <c r="C40" s="4"/>
      <c r="D40" s="4"/>
      <c r="E40" s="13"/>
      <c r="F40" s="4"/>
      <c r="G40" s="7"/>
      <c r="H40" s="15" t="s">
        <v>64</v>
      </c>
      <c r="I40" s="16" t="s">
        <v>65</v>
      </c>
      <c r="J40" s="4"/>
      <c r="K40" s="4"/>
      <c r="L40" s="4"/>
      <c r="M40" s="4"/>
      <c r="N40" s="4"/>
      <c r="O40" s="4"/>
      <c r="P40" s="5"/>
      <c r="Q40" s="95"/>
      <c r="R40" s="95"/>
      <c r="S40" s="95"/>
      <c r="T40" s="96"/>
      <c r="U40" s="4" t="str">
        <f t="shared" si="0"/>
        <v/>
      </c>
      <c r="V40" s="4" t="str">
        <f t="shared" si="1"/>
        <v/>
      </c>
      <c r="W40" s="4" t="str">
        <f t="shared" si="2"/>
        <v/>
      </c>
      <c r="X40" s="4" t="str">
        <f t="shared" si="3"/>
        <v/>
      </c>
      <c r="Y40" s="4" t="str">
        <f t="shared" si="4"/>
        <v/>
      </c>
      <c r="Z40" s="4"/>
      <c r="AA40" s="4"/>
      <c r="AB40" s="4"/>
      <c r="AC40" s="4"/>
      <c r="AD40" s="95"/>
      <c r="AE40" s="95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97"/>
      <c r="AR40" s="95"/>
      <c r="AS40" s="4"/>
      <c r="AT40" s="4"/>
      <c r="AU40" s="4"/>
      <c r="AV40" s="95"/>
      <c r="AW40" s="95"/>
      <c r="AX40" s="95"/>
      <c r="AY40" s="4"/>
      <c r="AZ40" s="4"/>
      <c r="BA40" s="4"/>
      <c r="BB40" s="4"/>
      <c r="BC40" s="4"/>
      <c r="BD40" s="97"/>
      <c r="BE40" s="95"/>
      <c r="BF40" s="4"/>
      <c r="BG40" s="4"/>
      <c r="BH40" s="4"/>
      <c r="BI40" s="4"/>
      <c r="BJ40" s="4"/>
      <c r="BK40" s="4"/>
      <c r="BL40" s="4"/>
      <c r="BM40" s="4"/>
      <c r="BN40" s="4"/>
      <c r="BO40" s="98"/>
      <c r="BP40" s="98"/>
      <c r="BQ40" s="98"/>
      <c r="BR40" s="98"/>
      <c r="BS40" s="98"/>
      <c r="BT40" s="98"/>
      <c r="BU40" s="4"/>
      <c r="BV40" s="4"/>
      <c r="BW40" s="4"/>
      <c r="BX40" s="4"/>
      <c r="BY40" s="4"/>
      <c r="BZ40" s="90"/>
      <c r="CA40" s="4"/>
      <c r="CB40" s="101"/>
      <c r="CC40" s="4"/>
      <c r="CD40" s="4"/>
      <c r="CE40" s="123"/>
      <c r="CG40" s="41"/>
    </row>
    <row r="41" spans="1:113" s="4" customFormat="1" x14ac:dyDescent="0.3">
      <c r="E41" s="17"/>
      <c r="G41" s="7"/>
      <c r="H41" s="11" t="s">
        <v>64</v>
      </c>
      <c r="I41" s="4" t="s">
        <v>65</v>
      </c>
      <c r="P41" s="5"/>
      <c r="U41" s="4" t="str">
        <f t="shared" si="0"/>
        <v/>
      </c>
      <c r="V41" s="4" t="str">
        <f t="shared" si="1"/>
        <v/>
      </c>
      <c r="W41" s="4" t="str">
        <f t="shared" si="2"/>
        <v/>
      </c>
      <c r="X41" s="4" t="str">
        <f t="shared" si="3"/>
        <v/>
      </c>
      <c r="Y41" s="4" t="str">
        <f t="shared" si="4"/>
        <v/>
      </c>
      <c r="BO41" s="98"/>
      <c r="BP41" s="98"/>
      <c r="BQ41" s="98"/>
      <c r="BR41" s="98"/>
      <c r="BS41" s="98"/>
      <c r="CE41" s="10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</row>
    <row r="42" spans="1:113" s="4" customFormat="1" x14ac:dyDescent="0.3">
      <c r="E42" s="17"/>
      <c r="G42" s="7"/>
      <c r="H42" s="11" t="s">
        <v>64</v>
      </c>
      <c r="I42" s="4" t="s">
        <v>65</v>
      </c>
      <c r="P42" s="5"/>
      <c r="U42" s="4" t="str">
        <f t="shared" si="0"/>
        <v/>
      </c>
      <c r="V42" s="4" t="str">
        <f t="shared" si="1"/>
        <v/>
      </c>
      <c r="W42" s="4" t="str">
        <f t="shared" si="2"/>
        <v/>
      </c>
      <c r="X42" s="4" t="str">
        <f t="shared" si="3"/>
        <v/>
      </c>
      <c r="Y42" s="4" t="str">
        <f t="shared" si="4"/>
        <v/>
      </c>
      <c r="BO42" s="98"/>
      <c r="BP42" s="98"/>
      <c r="BQ42" s="98"/>
      <c r="BR42" s="98"/>
      <c r="BS42" s="98"/>
      <c r="CE42" s="10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</row>
    <row r="43" spans="1:113" s="4" customFormat="1" x14ac:dyDescent="0.3">
      <c r="E43" s="17"/>
      <c r="G43" s="7"/>
      <c r="H43" s="11" t="s">
        <v>64</v>
      </c>
      <c r="I43" s="4" t="s">
        <v>65</v>
      </c>
      <c r="P43" s="5"/>
      <c r="U43" s="4" t="str">
        <f t="shared" si="0"/>
        <v/>
      </c>
      <c r="V43" s="4" t="str">
        <f t="shared" si="1"/>
        <v/>
      </c>
      <c r="W43" s="4" t="str">
        <f t="shared" si="2"/>
        <v/>
      </c>
      <c r="X43" s="4" t="str">
        <f t="shared" si="3"/>
        <v/>
      </c>
      <c r="Y43" s="4" t="str">
        <f t="shared" si="4"/>
        <v/>
      </c>
      <c r="BO43" s="98"/>
      <c r="BP43" s="98"/>
      <c r="BQ43" s="98"/>
      <c r="BR43" s="98"/>
      <c r="BS43" s="98"/>
      <c r="CE43" s="10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</row>
    <row r="44" spans="1:113" s="4" customFormat="1" x14ac:dyDescent="0.3">
      <c r="E44" s="17"/>
      <c r="G44" s="7"/>
      <c r="H44" s="11" t="s">
        <v>64</v>
      </c>
      <c r="I44" s="4" t="s">
        <v>65</v>
      </c>
      <c r="P44" s="5"/>
      <c r="U44" s="4" t="str">
        <f t="shared" si="0"/>
        <v/>
      </c>
      <c r="V44" s="4" t="str">
        <f t="shared" si="1"/>
        <v/>
      </c>
      <c r="W44" s="4" t="str">
        <f t="shared" si="2"/>
        <v/>
      </c>
      <c r="X44" s="4" t="str">
        <f t="shared" si="3"/>
        <v/>
      </c>
      <c r="Y44" s="130" t="str">
        <f t="shared" si="4"/>
        <v/>
      </c>
      <c r="BO44" s="98"/>
      <c r="BP44" s="98"/>
      <c r="BQ44" s="98"/>
      <c r="BR44" s="98"/>
      <c r="BS44" s="98"/>
      <c r="CE44" s="10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</row>
    <row r="45" spans="1:113" s="4" customFormat="1" x14ac:dyDescent="0.3">
      <c r="E45" s="17"/>
      <c r="G45" s="7"/>
      <c r="H45" s="11" t="s">
        <v>64</v>
      </c>
      <c r="I45" s="4" t="s">
        <v>65</v>
      </c>
      <c r="U45" s="4" t="str">
        <f t="shared" si="0"/>
        <v/>
      </c>
      <c r="V45" s="4" t="str">
        <f t="shared" si="1"/>
        <v/>
      </c>
      <c r="W45" s="4" t="str">
        <f t="shared" si="2"/>
        <v/>
      </c>
      <c r="X45" s="4" t="str">
        <f t="shared" si="3"/>
        <v/>
      </c>
      <c r="Y45" s="4" t="str">
        <f t="shared" si="4"/>
        <v/>
      </c>
      <c r="BO45" s="98"/>
      <c r="BP45" s="98"/>
      <c r="BQ45" s="98"/>
      <c r="BR45" s="98"/>
      <c r="BS45" s="98"/>
      <c r="CE45" s="10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</row>
    <row r="46" spans="1:113" s="4" customFormat="1" x14ac:dyDescent="0.3">
      <c r="E46" s="17"/>
      <c r="G46" s="7"/>
      <c r="H46" s="11" t="s">
        <v>64</v>
      </c>
      <c r="I46" s="4" t="s">
        <v>65</v>
      </c>
      <c r="P46" s="5"/>
      <c r="U46" s="4" t="str">
        <f t="shared" si="0"/>
        <v/>
      </c>
      <c r="V46" s="4" t="str">
        <f t="shared" si="1"/>
        <v/>
      </c>
      <c r="W46" s="4" t="str">
        <f t="shared" si="2"/>
        <v/>
      </c>
      <c r="X46" s="4" t="str">
        <f t="shared" si="3"/>
        <v/>
      </c>
      <c r="Y46" s="4" t="str">
        <f t="shared" si="4"/>
        <v/>
      </c>
      <c r="BO46" s="98"/>
      <c r="BP46" s="98"/>
      <c r="BQ46" s="98"/>
      <c r="BR46" s="98"/>
      <c r="BS46" s="98"/>
      <c r="CE46" s="10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</row>
    <row r="47" spans="1:113" s="41" customFormat="1" ht="10.199999999999999" x14ac:dyDescent="0.3">
      <c r="E47" s="121"/>
      <c r="G47" s="121"/>
      <c r="H47" s="122" t="s">
        <v>64</v>
      </c>
      <c r="I47" s="41" t="s">
        <v>65</v>
      </c>
      <c r="U47" s="4" t="str">
        <f t="shared" si="0"/>
        <v/>
      </c>
      <c r="V47" s="4" t="str">
        <f t="shared" si="1"/>
        <v/>
      </c>
      <c r="W47" s="4" t="str">
        <f t="shared" si="2"/>
        <v/>
      </c>
      <c r="X47" s="4" t="str">
        <f t="shared" si="3"/>
        <v/>
      </c>
      <c r="Y47" s="4" t="str">
        <f t="shared" si="4"/>
        <v/>
      </c>
      <c r="BO47" s="109"/>
      <c r="BP47" s="109"/>
      <c r="BQ47" s="109"/>
      <c r="BR47" s="109"/>
      <c r="BS47" s="109"/>
    </row>
    <row r="48" spans="1:113" s="4" customFormat="1" x14ac:dyDescent="0.3">
      <c r="E48" s="13"/>
      <c r="G48" s="7"/>
      <c r="H48" s="11" t="s">
        <v>64</v>
      </c>
      <c r="I48" s="4" t="s">
        <v>65</v>
      </c>
      <c r="U48" s="4" t="str">
        <f t="shared" si="0"/>
        <v/>
      </c>
      <c r="V48" s="4" t="str">
        <f t="shared" si="1"/>
        <v/>
      </c>
      <c r="W48" s="4" t="str">
        <f t="shared" si="2"/>
        <v/>
      </c>
      <c r="X48" s="4" t="str">
        <f t="shared" si="3"/>
        <v/>
      </c>
      <c r="Y48" s="4" t="str">
        <f t="shared" si="4"/>
        <v/>
      </c>
      <c r="BO48" s="98"/>
      <c r="BP48" s="98"/>
      <c r="BQ48" s="98"/>
      <c r="BR48" s="98"/>
      <c r="BS48" s="98"/>
      <c r="CE48" s="10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</row>
    <row r="49" spans="1:113" s="4" customFormat="1" x14ac:dyDescent="0.3">
      <c r="E49" s="13"/>
      <c r="G49" s="7"/>
      <c r="H49" s="11" t="s">
        <v>64</v>
      </c>
      <c r="I49" s="4" t="s">
        <v>65</v>
      </c>
      <c r="U49" s="52" t="str">
        <f t="shared" si="0"/>
        <v/>
      </c>
      <c r="V49" s="52" t="str">
        <f t="shared" si="1"/>
        <v/>
      </c>
      <c r="W49" s="52" t="str">
        <f t="shared" si="2"/>
        <v/>
      </c>
      <c r="X49" s="52" t="str">
        <f t="shared" si="3"/>
        <v/>
      </c>
      <c r="Y49" s="130" t="str">
        <f t="shared" si="4"/>
        <v/>
      </c>
      <c r="BO49" s="98"/>
      <c r="BP49" s="98"/>
      <c r="BQ49" s="98"/>
      <c r="BR49" s="98"/>
      <c r="BS49" s="98"/>
      <c r="CE49" s="10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</row>
    <row r="50" spans="1:113" s="4" customFormat="1" ht="10.199999999999999" x14ac:dyDescent="0.3">
      <c r="E50" s="79"/>
      <c r="G50" s="7"/>
      <c r="H50" s="7" t="s">
        <v>64</v>
      </c>
      <c r="I50" s="4" t="s">
        <v>65</v>
      </c>
      <c r="U50" s="4" t="str">
        <f t="shared" si="0"/>
        <v/>
      </c>
      <c r="V50" s="4" t="str">
        <f t="shared" si="1"/>
        <v/>
      </c>
      <c r="W50" s="4" t="str">
        <f t="shared" si="2"/>
        <v/>
      </c>
      <c r="X50" s="4" t="str">
        <f t="shared" si="3"/>
        <v/>
      </c>
      <c r="Y50" s="4" t="str">
        <f t="shared" si="4"/>
        <v/>
      </c>
      <c r="BO50" s="98"/>
      <c r="BP50" s="98"/>
      <c r="BQ50" s="98"/>
      <c r="BR50" s="98"/>
      <c r="BS50" s="98"/>
      <c r="CE50" s="10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</row>
    <row r="51" spans="1:113" x14ac:dyDescent="0.3">
      <c r="U51" s="41"/>
      <c r="V51" s="41"/>
      <c r="W51" s="41"/>
      <c r="X51" s="41"/>
      <c r="Y51" s="41"/>
      <c r="BO51" s="110"/>
      <c r="BP51" s="110"/>
      <c r="BQ51" s="110"/>
      <c r="BR51" s="110"/>
      <c r="BS51" s="110"/>
    </row>
    <row r="52" spans="1:113" x14ac:dyDescent="0.3">
      <c r="U52" s="41"/>
      <c r="V52" s="41"/>
      <c r="W52" s="41"/>
      <c r="X52" s="41"/>
      <c r="Y52" s="41"/>
      <c r="BO52" s="110"/>
      <c r="BP52" s="110"/>
      <c r="BQ52" s="110"/>
      <c r="BR52" s="110"/>
      <c r="BS52" s="110"/>
    </row>
    <row r="53" spans="1:113" x14ac:dyDescent="0.3">
      <c r="U53" s="41"/>
      <c r="V53" s="41"/>
      <c r="W53" s="41"/>
      <c r="X53" s="41"/>
      <c r="Y53" s="41"/>
      <c r="BO53" s="110"/>
      <c r="BP53" s="110"/>
      <c r="BQ53" s="110"/>
      <c r="BR53" s="110"/>
      <c r="BS53" s="110"/>
    </row>
    <row r="54" spans="1:113" x14ac:dyDescent="0.3">
      <c r="U54" s="41"/>
      <c r="V54" s="41"/>
      <c r="W54" s="41"/>
      <c r="X54" s="41"/>
      <c r="Y54" s="41"/>
      <c r="BO54" s="110"/>
      <c r="BP54" s="110"/>
      <c r="BQ54" s="110"/>
      <c r="BR54" s="110"/>
      <c r="BS54" s="110"/>
    </row>
    <row r="55" spans="1:113" x14ac:dyDescent="0.3">
      <c r="U55" s="41"/>
      <c r="V55" s="41"/>
      <c r="W55" s="41"/>
      <c r="X55" s="41"/>
      <c r="Y55" s="41"/>
      <c r="BO55" s="110"/>
      <c r="BP55" s="110"/>
      <c r="BQ55" s="110"/>
      <c r="BR55" s="110"/>
      <c r="BS55" s="110"/>
    </row>
    <row r="56" spans="1:113" x14ac:dyDescent="0.3">
      <c r="U56" s="41"/>
      <c r="V56" s="41"/>
      <c r="W56" s="41"/>
      <c r="X56" s="41"/>
      <c r="Y56" s="41"/>
      <c r="BO56" s="110"/>
      <c r="BP56" s="110"/>
      <c r="BQ56" s="110"/>
      <c r="BR56" s="110"/>
      <c r="BS56" s="110"/>
    </row>
    <row r="57" spans="1:113" x14ac:dyDescent="0.3">
      <c r="U57" s="41"/>
      <c r="V57" s="41"/>
      <c r="W57" s="41"/>
      <c r="X57" s="41"/>
      <c r="Y57" s="41"/>
    </row>
    <row r="58" spans="1:113" s="25" customFormat="1" x14ac:dyDescent="0.2">
      <c r="A58" s="4">
        <v>1</v>
      </c>
      <c r="B58" s="8">
        <v>11</v>
      </c>
      <c r="C58" s="25" t="s">
        <v>118</v>
      </c>
      <c r="D58" s="25">
        <v>2025</v>
      </c>
      <c r="E58" s="13" t="s">
        <v>119</v>
      </c>
      <c r="F58" s="4" t="s">
        <v>68</v>
      </c>
      <c r="G58" s="7" t="s">
        <v>120</v>
      </c>
      <c r="H58" s="10" t="s">
        <v>62</v>
      </c>
      <c r="I58" s="5" t="s">
        <v>63</v>
      </c>
      <c r="J58" s="4" t="s">
        <v>69</v>
      </c>
      <c r="K58" s="4"/>
      <c r="L58" s="4"/>
      <c r="M58" s="4"/>
      <c r="N58" s="4"/>
      <c r="O58" s="4"/>
      <c r="P58" s="5">
        <v>2503001</v>
      </c>
      <c r="Q58" s="95" t="s">
        <v>121</v>
      </c>
      <c r="R58" s="95" t="s">
        <v>122</v>
      </c>
      <c r="S58" s="95" t="s">
        <v>123</v>
      </c>
      <c r="T58" s="96" t="s">
        <v>124</v>
      </c>
      <c r="U58" s="4" t="str">
        <f>MID(T58,9,2)</f>
        <v>24</v>
      </c>
      <c r="V58" s="4" t="str">
        <f>MID(T58,7,2)</f>
        <v>09</v>
      </c>
      <c r="W58" s="4" t="str">
        <f>MID(T58,5,2)</f>
        <v>06</v>
      </c>
      <c r="X58" s="4" t="str">
        <f>MID(T58,11,1)</f>
        <v>M</v>
      </c>
      <c r="Y58" s="4" t="str">
        <f>MID(T58,12,2)</f>
        <v>TL</v>
      </c>
      <c r="Z58" s="46" t="s">
        <v>155</v>
      </c>
      <c r="AA58" s="4">
        <v>2411672774</v>
      </c>
      <c r="AB58" s="4"/>
      <c r="AC58" s="4" t="s">
        <v>70</v>
      </c>
      <c r="AD58" s="4" t="s">
        <v>125</v>
      </c>
      <c r="AE58" s="4" t="s">
        <v>126</v>
      </c>
      <c r="AF58" s="4" t="s">
        <v>127</v>
      </c>
      <c r="AG58" s="4" t="s">
        <v>61</v>
      </c>
      <c r="AH58" s="4">
        <v>9</v>
      </c>
      <c r="AI58" s="4" t="s">
        <v>128</v>
      </c>
      <c r="AJ58" s="4" t="s">
        <v>129</v>
      </c>
      <c r="AK58" s="4" t="s">
        <v>128</v>
      </c>
      <c r="AL58" s="4" t="s">
        <v>128</v>
      </c>
      <c r="AM58" s="4" t="s">
        <v>130</v>
      </c>
      <c r="AN58" s="4" t="s">
        <v>131</v>
      </c>
      <c r="AO58" s="4">
        <v>6</v>
      </c>
      <c r="AP58" s="4"/>
      <c r="AQ58" s="97" t="s">
        <v>132</v>
      </c>
      <c r="AR58" s="95">
        <v>90356</v>
      </c>
      <c r="AS58" s="4" t="s">
        <v>133</v>
      </c>
      <c r="AT58" s="4" t="s">
        <v>61</v>
      </c>
      <c r="AU58" s="4" t="s">
        <v>134</v>
      </c>
      <c r="AV58" s="95" t="s">
        <v>122</v>
      </c>
      <c r="AW58" s="95" t="s">
        <v>135</v>
      </c>
      <c r="AX58" s="95" t="s">
        <v>136</v>
      </c>
      <c r="AY58" s="4">
        <v>2411341622</v>
      </c>
      <c r="AZ58" s="4" t="s">
        <v>73</v>
      </c>
      <c r="BA58" s="4" t="s">
        <v>131</v>
      </c>
      <c r="BB58" s="4">
        <v>6</v>
      </c>
      <c r="BC58" s="4"/>
      <c r="BD58" s="97" t="s">
        <v>132</v>
      </c>
      <c r="BE58" s="95">
        <v>90356</v>
      </c>
      <c r="BF58" s="4" t="s">
        <v>133</v>
      </c>
      <c r="BG58" s="4" t="s">
        <v>61</v>
      </c>
      <c r="BH58" s="4" t="s">
        <v>137</v>
      </c>
      <c r="BI58" s="4" t="s">
        <v>67</v>
      </c>
      <c r="BJ58" s="4">
        <v>2411341622</v>
      </c>
      <c r="BK58" s="4" t="s">
        <v>137</v>
      </c>
      <c r="BL58" s="4" t="s">
        <v>67</v>
      </c>
      <c r="BM58" s="4" t="s">
        <v>138</v>
      </c>
      <c r="BN58" s="4" t="s">
        <v>139</v>
      </c>
      <c r="BO58" s="98"/>
      <c r="BP58" s="98"/>
      <c r="BQ58" s="98"/>
      <c r="BR58" s="98"/>
      <c r="BS58" s="98"/>
      <c r="BT58" s="98"/>
      <c r="BU58" s="4"/>
      <c r="BV58" s="4" t="s">
        <v>140</v>
      </c>
      <c r="BW58" s="4" t="s">
        <v>140</v>
      </c>
      <c r="BX58" s="4" t="s">
        <v>141</v>
      </c>
      <c r="BY58" s="4" t="s">
        <v>98</v>
      </c>
      <c r="BZ58" s="4" t="s">
        <v>98</v>
      </c>
      <c r="CA58" s="4" t="s">
        <v>98</v>
      </c>
      <c r="CB58" s="4" t="s">
        <v>93</v>
      </c>
      <c r="CC58" s="4" t="s">
        <v>93</v>
      </c>
      <c r="CD58" s="4"/>
      <c r="CE58" s="125"/>
      <c r="CF58" s="2"/>
      <c r="CG58" s="41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13" s="4" customFormat="1" x14ac:dyDescent="0.3">
      <c r="A59" s="4">
        <v>2</v>
      </c>
      <c r="B59" s="4">
        <v>3</v>
      </c>
      <c r="C59" s="4" t="s">
        <v>118</v>
      </c>
      <c r="D59" s="4">
        <v>2025</v>
      </c>
      <c r="E59" s="13" t="s">
        <v>156</v>
      </c>
      <c r="F59" s="4" t="s">
        <v>68</v>
      </c>
      <c r="G59" s="7" t="s">
        <v>171</v>
      </c>
      <c r="H59" s="10" t="s">
        <v>62</v>
      </c>
      <c r="I59" s="4" t="s">
        <v>63</v>
      </c>
      <c r="J59" s="4" t="s">
        <v>69</v>
      </c>
      <c r="P59" s="5">
        <v>2503002</v>
      </c>
      <c r="Q59" s="4" t="s">
        <v>167</v>
      </c>
      <c r="R59" s="4" t="s">
        <v>168</v>
      </c>
      <c r="S59" s="4" t="s">
        <v>169</v>
      </c>
      <c r="T59" s="4" t="s">
        <v>158</v>
      </c>
      <c r="U59" s="4" t="str">
        <f>MID(T59,9,2)</f>
        <v>08</v>
      </c>
      <c r="V59" s="4" t="str">
        <f>MID(T59,7,2)</f>
        <v>07</v>
      </c>
      <c r="W59" s="4" t="str">
        <f>MID(T59,5,2)</f>
        <v>07</v>
      </c>
      <c r="X59" s="4" t="str">
        <f>MID(T59,11,1)</f>
        <v>H</v>
      </c>
      <c r="Y59" s="4" t="str">
        <f>MID(T59,12,2)</f>
        <v>TL</v>
      </c>
      <c r="Z59" s="130">
        <v>59210764649</v>
      </c>
      <c r="AA59" s="130">
        <v>2412791282</v>
      </c>
      <c r="AB59" s="130">
        <v>2412222712</v>
      </c>
      <c r="AC59" s="4" t="s">
        <v>70</v>
      </c>
      <c r="AD59" s="4" t="s">
        <v>146</v>
      </c>
      <c r="AE59" s="4" t="s">
        <v>170</v>
      </c>
      <c r="AF59" s="4" t="s">
        <v>159</v>
      </c>
      <c r="AG59" s="4" t="s">
        <v>61</v>
      </c>
      <c r="AH59" s="4">
        <v>8.1999999999999993</v>
      </c>
      <c r="AI59" s="4" t="s">
        <v>128</v>
      </c>
      <c r="AK59" s="4" t="s">
        <v>128</v>
      </c>
      <c r="AL59" s="4" t="s">
        <v>128</v>
      </c>
      <c r="AN59" s="4" t="s">
        <v>161</v>
      </c>
      <c r="AO59" s="4" t="s">
        <v>93</v>
      </c>
      <c r="AP59" s="4" t="s">
        <v>93</v>
      </c>
      <c r="AQ59" s="4" t="s">
        <v>162</v>
      </c>
      <c r="AR59" s="4">
        <v>90415</v>
      </c>
      <c r="AS59" s="4" t="s">
        <v>159</v>
      </c>
      <c r="AT59" s="4" t="s">
        <v>160</v>
      </c>
      <c r="AU59" s="4" t="s">
        <v>66</v>
      </c>
      <c r="AV59" s="4" t="s">
        <v>157</v>
      </c>
      <c r="AW59" s="4" t="s">
        <v>163</v>
      </c>
      <c r="AX59" s="4" t="s">
        <v>164</v>
      </c>
      <c r="AY59" s="4">
        <v>2412222712</v>
      </c>
      <c r="AZ59" s="4" t="s">
        <v>165</v>
      </c>
      <c r="BH59" s="4" t="s">
        <v>166</v>
      </c>
      <c r="BI59" s="4" t="s">
        <v>67</v>
      </c>
      <c r="BJ59" s="4">
        <v>2412222712</v>
      </c>
      <c r="BK59" s="4" t="s">
        <v>166</v>
      </c>
      <c r="BL59" s="4" t="s">
        <v>67</v>
      </c>
      <c r="BO59" s="98"/>
      <c r="BP59" s="98"/>
      <c r="BQ59" s="98"/>
      <c r="BR59" s="98"/>
      <c r="BS59" s="98"/>
      <c r="BV59" s="4" t="s">
        <v>98</v>
      </c>
      <c r="BW59" s="4" t="s">
        <v>140</v>
      </c>
      <c r="BX59" s="4" t="s">
        <v>98</v>
      </c>
      <c r="BY59" s="4" t="s">
        <v>98</v>
      </c>
      <c r="BZ59" s="4" t="s">
        <v>98</v>
      </c>
      <c r="CA59" s="4" t="s">
        <v>98</v>
      </c>
      <c r="CE59" s="10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</row>
    <row r="60" spans="1:113" x14ac:dyDescent="0.2">
      <c r="A60" s="4">
        <v>3</v>
      </c>
      <c r="B60" s="8">
        <v>4</v>
      </c>
      <c r="C60" s="4" t="s">
        <v>118</v>
      </c>
      <c r="D60" s="4">
        <v>2025</v>
      </c>
      <c r="E60" s="13" t="s">
        <v>174</v>
      </c>
      <c r="F60" s="26" t="s">
        <v>68</v>
      </c>
      <c r="G60" s="7" t="s">
        <v>175</v>
      </c>
      <c r="H60" s="10" t="s">
        <v>62</v>
      </c>
      <c r="I60" s="5" t="s">
        <v>63</v>
      </c>
      <c r="J60" s="4" t="s">
        <v>69</v>
      </c>
      <c r="K60" s="4"/>
      <c r="L60" s="4"/>
      <c r="M60" s="4"/>
      <c r="N60" s="4"/>
      <c r="O60" s="4"/>
      <c r="P60" s="5">
        <v>2503003</v>
      </c>
      <c r="Q60" s="95" t="s">
        <v>176</v>
      </c>
      <c r="R60" s="95" t="s">
        <v>177</v>
      </c>
      <c r="S60" s="95" t="s">
        <v>178</v>
      </c>
      <c r="T60" s="96" t="s">
        <v>179</v>
      </c>
      <c r="U60" s="4" t="str">
        <f t="shared" ref="U60:U61" si="10">MID(T60,9,2)</f>
        <v>26</v>
      </c>
      <c r="V60" s="4" t="str">
        <f t="shared" ref="V60:V61" si="11">MID(T60,7,2)</f>
        <v>01</v>
      </c>
      <c r="W60" s="4" t="str">
        <f t="shared" ref="W60:W61" si="12">MID(T60,5,2)</f>
        <v>07</v>
      </c>
      <c r="X60" s="4" t="str">
        <f t="shared" ref="X60:X61" si="13">MID(T60,11,1)</f>
        <v>H</v>
      </c>
      <c r="Y60" s="4" t="str">
        <f t="shared" ref="Y60:Y61" si="14">MID(T60,12,2)</f>
        <v>TL</v>
      </c>
      <c r="Z60" s="46" t="s">
        <v>180</v>
      </c>
      <c r="AA60" s="4">
        <v>2411453061</v>
      </c>
      <c r="AB60" s="4"/>
      <c r="AC60" s="4" t="s">
        <v>192</v>
      </c>
      <c r="AD60" s="4" t="s">
        <v>84</v>
      </c>
      <c r="AE60" s="4" t="s">
        <v>181</v>
      </c>
      <c r="AF60" s="4" t="s">
        <v>151</v>
      </c>
      <c r="AG60" s="4" t="s">
        <v>61</v>
      </c>
      <c r="AH60" s="4">
        <v>8</v>
      </c>
      <c r="AI60" s="4" t="s">
        <v>91</v>
      </c>
      <c r="AJ60" s="4"/>
      <c r="AK60" s="4" t="s">
        <v>128</v>
      </c>
      <c r="AL60" s="4" t="s">
        <v>128</v>
      </c>
      <c r="AM60" s="4"/>
      <c r="AN60" s="4" t="s">
        <v>182</v>
      </c>
      <c r="AO60" s="4" t="s">
        <v>183</v>
      </c>
      <c r="AP60" s="4" t="s">
        <v>184</v>
      </c>
      <c r="AQ60" s="97" t="s">
        <v>185</v>
      </c>
      <c r="AR60" s="95">
        <v>90355</v>
      </c>
      <c r="AS60" s="4" t="s">
        <v>133</v>
      </c>
      <c r="AT60" s="4" t="s">
        <v>61</v>
      </c>
      <c r="AU60" s="4" t="s">
        <v>134</v>
      </c>
      <c r="AV60" s="95" t="s">
        <v>186</v>
      </c>
      <c r="AW60" s="95" t="s">
        <v>187</v>
      </c>
      <c r="AX60" s="95" t="s">
        <v>188</v>
      </c>
      <c r="AY60" s="4">
        <v>2411501248</v>
      </c>
      <c r="AZ60" s="4" t="s">
        <v>73</v>
      </c>
      <c r="BA60" s="4" t="s">
        <v>182</v>
      </c>
      <c r="BB60" s="4" t="s">
        <v>183</v>
      </c>
      <c r="BC60" s="4" t="s">
        <v>184</v>
      </c>
      <c r="BD60" s="97" t="s">
        <v>185</v>
      </c>
      <c r="BE60" s="95">
        <v>90355</v>
      </c>
      <c r="BF60" s="4" t="s">
        <v>133</v>
      </c>
      <c r="BG60" s="4" t="s">
        <v>61</v>
      </c>
      <c r="BH60" s="4" t="s">
        <v>189</v>
      </c>
      <c r="BI60" s="4" t="s">
        <v>190</v>
      </c>
      <c r="BJ60" s="4">
        <v>2411607445</v>
      </c>
      <c r="BK60" s="4" t="s">
        <v>191</v>
      </c>
      <c r="BL60" s="4" t="s">
        <v>67</v>
      </c>
      <c r="BM60" s="4" t="s">
        <v>189</v>
      </c>
      <c r="BN60" s="4" t="s">
        <v>190</v>
      </c>
      <c r="BO60" s="98"/>
      <c r="BP60" s="98"/>
      <c r="BQ60" s="98"/>
      <c r="BR60" s="98"/>
      <c r="BS60" s="98"/>
      <c r="BT60" s="98"/>
      <c r="BU60" s="4"/>
      <c r="BV60" s="4" t="s">
        <v>140</v>
      </c>
      <c r="BW60" s="4" t="s">
        <v>140</v>
      </c>
      <c r="BX60" s="4" t="s">
        <v>98</v>
      </c>
      <c r="BY60" s="4" t="s">
        <v>140</v>
      </c>
      <c r="BZ60" s="4" t="s">
        <v>98</v>
      </c>
      <c r="CA60" s="4" t="s">
        <v>140</v>
      </c>
      <c r="CB60" s="101"/>
      <c r="CC60" s="4"/>
      <c r="CD60" s="4"/>
      <c r="CE60" s="125"/>
      <c r="CG60" s="41"/>
    </row>
    <row r="61" spans="1:113" x14ac:dyDescent="0.3">
      <c r="A61" s="3">
        <v>4</v>
      </c>
      <c r="B61" s="8">
        <v>4</v>
      </c>
      <c r="C61" s="4" t="s">
        <v>193</v>
      </c>
      <c r="D61" s="4">
        <v>2025</v>
      </c>
      <c r="E61" s="13" t="s">
        <v>194</v>
      </c>
      <c r="F61" s="4" t="s">
        <v>68</v>
      </c>
      <c r="G61" s="7" t="s">
        <v>195</v>
      </c>
      <c r="H61" s="10" t="s">
        <v>62</v>
      </c>
      <c r="I61" s="5" t="s">
        <v>63</v>
      </c>
      <c r="J61" s="4" t="s">
        <v>69</v>
      </c>
      <c r="K61" s="4"/>
      <c r="L61" s="4"/>
      <c r="M61" s="4"/>
      <c r="N61" s="4"/>
      <c r="O61" s="4"/>
      <c r="P61" s="5">
        <v>2503004</v>
      </c>
      <c r="Q61" s="4" t="s">
        <v>196</v>
      </c>
      <c r="R61" s="4" t="s">
        <v>197</v>
      </c>
      <c r="S61" s="4" t="s">
        <v>198</v>
      </c>
      <c r="T61" s="4" t="s">
        <v>199</v>
      </c>
      <c r="U61" s="4" t="str">
        <f t="shared" si="10"/>
        <v>19</v>
      </c>
      <c r="V61" s="4" t="str">
        <f t="shared" si="11"/>
        <v>08</v>
      </c>
      <c r="W61" s="4" t="str">
        <f t="shared" si="12"/>
        <v>07</v>
      </c>
      <c r="X61" s="4" t="str">
        <f t="shared" si="13"/>
        <v>H</v>
      </c>
      <c r="Y61" s="4" t="str">
        <f t="shared" si="14"/>
        <v>TL</v>
      </c>
      <c r="Z61" s="46" t="s">
        <v>200</v>
      </c>
      <c r="AA61" s="4">
        <v>2414145154</v>
      </c>
      <c r="AB61" s="4"/>
      <c r="AC61" s="4" t="s">
        <v>192</v>
      </c>
      <c r="AD61" s="4" t="s">
        <v>84</v>
      </c>
      <c r="AE61" s="4" t="s">
        <v>181</v>
      </c>
      <c r="AF61" s="4" t="s">
        <v>151</v>
      </c>
      <c r="AG61" s="4" t="s">
        <v>61</v>
      </c>
      <c r="AH61" s="104">
        <v>9</v>
      </c>
      <c r="AI61" s="4" t="s">
        <v>91</v>
      </c>
      <c r="AJ61" s="4"/>
      <c r="AK61" s="4" t="s">
        <v>128</v>
      </c>
      <c r="AL61" s="4" t="s">
        <v>128</v>
      </c>
      <c r="AM61" s="4"/>
      <c r="AN61" s="4" t="s">
        <v>206</v>
      </c>
      <c r="AO61" s="4">
        <v>2728</v>
      </c>
      <c r="AP61" s="4"/>
      <c r="AQ61" s="4" t="s">
        <v>201</v>
      </c>
      <c r="AR61" s="4">
        <v>9360</v>
      </c>
      <c r="AS61" s="4" t="s">
        <v>133</v>
      </c>
      <c r="AT61" s="4" t="s">
        <v>61</v>
      </c>
      <c r="AU61" s="4" t="s">
        <v>134</v>
      </c>
      <c r="AV61" s="4" t="s">
        <v>197</v>
      </c>
      <c r="AW61" s="4" t="s">
        <v>202</v>
      </c>
      <c r="AX61" s="4" t="s">
        <v>203</v>
      </c>
      <c r="AY61" s="4">
        <v>2411183896</v>
      </c>
      <c r="AZ61" s="5" t="s">
        <v>73</v>
      </c>
      <c r="BA61" s="4" t="s">
        <v>206</v>
      </c>
      <c r="BB61" s="4">
        <v>2728</v>
      </c>
      <c r="BC61" s="4"/>
      <c r="BD61" s="4" t="s">
        <v>201</v>
      </c>
      <c r="BE61" s="4">
        <v>9360</v>
      </c>
      <c r="BF61" s="4" t="s">
        <v>133</v>
      </c>
      <c r="BG61" s="4" t="s">
        <v>61</v>
      </c>
      <c r="BH61" s="4" t="s">
        <v>204</v>
      </c>
      <c r="BI61" s="4" t="s">
        <v>67</v>
      </c>
      <c r="BJ61" s="4">
        <v>2411183896</v>
      </c>
      <c r="BK61" s="4" t="s">
        <v>204</v>
      </c>
      <c r="BL61" s="4" t="s">
        <v>67</v>
      </c>
      <c r="BM61" s="4" t="s">
        <v>205</v>
      </c>
      <c r="BN61" s="4" t="s">
        <v>190</v>
      </c>
      <c r="BO61" s="98"/>
      <c r="BP61" s="106"/>
      <c r="BQ61" s="106"/>
      <c r="BR61" s="106"/>
      <c r="BS61" s="106"/>
      <c r="BT61" s="112"/>
      <c r="BU61" s="112"/>
      <c r="BV61" s="113" t="s">
        <v>140</v>
      </c>
      <c r="BW61" s="4" t="s">
        <v>140</v>
      </c>
      <c r="BX61" s="4" t="s">
        <v>98</v>
      </c>
      <c r="BY61" s="4" t="s">
        <v>140</v>
      </c>
      <c r="BZ61" s="4" t="s">
        <v>98</v>
      </c>
      <c r="CA61" s="4" t="s">
        <v>140</v>
      </c>
      <c r="CB61" s="4"/>
      <c r="CC61" s="4"/>
      <c r="CD61" s="4"/>
      <c r="CE61" s="101"/>
      <c r="CF61" s="41"/>
      <c r="CG61" s="41"/>
    </row>
    <row r="62" spans="1:113" x14ac:dyDescent="0.2">
      <c r="A62" s="4">
        <v>5</v>
      </c>
      <c r="B62" s="8">
        <v>5</v>
      </c>
      <c r="C62" s="4" t="s">
        <v>193</v>
      </c>
      <c r="D62" s="4">
        <v>2025</v>
      </c>
      <c r="E62" s="13" t="s">
        <v>207</v>
      </c>
      <c r="F62" s="26" t="s">
        <v>68</v>
      </c>
      <c r="G62" s="7" t="s">
        <v>208</v>
      </c>
      <c r="H62" s="10" t="s">
        <v>62</v>
      </c>
      <c r="I62" s="5" t="s">
        <v>63</v>
      </c>
      <c r="J62" s="4" t="s">
        <v>69</v>
      </c>
      <c r="K62" s="4"/>
      <c r="L62" s="4"/>
      <c r="M62" s="4"/>
      <c r="N62" s="4"/>
      <c r="O62" s="4"/>
      <c r="P62" s="5">
        <v>2503005</v>
      </c>
      <c r="Q62" s="95" t="s">
        <v>209</v>
      </c>
      <c r="R62" s="95" t="s">
        <v>177</v>
      </c>
      <c r="S62" s="95" t="s">
        <v>210</v>
      </c>
      <c r="T62" s="96" t="s">
        <v>211</v>
      </c>
      <c r="U62" s="4" t="str">
        <f t="shared" ref="U62:U123" si="15">MID(T62,9,2)</f>
        <v>02</v>
      </c>
      <c r="V62" s="4" t="str">
        <f t="shared" ref="V62:V123" si="16">MID(T62,7,2)</f>
        <v>09</v>
      </c>
      <c r="W62" s="4" t="str">
        <f t="shared" ref="W62:W123" si="17">MID(T62,5,2)</f>
        <v>07</v>
      </c>
      <c r="X62" s="4" t="str">
        <f t="shared" ref="X62:X123" si="18">MID(T62,11,1)</f>
        <v>M</v>
      </c>
      <c r="Y62" s="4" t="str">
        <f t="shared" ref="Y62:Y123" si="19">MID(T62,12,2)</f>
        <v>TL</v>
      </c>
      <c r="Z62" s="46" t="s">
        <v>212</v>
      </c>
      <c r="AA62" s="4">
        <v>2411203348</v>
      </c>
      <c r="AB62" s="4">
        <v>2411884363</v>
      </c>
      <c r="AC62" s="4" t="s">
        <v>70</v>
      </c>
      <c r="AD62" s="4" t="s">
        <v>84</v>
      </c>
      <c r="AE62" s="4" t="s">
        <v>181</v>
      </c>
      <c r="AF62" s="4" t="s">
        <v>151</v>
      </c>
      <c r="AG62" s="4" t="s">
        <v>61</v>
      </c>
      <c r="AH62" s="4">
        <v>9.1</v>
      </c>
      <c r="AI62" s="4" t="s">
        <v>128</v>
      </c>
      <c r="AJ62" s="4" t="s">
        <v>129</v>
      </c>
      <c r="AK62" s="4" t="s">
        <v>128</v>
      </c>
      <c r="AL62" s="4" t="s">
        <v>128</v>
      </c>
      <c r="AM62" s="4" t="s">
        <v>130</v>
      </c>
      <c r="AN62" s="4" t="s">
        <v>213</v>
      </c>
      <c r="AO62" s="4">
        <v>811</v>
      </c>
      <c r="AP62" s="4"/>
      <c r="AQ62" s="97" t="s">
        <v>214</v>
      </c>
      <c r="AR62" s="95">
        <v>90342</v>
      </c>
      <c r="AS62" s="4" t="s">
        <v>133</v>
      </c>
      <c r="AT62" s="4" t="s">
        <v>61</v>
      </c>
      <c r="AU62" s="4" t="s">
        <v>134</v>
      </c>
      <c r="AV62" s="95" t="s">
        <v>209</v>
      </c>
      <c r="AW62" s="95" t="s">
        <v>177</v>
      </c>
      <c r="AX62" s="95" t="s">
        <v>215</v>
      </c>
      <c r="AY62" s="4">
        <v>2411979223</v>
      </c>
      <c r="AZ62" s="4" t="s">
        <v>73</v>
      </c>
      <c r="BA62" s="4" t="s">
        <v>213</v>
      </c>
      <c r="BB62" s="4">
        <v>811</v>
      </c>
      <c r="BC62" s="4"/>
      <c r="BD62" s="97" t="s">
        <v>214</v>
      </c>
      <c r="BE62" s="95">
        <v>90342</v>
      </c>
      <c r="BF62" s="4" t="s">
        <v>133</v>
      </c>
      <c r="BG62" s="4" t="s">
        <v>61</v>
      </c>
      <c r="BH62" s="4" t="s">
        <v>216</v>
      </c>
      <c r="BI62" s="4" t="s">
        <v>67</v>
      </c>
      <c r="BJ62" s="4">
        <v>2411979223</v>
      </c>
      <c r="BK62" s="4" t="s">
        <v>216</v>
      </c>
      <c r="BL62" s="4" t="s">
        <v>67</v>
      </c>
      <c r="BM62" s="4" t="s">
        <v>217</v>
      </c>
      <c r="BN62" s="4" t="s">
        <v>218</v>
      </c>
      <c r="BO62" s="98">
        <v>721</v>
      </c>
      <c r="BP62" s="98"/>
      <c r="BQ62" s="98"/>
      <c r="BR62" s="98"/>
      <c r="BS62" s="98"/>
      <c r="BT62" s="98"/>
      <c r="BU62" s="4"/>
      <c r="BV62" s="4" t="s">
        <v>140</v>
      </c>
      <c r="BW62" s="4" t="s">
        <v>140</v>
      </c>
      <c r="BX62" s="4" t="s">
        <v>98</v>
      </c>
      <c r="BY62" s="4" t="s">
        <v>140</v>
      </c>
      <c r="BZ62" s="4" t="s">
        <v>98</v>
      </c>
      <c r="CA62" s="4" t="s">
        <v>140</v>
      </c>
      <c r="CB62" s="101" t="s">
        <v>93</v>
      </c>
      <c r="CC62" s="4" t="s">
        <v>93</v>
      </c>
      <c r="CD62" s="4"/>
      <c r="CE62" s="125"/>
      <c r="CG62" s="41"/>
    </row>
    <row r="63" spans="1:113" x14ac:dyDescent="0.2">
      <c r="A63" s="3">
        <v>6</v>
      </c>
      <c r="B63" s="8">
        <v>9</v>
      </c>
      <c r="C63" s="4" t="s">
        <v>193</v>
      </c>
      <c r="D63" s="4">
        <v>2025</v>
      </c>
      <c r="E63" s="13" t="s">
        <v>219</v>
      </c>
      <c r="F63" s="26" t="s">
        <v>68</v>
      </c>
      <c r="G63" s="7" t="s">
        <v>171</v>
      </c>
      <c r="H63" s="10" t="s">
        <v>62</v>
      </c>
      <c r="I63" s="5" t="s">
        <v>63</v>
      </c>
      <c r="J63" s="4" t="s">
        <v>69</v>
      </c>
      <c r="K63" s="4"/>
      <c r="L63" s="4"/>
      <c r="M63" s="4"/>
      <c r="N63" s="4"/>
      <c r="O63" s="4"/>
      <c r="P63" s="5">
        <v>2503006</v>
      </c>
      <c r="Q63" s="95" t="s">
        <v>220</v>
      </c>
      <c r="R63" s="95" t="s">
        <v>221</v>
      </c>
      <c r="S63" s="95" t="s">
        <v>222</v>
      </c>
      <c r="T63" s="96" t="s">
        <v>223</v>
      </c>
      <c r="U63" s="4" t="str">
        <f t="shared" si="15"/>
        <v>17</v>
      </c>
      <c r="V63" s="4" t="str">
        <f t="shared" si="16"/>
        <v>11</v>
      </c>
      <c r="W63" s="4" t="str">
        <f t="shared" si="17"/>
        <v>06</v>
      </c>
      <c r="X63" s="4" t="str">
        <f t="shared" si="18"/>
        <v>M</v>
      </c>
      <c r="Y63" s="4" t="str">
        <f t="shared" si="19"/>
        <v>TL</v>
      </c>
      <c r="Z63" s="46" t="s">
        <v>224</v>
      </c>
      <c r="AA63" s="4">
        <v>2471354746</v>
      </c>
      <c r="AB63" s="4"/>
      <c r="AC63" s="4" t="s">
        <v>70</v>
      </c>
      <c r="AD63" s="4" t="s">
        <v>225</v>
      </c>
      <c r="AE63" s="4" t="s">
        <v>181</v>
      </c>
      <c r="AF63" s="4" t="s">
        <v>226</v>
      </c>
      <c r="AG63" s="4" t="s">
        <v>61</v>
      </c>
      <c r="AH63" s="4">
        <v>8</v>
      </c>
      <c r="AI63" s="4" t="s">
        <v>91</v>
      </c>
      <c r="AJ63" s="4"/>
      <c r="AK63" s="4" t="s">
        <v>128</v>
      </c>
      <c r="AL63" s="4" t="s">
        <v>128</v>
      </c>
      <c r="AM63" s="4"/>
      <c r="AN63" s="4" t="s">
        <v>230</v>
      </c>
      <c r="AO63" s="4">
        <v>221</v>
      </c>
      <c r="AP63" s="4"/>
      <c r="AQ63" s="97" t="s">
        <v>228</v>
      </c>
      <c r="AR63" s="95">
        <v>90525</v>
      </c>
      <c r="AS63" s="4" t="s">
        <v>226</v>
      </c>
      <c r="AT63" s="4" t="s">
        <v>61</v>
      </c>
      <c r="AU63" s="4" t="s">
        <v>229</v>
      </c>
      <c r="AV63" s="95" t="s">
        <v>221</v>
      </c>
      <c r="AW63" s="95" t="s">
        <v>177</v>
      </c>
      <c r="AX63" s="95" t="s">
        <v>153</v>
      </c>
      <c r="AY63" s="4">
        <v>2413488601</v>
      </c>
      <c r="AZ63" s="4" t="s">
        <v>73</v>
      </c>
      <c r="BA63" s="4" t="s">
        <v>230</v>
      </c>
      <c r="BB63" s="4">
        <v>221</v>
      </c>
      <c r="BC63" s="4"/>
      <c r="BD63" s="97" t="s">
        <v>228</v>
      </c>
      <c r="BE63" s="95">
        <v>90525</v>
      </c>
      <c r="BF63" s="4" t="s">
        <v>227</v>
      </c>
      <c r="BG63" s="4" t="s">
        <v>61</v>
      </c>
      <c r="BH63" s="4" t="s">
        <v>231</v>
      </c>
      <c r="BI63" s="4" t="s">
        <v>190</v>
      </c>
      <c r="BJ63" s="4">
        <v>7733506738</v>
      </c>
      <c r="BK63" s="4"/>
      <c r="BL63" s="4"/>
      <c r="BM63" s="4"/>
      <c r="BN63" s="4"/>
      <c r="BO63" s="98">
        <v>721</v>
      </c>
      <c r="BP63" s="98"/>
      <c r="BQ63" s="98"/>
      <c r="BR63" s="98"/>
      <c r="BS63" s="98"/>
      <c r="BT63" s="98"/>
      <c r="BU63" s="4"/>
      <c r="BV63" s="4" t="s">
        <v>140</v>
      </c>
      <c r="BW63" s="4" t="s">
        <v>140</v>
      </c>
      <c r="BX63" s="4" t="s">
        <v>98</v>
      </c>
      <c r="BY63" s="4" t="s">
        <v>140</v>
      </c>
      <c r="BZ63" s="4" t="s">
        <v>140</v>
      </c>
      <c r="CA63" s="4" t="s">
        <v>140</v>
      </c>
      <c r="CB63" s="101"/>
      <c r="CC63" s="4"/>
      <c r="CD63" s="4"/>
      <c r="CE63" s="125"/>
      <c r="CG63" s="41"/>
    </row>
    <row r="64" spans="1:113" x14ac:dyDescent="0.3">
      <c r="A64" s="3">
        <v>7</v>
      </c>
      <c r="B64" s="8">
        <v>16</v>
      </c>
      <c r="C64" s="4" t="s">
        <v>193</v>
      </c>
      <c r="D64" s="4">
        <v>2025</v>
      </c>
      <c r="E64" s="13" t="s">
        <v>253</v>
      </c>
      <c r="F64" s="26" t="s">
        <v>68</v>
      </c>
      <c r="G64" s="7" t="s">
        <v>208</v>
      </c>
      <c r="H64" s="10" t="s">
        <v>62</v>
      </c>
      <c r="I64" s="5" t="s">
        <v>63</v>
      </c>
      <c r="J64" s="4" t="s">
        <v>87</v>
      </c>
      <c r="K64" s="4" t="s">
        <v>246</v>
      </c>
      <c r="L64" s="4" t="s">
        <v>226</v>
      </c>
      <c r="M64" s="4"/>
      <c r="N64" s="4" t="s">
        <v>247</v>
      </c>
      <c r="O64" s="4" t="s">
        <v>248</v>
      </c>
      <c r="P64" s="5">
        <v>2503007</v>
      </c>
      <c r="Q64" s="4" t="s">
        <v>249</v>
      </c>
      <c r="R64" s="4" t="s">
        <v>250</v>
      </c>
      <c r="S64" s="4" t="s">
        <v>251</v>
      </c>
      <c r="T64" s="4" t="s">
        <v>252</v>
      </c>
      <c r="U64" s="4" t="str">
        <f t="shared" si="15"/>
        <v>28</v>
      </c>
      <c r="V64" s="4" t="str">
        <f t="shared" si="16"/>
        <v>09</v>
      </c>
      <c r="W64" s="4" t="str">
        <f t="shared" si="17"/>
        <v>84</v>
      </c>
      <c r="X64" s="4" t="str">
        <f t="shared" si="18"/>
        <v>M</v>
      </c>
      <c r="Y64" s="4" t="str">
        <f t="shared" si="19"/>
        <v>TL</v>
      </c>
      <c r="Z64" s="4">
        <v>61018204323</v>
      </c>
      <c r="AA64" s="4">
        <v>2471320936</v>
      </c>
      <c r="AB64" s="4"/>
      <c r="AC64" s="4" t="s">
        <v>254</v>
      </c>
      <c r="AD64" s="4" t="s">
        <v>255</v>
      </c>
      <c r="AE64" s="4" t="s">
        <v>256</v>
      </c>
      <c r="AF64" s="4" t="s">
        <v>257</v>
      </c>
      <c r="AG64" s="4" t="s">
        <v>257</v>
      </c>
      <c r="AH64" s="104">
        <v>8.1</v>
      </c>
      <c r="AI64" s="4" t="s">
        <v>128</v>
      </c>
      <c r="AJ64" s="4"/>
      <c r="AK64" s="4" t="s">
        <v>128</v>
      </c>
      <c r="AL64" s="4" t="s">
        <v>128</v>
      </c>
      <c r="AM64" s="4"/>
      <c r="AN64" s="4" t="s">
        <v>258</v>
      </c>
      <c r="AO64" s="4">
        <v>409</v>
      </c>
      <c r="AP64" s="4"/>
      <c r="AQ64" s="4" t="s">
        <v>259</v>
      </c>
      <c r="AR64" s="4">
        <v>90507</v>
      </c>
      <c r="AS64" s="4" t="s">
        <v>226</v>
      </c>
      <c r="AT64" s="4" t="s">
        <v>61</v>
      </c>
      <c r="AU64" s="4" t="s">
        <v>134</v>
      </c>
      <c r="AV64" s="4" t="s">
        <v>249</v>
      </c>
      <c r="AW64" s="4" t="s">
        <v>260</v>
      </c>
      <c r="AX64" s="4" t="s">
        <v>261</v>
      </c>
      <c r="AY64" s="4">
        <v>2223556368</v>
      </c>
      <c r="AZ64" s="5" t="s">
        <v>73</v>
      </c>
      <c r="BA64" s="4" t="s">
        <v>258</v>
      </c>
      <c r="BB64" s="4">
        <v>409</v>
      </c>
      <c r="BC64" s="4"/>
      <c r="BD64" s="4" t="s">
        <v>259</v>
      </c>
      <c r="BE64" s="4">
        <v>90507</v>
      </c>
      <c r="BF64" s="4" t="s">
        <v>226</v>
      </c>
      <c r="BG64" s="4" t="s">
        <v>61</v>
      </c>
      <c r="BH64" s="4" t="s">
        <v>262</v>
      </c>
      <c r="BI64" s="4" t="s">
        <v>263</v>
      </c>
      <c r="BJ64" s="4">
        <v>2223556368</v>
      </c>
      <c r="BK64" s="4" t="s">
        <v>262</v>
      </c>
      <c r="BL64" s="4" t="s">
        <v>263</v>
      </c>
      <c r="BM64" s="4"/>
      <c r="BN64" s="4"/>
      <c r="BO64" s="98">
        <v>721</v>
      </c>
      <c r="BP64" s="106"/>
      <c r="BQ64" s="106"/>
      <c r="BR64" s="106"/>
      <c r="BS64" s="106"/>
      <c r="BT64" s="112"/>
      <c r="BU64" s="112"/>
      <c r="BV64" s="113" t="s">
        <v>140</v>
      </c>
      <c r="BW64" s="4" t="s">
        <v>140</v>
      </c>
      <c r="BX64" s="4" t="s">
        <v>140</v>
      </c>
      <c r="BY64" s="4" t="s">
        <v>140</v>
      </c>
      <c r="BZ64" s="4" t="s">
        <v>98</v>
      </c>
      <c r="CA64" s="4" t="s">
        <v>98</v>
      </c>
      <c r="CB64" s="4"/>
      <c r="CC64" s="4" t="s">
        <v>73</v>
      </c>
      <c r="CD64" s="4"/>
      <c r="CE64" s="101"/>
      <c r="CF64" s="41"/>
      <c r="CG64" s="41"/>
    </row>
    <row r="65" spans="1:85" x14ac:dyDescent="0.2">
      <c r="A65" s="4">
        <v>8</v>
      </c>
      <c r="B65" s="8">
        <v>16</v>
      </c>
      <c r="C65" s="4" t="s">
        <v>193</v>
      </c>
      <c r="D65" s="4">
        <v>2025</v>
      </c>
      <c r="E65" s="13" t="s">
        <v>264</v>
      </c>
      <c r="F65" s="26" t="s">
        <v>68</v>
      </c>
      <c r="G65" s="7" t="s">
        <v>208</v>
      </c>
      <c r="H65" s="10" t="s">
        <v>62</v>
      </c>
      <c r="I65" s="5" t="s">
        <v>63</v>
      </c>
      <c r="J65" s="4" t="s">
        <v>69</v>
      </c>
      <c r="K65" s="4"/>
      <c r="L65" s="4"/>
      <c r="M65" s="4"/>
      <c r="N65" s="4"/>
      <c r="O65" s="4"/>
      <c r="P65" s="5">
        <v>2503008</v>
      </c>
      <c r="Q65" s="95" t="s">
        <v>265</v>
      </c>
      <c r="R65" s="95" t="s">
        <v>235</v>
      </c>
      <c r="S65" s="95" t="s">
        <v>266</v>
      </c>
      <c r="T65" s="96" t="s">
        <v>267</v>
      </c>
      <c r="U65" s="4" t="str">
        <f t="shared" si="15"/>
        <v>05</v>
      </c>
      <c r="V65" s="4" t="str">
        <f t="shared" si="16"/>
        <v>12</v>
      </c>
      <c r="W65" s="4" t="str">
        <f t="shared" si="17"/>
        <v>07</v>
      </c>
      <c r="X65" s="4" t="str">
        <f t="shared" si="18"/>
        <v>M</v>
      </c>
      <c r="Y65" s="4" t="str">
        <f t="shared" si="19"/>
        <v>PL</v>
      </c>
      <c r="Z65" s="46" t="s">
        <v>268</v>
      </c>
      <c r="AA65" s="4">
        <v>7971038099</v>
      </c>
      <c r="AB65" s="4"/>
      <c r="AC65" s="4" t="s">
        <v>70</v>
      </c>
      <c r="AD65" s="4" t="s">
        <v>269</v>
      </c>
      <c r="AE65" s="4" t="s">
        <v>270</v>
      </c>
      <c r="AF65" s="4" t="s">
        <v>271</v>
      </c>
      <c r="AG65" s="4" t="s">
        <v>272</v>
      </c>
      <c r="AH65" s="4">
        <v>9.5</v>
      </c>
      <c r="AI65" s="4" t="s">
        <v>128</v>
      </c>
      <c r="AJ65" s="4"/>
      <c r="AK65" s="4" t="s">
        <v>128</v>
      </c>
      <c r="AL65" s="4" t="s">
        <v>128</v>
      </c>
      <c r="AM65" s="4"/>
      <c r="AN65" s="4" t="s">
        <v>273</v>
      </c>
      <c r="AO65" s="4" t="s">
        <v>274</v>
      </c>
      <c r="AP65" s="4"/>
      <c r="AQ65" s="97" t="s">
        <v>275</v>
      </c>
      <c r="AR65" s="95">
        <v>73300</v>
      </c>
      <c r="AS65" s="4" t="s">
        <v>271</v>
      </c>
      <c r="AT65" s="4" t="s">
        <v>272</v>
      </c>
      <c r="AU65" s="4" t="s">
        <v>134</v>
      </c>
      <c r="AV65" s="95" t="s">
        <v>235</v>
      </c>
      <c r="AW65" s="95" t="s">
        <v>276</v>
      </c>
      <c r="AX65" s="95" t="s">
        <v>277</v>
      </c>
      <c r="AY65" s="4">
        <v>2411711569</v>
      </c>
      <c r="AZ65" s="4" t="s">
        <v>73</v>
      </c>
      <c r="BA65" s="4" t="s">
        <v>273</v>
      </c>
      <c r="BB65" s="4" t="s">
        <v>274</v>
      </c>
      <c r="BC65" s="4"/>
      <c r="BD65" s="97" t="s">
        <v>275</v>
      </c>
      <c r="BE65" s="95">
        <v>73300</v>
      </c>
      <c r="BF65" s="4" t="s">
        <v>271</v>
      </c>
      <c r="BG65" s="4" t="s">
        <v>272</v>
      </c>
      <c r="BH65" s="4" t="s">
        <v>278</v>
      </c>
      <c r="BI65" s="4" t="s">
        <v>67</v>
      </c>
      <c r="BJ65" s="4">
        <v>2411711569</v>
      </c>
      <c r="BK65" s="4" t="s">
        <v>278</v>
      </c>
      <c r="BL65" s="4" t="s">
        <v>67</v>
      </c>
      <c r="BM65" s="4"/>
      <c r="BN65" s="4"/>
      <c r="BO65" s="98">
        <v>721</v>
      </c>
      <c r="BP65" s="98"/>
      <c r="BQ65" s="98"/>
      <c r="BR65" s="98"/>
      <c r="BS65" s="98"/>
      <c r="BT65" s="98"/>
      <c r="BU65" s="4"/>
      <c r="BV65" s="4" t="s">
        <v>140</v>
      </c>
      <c r="BW65" s="4" t="s">
        <v>140</v>
      </c>
      <c r="BX65" s="4" t="s">
        <v>98</v>
      </c>
      <c r="BY65" s="4" t="s">
        <v>140</v>
      </c>
      <c r="BZ65" s="4" t="s">
        <v>98</v>
      </c>
      <c r="CA65" s="4" t="s">
        <v>140</v>
      </c>
      <c r="CB65" s="101"/>
      <c r="CC65" s="4"/>
      <c r="CD65" s="4"/>
      <c r="CE65" s="125"/>
      <c r="CG65" s="41"/>
    </row>
    <row r="66" spans="1:85" x14ac:dyDescent="0.2">
      <c r="A66" s="3">
        <v>9</v>
      </c>
      <c r="B66" s="8">
        <v>16</v>
      </c>
      <c r="C66" s="4" t="s">
        <v>193</v>
      </c>
      <c r="D66" s="4">
        <v>2025</v>
      </c>
      <c r="E66" s="13" t="s">
        <v>279</v>
      </c>
      <c r="F66" s="26" t="s">
        <v>68</v>
      </c>
      <c r="G66" s="7" t="s">
        <v>171</v>
      </c>
      <c r="H66" s="10" t="s">
        <v>62</v>
      </c>
      <c r="I66" s="5" t="s">
        <v>63</v>
      </c>
      <c r="J66" s="4" t="s">
        <v>69</v>
      </c>
      <c r="K66" s="4"/>
      <c r="L66" s="4"/>
      <c r="M66" s="4"/>
      <c r="N66" s="4"/>
      <c r="O66" s="4"/>
      <c r="P66" s="5">
        <v>2503009</v>
      </c>
      <c r="Q66" s="95" t="s">
        <v>280</v>
      </c>
      <c r="R66" s="95" t="s">
        <v>88</v>
      </c>
      <c r="S66" s="95" t="s">
        <v>281</v>
      </c>
      <c r="T66" s="96" t="s">
        <v>282</v>
      </c>
      <c r="U66" s="4" t="str">
        <f t="shared" si="15"/>
        <v>12</v>
      </c>
      <c r="V66" s="4" t="str">
        <f t="shared" si="16"/>
        <v>02</v>
      </c>
      <c r="W66" s="4" t="str">
        <f t="shared" si="17"/>
        <v>07</v>
      </c>
      <c r="X66" s="4" t="str">
        <f t="shared" si="18"/>
        <v>M</v>
      </c>
      <c r="Y66" s="4" t="str">
        <f t="shared" si="19"/>
        <v>TL</v>
      </c>
      <c r="Z66" s="46" t="s">
        <v>283</v>
      </c>
      <c r="AA66" s="4">
        <v>2411646827</v>
      </c>
      <c r="AB66" s="4">
        <v>2414175270</v>
      </c>
      <c r="AC66" s="4" t="s">
        <v>70</v>
      </c>
      <c r="AD66" s="4" t="s">
        <v>84</v>
      </c>
      <c r="AE66" s="4" t="s">
        <v>181</v>
      </c>
      <c r="AF66" s="4" t="s">
        <v>151</v>
      </c>
      <c r="AG66" s="4" t="s">
        <v>61</v>
      </c>
      <c r="AH66" s="4">
        <v>8.1</v>
      </c>
      <c r="AI66" s="4" t="s">
        <v>91</v>
      </c>
      <c r="AJ66" s="4"/>
      <c r="AK66" s="4" t="s">
        <v>128</v>
      </c>
      <c r="AL66" s="4" t="s">
        <v>128</v>
      </c>
      <c r="AM66" s="4"/>
      <c r="AN66" s="4" t="s">
        <v>286</v>
      </c>
      <c r="AO66" s="4" t="s">
        <v>284</v>
      </c>
      <c r="AP66" s="4" t="s">
        <v>285</v>
      </c>
      <c r="AQ66" s="97" t="s">
        <v>287</v>
      </c>
      <c r="AR66" s="95">
        <v>90323</v>
      </c>
      <c r="AS66" s="4" t="s">
        <v>133</v>
      </c>
      <c r="AT66" s="4" t="s">
        <v>61</v>
      </c>
      <c r="AU66" s="4" t="s">
        <v>134</v>
      </c>
      <c r="AV66" s="95" t="s">
        <v>88</v>
      </c>
      <c r="AW66" s="95" t="s">
        <v>288</v>
      </c>
      <c r="AX66" s="95" t="s">
        <v>289</v>
      </c>
      <c r="AY66" s="4">
        <v>2461744288</v>
      </c>
      <c r="AZ66" s="4" t="s">
        <v>73</v>
      </c>
      <c r="BA66" s="4" t="s">
        <v>286</v>
      </c>
      <c r="BB66" s="4" t="s">
        <v>284</v>
      </c>
      <c r="BC66" s="4" t="s">
        <v>285</v>
      </c>
      <c r="BD66" s="97" t="s">
        <v>287</v>
      </c>
      <c r="BE66" s="95">
        <v>90323</v>
      </c>
      <c r="BF66" s="4" t="s">
        <v>133</v>
      </c>
      <c r="BG66" s="4" t="s">
        <v>61</v>
      </c>
      <c r="BH66" s="4" t="s">
        <v>290</v>
      </c>
      <c r="BI66" s="4" t="s">
        <v>190</v>
      </c>
      <c r="BJ66" s="4">
        <v>2411780393</v>
      </c>
      <c r="BK66" s="4" t="s">
        <v>291</v>
      </c>
      <c r="BL66" s="4" t="s">
        <v>67</v>
      </c>
      <c r="BM66" s="4" t="s">
        <v>290</v>
      </c>
      <c r="BN66" s="4" t="s">
        <v>190</v>
      </c>
      <c r="BO66" s="98">
        <v>721</v>
      </c>
      <c r="BP66" s="98"/>
      <c r="BQ66" s="98"/>
      <c r="BR66" s="98"/>
      <c r="BS66" s="98"/>
      <c r="BT66" s="98"/>
      <c r="BU66" s="4"/>
      <c r="BV66" s="4" t="s">
        <v>140</v>
      </c>
      <c r="BW66" s="4" t="s">
        <v>140</v>
      </c>
      <c r="BX66" s="4" t="s">
        <v>98</v>
      </c>
      <c r="BY66" s="4" t="s">
        <v>98</v>
      </c>
      <c r="BZ66" s="4" t="s">
        <v>140</v>
      </c>
      <c r="CA66" s="4" t="s">
        <v>140</v>
      </c>
      <c r="CB66" s="101"/>
      <c r="CC66" s="4"/>
      <c r="CD66" s="4"/>
      <c r="CE66" s="125"/>
      <c r="CG66" s="41"/>
    </row>
    <row r="67" spans="1:85" x14ac:dyDescent="0.3">
      <c r="A67" s="3">
        <v>10</v>
      </c>
      <c r="B67" s="8">
        <v>28</v>
      </c>
      <c r="C67" s="4" t="s">
        <v>193</v>
      </c>
      <c r="D67" s="4">
        <v>2025</v>
      </c>
      <c r="E67" s="13" t="s">
        <v>293</v>
      </c>
      <c r="F67" s="4" t="s">
        <v>68</v>
      </c>
      <c r="G67" s="7" t="s">
        <v>297</v>
      </c>
      <c r="H67" s="10" t="s">
        <v>62</v>
      </c>
      <c r="I67" s="5" t="s">
        <v>63</v>
      </c>
      <c r="J67" s="4" t="s">
        <v>87</v>
      </c>
      <c r="K67" s="4" t="s">
        <v>294</v>
      </c>
      <c r="L67" s="4" t="s">
        <v>295</v>
      </c>
      <c r="M67" s="4">
        <v>2225111835</v>
      </c>
      <c r="N67" s="4" t="s">
        <v>298</v>
      </c>
      <c r="O67" s="4" t="s">
        <v>299</v>
      </c>
      <c r="P67" s="5">
        <v>2503010</v>
      </c>
      <c r="Q67" s="4" t="s">
        <v>276</v>
      </c>
      <c r="R67" s="4" t="s">
        <v>300</v>
      </c>
      <c r="S67" s="4" t="s">
        <v>301</v>
      </c>
      <c r="T67" s="4" t="s">
        <v>302</v>
      </c>
      <c r="U67" s="4" t="str">
        <f t="shared" si="15"/>
        <v>02</v>
      </c>
      <c r="V67" s="4" t="str">
        <f t="shared" si="16"/>
        <v>03</v>
      </c>
      <c r="W67" s="4" t="str">
        <f t="shared" si="17"/>
        <v>04</v>
      </c>
      <c r="X67" s="4" t="str">
        <f t="shared" si="18"/>
        <v>M</v>
      </c>
      <c r="Y67" s="4" t="str">
        <f t="shared" si="19"/>
        <v>MC</v>
      </c>
      <c r="Z67" s="4">
        <v>44180498352</v>
      </c>
      <c r="AA67" s="4">
        <v>5619514259</v>
      </c>
      <c r="AB67" s="4"/>
      <c r="AC67" s="4" t="s">
        <v>70</v>
      </c>
      <c r="AD67" s="4" t="s">
        <v>303</v>
      </c>
      <c r="AE67" s="4" t="s">
        <v>304</v>
      </c>
      <c r="AF67" s="4" t="s">
        <v>305</v>
      </c>
      <c r="AG67" s="4" t="s">
        <v>306</v>
      </c>
      <c r="AH67" s="104">
        <v>8</v>
      </c>
      <c r="AI67" s="4" t="s">
        <v>128</v>
      </c>
      <c r="AJ67" s="4" t="s">
        <v>129</v>
      </c>
      <c r="AK67" s="4" t="s">
        <v>128</v>
      </c>
      <c r="AL67" s="4" t="s">
        <v>128</v>
      </c>
      <c r="AM67" s="4" t="s">
        <v>130</v>
      </c>
      <c r="AN67" s="4" t="s">
        <v>307</v>
      </c>
      <c r="AO67" s="4">
        <v>72</v>
      </c>
      <c r="AP67" s="4"/>
      <c r="AQ67" s="4" t="s">
        <v>308</v>
      </c>
      <c r="AR67" s="4">
        <v>90640</v>
      </c>
      <c r="AS67" s="4" t="s">
        <v>127</v>
      </c>
      <c r="AT67" s="4" t="s">
        <v>61</v>
      </c>
      <c r="AU67" s="4" t="s">
        <v>229</v>
      </c>
      <c r="AV67" s="4" t="s">
        <v>276</v>
      </c>
      <c r="AW67" s="4" t="s">
        <v>309</v>
      </c>
      <c r="AX67" s="4" t="s">
        <v>310</v>
      </c>
      <c r="AY67" s="4">
        <v>5582952313</v>
      </c>
      <c r="AZ67" s="5" t="s">
        <v>73</v>
      </c>
      <c r="BA67" s="4" t="s">
        <v>307</v>
      </c>
      <c r="BB67" s="4">
        <v>72</v>
      </c>
      <c r="BC67" s="4"/>
      <c r="BD67" s="4" t="s">
        <v>308</v>
      </c>
      <c r="BE67" s="4">
        <v>90640</v>
      </c>
      <c r="BF67" s="4" t="s">
        <v>127</v>
      </c>
      <c r="BG67" s="4" t="s">
        <v>61</v>
      </c>
      <c r="BH67" s="4" t="s">
        <v>311</v>
      </c>
      <c r="BI67" s="4" t="s">
        <v>190</v>
      </c>
      <c r="BJ67" s="4">
        <v>5582952313</v>
      </c>
      <c r="BK67" s="4" t="s">
        <v>296</v>
      </c>
      <c r="BL67" s="4" t="s">
        <v>312</v>
      </c>
      <c r="BM67" s="4" t="s">
        <v>313</v>
      </c>
      <c r="BN67" s="4" t="s">
        <v>67</v>
      </c>
      <c r="BO67" s="106">
        <v>721</v>
      </c>
      <c r="BP67" s="106"/>
      <c r="BQ67" s="106"/>
      <c r="BR67" s="106"/>
      <c r="BS67" s="106"/>
      <c r="BT67" s="112"/>
      <c r="BU67" s="112"/>
      <c r="BV67" s="113" t="s">
        <v>140</v>
      </c>
      <c r="BW67" s="4" t="s">
        <v>140</v>
      </c>
      <c r="BX67" s="4" t="s">
        <v>140</v>
      </c>
      <c r="BY67" s="4" t="s">
        <v>140</v>
      </c>
      <c r="BZ67" s="4" t="s">
        <v>98</v>
      </c>
      <c r="CA67" s="4" t="s">
        <v>140</v>
      </c>
      <c r="CB67" s="4" t="s">
        <v>93</v>
      </c>
      <c r="CC67" s="4" t="s">
        <v>73</v>
      </c>
      <c r="CD67" s="4"/>
      <c r="CE67" s="101"/>
      <c r="CF67" s="41"/>
      <c r="CG67" s="41"/>
    </row>
    <row r="68" spans="1:85" x14ac:dyDescent="0.3">
      <c r="A68" s="3">
        <v>11</v>
      </c>
      <c r="B68" s="8">
        <v>30</v>
      </c>
      <c r="C68" s="4" t="s">
        <v>193</v>
      </c>
      <c r="D68" s="4">
        <v>2025</v>
      </c>
      <c r="E68" s="13" t="s">
        <v>314</v>
      </c>
      <c r="F68" s="4" t="s">
        <v>68</v>
      </c>
      <c r="G68" s="7" t="s">
        <v>315</v>
      </c>
      <c r="H68" s="10" t="s">
        <v>62</v>
      </c>
      <c r="I68" s="5" t="s">
        <v>63</v>
      </c>
      <c r="J68" s="4" t="s">
        <v>69</v>
      </c>
      <c r="K68" s="4"/>
      <c r="L68" s="4"/>
      <c r="M68" s="4"/>
      <c r="N68" s="4"/>
      <c r="O68" s="4"/>
      <c r="P68" s="5">
        <v>2503011</v>
      </c>
      <c r="Q68" s="4" t="s">
        <v>316</v>
      </c>
      <c r="R68" s="4" t="s">
        <v>88</v>
      </c>
      <c r="S68" s="4" t="s">
        <v>317</v>
      </c>
      <c r="T68" s="4" t="s">
        <v>318</v>
      </c>
      <c r="U68" s="4" t="str">
        <f t="shared" si="15"/>
        <v>06</v>
      </c>
      <c r="V68" s="4" t="str">
        <f t="shared" si="16"/>
        <v>12</v>
      </c>
      <c r="W68" s="4" t="str">
        <f t="shared" si="17"/>
        <v>07</v>
      </c>
      <c r="X68" s="4" t="str">
        <f t="shared" si="18"/>
        <v>H</v>
      </c>
      <c r="Y68" s="4" t="str">
        <f t="shared" si="19"/>
        <v>TL</v>
      </c>
      <c r="Z68" s="4">
        <v>78220781013</v>
      </c>
      <c r="AA68" s="4">
        <v>2411183330</v>
      </c>
      <c r="AB68" s="4"/>
      <c r="AC68" s="4" t="s">
        <v>192</v>
      </c>
      <c r="AD68" s="4" t="s">
        <v>84</v>
      </c>
      <c r="AE68" s="4" t="s">
        <v>181</v>
      </c>
      <c r="AF68" s="4" t="s">
        <v>151</v>
      </c>
      <c r="AG68" s="4" t="s">
        <v>61</v>
      </c>
      <c r="AH68" s="104">
        <v>8</v>
      </c>
      <c r="AI68" s="4" t="s">
        <v>73</v>
      </c>
      <c r="AJ68" s="4" t="s">
        <v>91</v>
      </c>
      <c r="AK68" s="4" t="s">
        <v>128</v>
      </c>
      <c r="AL68" s="4" t="s">
        <v>128</v>
      </c>
      <c r="AM68" s="4" t="s">
        <v>130</v>
      </c>
      <c r="AN68" s="4" t="s">
        <v>319</v>
      </c>
      <c r="AO68" s="4" t="s">
        <v>274</v>
      </c>
      <c r="AP68" s="4"/>
      <c r="AQ68" s="4" t="s">
        <v>320</v>
      </c>
      <c r="AR68" s="4">
        <v>90406</v>
      </c>
      <c r="AS68" s="4" t="s">
        <v>133</v>
      </c>
      <c r="AT68" s="4" t="s">
        <v>61</v>
      </c>
      <c r="AU68" s="4" t="s">
        <v>134</v>
      </c>
      <c r="AV68" s="4" t="s">
        <v>316</v>
      </c>
      <c r="AW68" s="4" t="s">
        <v>122</v>
      </c>
      <c r="AX68" s="4" t="s">
        <v>321</v>
      </c>
      <c r="AY68" s="4">
        <v>2412396453</v>
      </c>
      <c r="AZ68" s="5" t="s">
        <v>73</v>
      </c>
      <c r="BA68" s="4" t="s">
        <v>319</v>
      </c>
      <c r="BB68" s="4" t="s">
        <v>274</v>
      </c>
      <c r="BC68" s="4"/>
      <c r="BD68" s="4" t="s">
        <v>320</v>
      </c>
      <c r="BE68" s="4">
        <v>90406</v>
      </c>
      <c r="BF68" s="4" t="s">
        <v>133</v>
      </c>
      <c r="BG68" s="4" t="s">
        <v>61</v>
      </c>
      <c r="BH68" s="4" t="s">
        <v>322</v>
      </c>
      <c r="BI68" s="4" t="s">
        <v>67</v>
      </c>
      <c r="BJ68" s="4">
        <v>2412761472</v>
      </c>
      <c r="BK68" s="4" t="s">
        <v>322</v>
      </c>
      <c r="BL68" s="4" t="s">
        <v>67</v>
      </c>
      <c r="BM68" s="4" t="s">
        <v>323</v>
      </c>
      <c r="BN68" s="4" t="s">
        <v>190</v>
      </c>
      <c r="BO68" s="106">
        <v>721</v>
      </c>
      <c r="BP68" s="106"/>
      <c r="BQ68" s="106"/>
      <c r="BR68" s="106"/>
      <c r="BS68" s="106"/>
      <c r="BT68" s="112"/>
      <c r="BU68" s="112"/>
      <c r="BV68" s="113" t="s">
        <v>140</v>
      </c>
      <c r="BW68" s="4" t="s">
        <v>140</v>
      </c>
      <c r="BX68" s="4" t="s">
        <v>98</v>
      </c>
      <c r="BY68" s="4" t="s">
        <v>140</v>
      </c>
      <c r="BZ68" s="4" t="s">
        <v>98</v>
      </c>
      <c r="CA68" s="4" t="s">
        <v>140</v>
      </c>
      <c r="CB68" s="4" t="s">
        <v>93</v>
      </c>
      <c r="CC68" s="4" t="s">
        <v>93</v>
      </c>
      <c r="CD68" s="4"/>
      <c r="CE68" s="101"/>
      <c r="CF68" s="41"/>
      <c r="CG68" s="41"/>
    </row>
    <row r="69" spans="1:85" x14ac:dyDescent="0.3">
      <c r="A69" s="3">
        <v>12</v>
      </c>
      <c r="B69" s="8">
        <v>6</v>
      </c>
      <c r="C69" s="4" t="s">
        <v>324</v>
      </c>
      <c r="D69" s="4">
        <v>2025</v>
      </c>
      <c r="E69" s="13" t="s">
        <v>340</v>
      </c>
      <c r="F69" s="26" t="s">
        <v>68</v>
      </c>
      <c r="G69" s="7" t="s">
        <v>341</v>
      </c>
      <c r="H69" s="10" t="s">
        <v>62</v>
      </c>
      <c r="I69" s="5" t="s">
        <v>63</v>
      </c>
      <c r="J69" s="4" t="s">
        <v>69</v>
      </c>
      <c r="K69" s="4"/>
      <c r="L69" s="4"/>
      <c r="M69" s="4"/>
      <c r="N69" s="4"/>
      <c r="O69" s="4"/>
      <c r="P69" s="5">
        <v>2503012</v>
      </c>
      <c r="Q69" s="4" t="s">
        <v>88</v>
      </c>
      <c r="R69" s="4" t="s">
        <v>342</v>
      </c>
      <c r="S69" s="4" t="s">
        <v>343</v>
      </c>
      <c r="T69" s="4" t="s">
        <v>344</v>
      </c>
      <c r="U69" s="4" t="str">
        <f t="shared" si="15"/>
        <v>13</v>
      </c>
      <c r="V69" s="4" t="str">
        <f t="shared" si="16"/>
        <v>04</v>
      </c>
      <c r="W69" s="4" t="str">
        <f t="shared" si="17"/>
        <v>06</v>
      </c>
      <c r="X69" s="4" t="str">
        <f t="shared" si="18"/>
        <v>M</v>
      </c>
      <c r="Y69" s="4" t="str">
        <f t="shared" si="19"/>
        <v>TL</v>
      </c>
      <c r="Z69" s="4">
        <v>10220659311</v>
      </c>
      <c r="AA69" s="4">
        <v>5636792757</v>
      </c>
      <c r="AB69" s="4"/>
      <c r="AC69" s="4" t="s">
        <v>70</v>
      </c>
      <c r="AD69" s="4" t="s">
        <v>84</v>
      </c>
      <c r="AE69" s="4" t="s">
        <v>181</v>
      </c>
      <c r="AF69" s="4" t="s">
        <v>151</v>
      </c>
      <c r="AG69" s="4" t="s">
        <v>61</v>
      </c>
      <c r="AH69" s="104">
        <v>8.5</v>
      </c>
      <c r="AI69" s="4" t="s">
        <v>73</v>
      </c>
      <c r="AJ69" s="4" t="s">
        <v>91</v>
      </c>
      <c r="AK69" s="4" t="s">
        <v>128</v>
      </c>
      <c r="AL69" s="4" t="s">
        <v>128</v>
      </c>
      <c r="AM69" s="4" t="s">
        <v>130</v>
      </c>
      <c r="AN69" s="4" t="s">
        <v>345</v>
      </c>
      <c r="AO69" s="4">
        <v>1509</v>
      </c>
      <c r="AP69" s="4" t="s">
        <v>346</v>
      </c>
      <c r="AQ69" s="4" t="s">
        <v>347</v>
      </c>
      <c r="AR69" s="4">
        <v>90300</v>
      </c>
      <c r="AS69" s="4" t="s">
        <v>133</v>
      </c>
      <c r="AT69" s="4" t="s">
        <v>61</v>
      </c>
      <c r="AU69" s="4" t="s">
        <v>134</v>
      </c>
      <c r="AV69" s="4" t="s">
        <v>342</v>
      </c>
      <c r="AW69" s="4" t="s">
        <v>177</v>
      </c>
      <c r="AX69" s="4" t="s">
        <v>348</v>
      </c>
      <c r="AY69" s="4">
        <v>2414148081</v>
      </c>
      <c r="AZ69" s="5" t="s">
        <v>73</v>
      </c>
      <c r="BA69" s="4" t="s">
        <v>345</v>
      </c>
      <c r="BB69" s="4">
        <v>1509</v>
      </c>
      <c r="BC69" s="4" t="s">
        <v>346</v>
      </c>
      <c r="BD69" s="4" t="s">
        <v>347</v>
      </c>
      <c r="BE69" s="4">
        <v>90300</v>
      </c>
      <c r="BF69" s="4" t="s">
        <v>133</v>
      </c>
      <c r="BG69" s="4" t="s">
        <v>61</v>
      </c>
      <c r="BH69" s="4" t="s">
        <v>349</v>
      </c>
      <c r="BI69" s="4" t="s">
        <v>67</v>
      </c>
      <c r="BJ69" s="4">
        <v>2414148081</v>
      </c>
      <c r="BK69" s="4" t="s">
        <v>349</v>
      </c>
      <c r="BL69" s="4" t="s">
        <v>67</v>
      </c>
      <c r="BM69" s="4" t="s">
        <v>350</v>
      </c>
      <c r="BN69" s="4" t="s">
        <v>67</v>
      </c>
      <c r="BO69" s="106">
        <v>721</v>
      </c>
      <c r="BP69" s="106"/>
      <c r="BQ69" s="106"/>
      <c r="BR69" s="106"/>
      <c r="BS69" s="106"/>
      <c r="BT69" s="112"/>
      <c r="BU69" s="112"/>
      <c r="BV69" s="113" t="s">
        <v>140</v>
      </c>
      <c r="BW69" s="4" t="s">
        <v>140</v>
      </c>
      <c r="BX69" s="4" t="s">
        <v>98</v>
      </c>
      <c r="BY69" s="4" t="s">
        <v>140</v>
      </c>
      <c r="BZ69" s="4" t="s">
        <v>140</v>
      </c>
      <c r="CA69" s="4" t="s">
        <v>140</v>
      </c>
      <c r="CB69" s="4" t="s">
        <v>93</v>
      </c>
      <c r="CC69" s="4" t="s">
        <v>93</v>
      </c>
      <c r="CD69" s="4"/>
      <c r="CE69" s="101"/>
      <c r="CF69" s="41"/>
      <c r="CG69" s="41"/>
    </row>
    <row r="70" spans="1:85" x14ac:dyDescent="0.3">
      <c r="A70" s="3"/>
      <c r="B70" s="8"/>
      <c r="C70" s="4"/>
      <c r="D70" s="4"/>
      <c r="E70" s="13"/>
      <c r="F70" s="26"/>
      <c r="G70" s="7"/>
      <c r="H70" s="10" t="s">
        <v>62</v>
      </c>
      <c r="I70" s="5" t="s">
        <v>63</v>
      </c>
      <c r="J70" s="4"/>
      <c r="K70" s="4"/>
      <c r="L70" s="4"/>
      <c r="M70" s="4"/>
      <c r="N70" s="4"/>
      <c r="O70" s="4"/>
      <c r="P70" s="5"/>
      <c r="Q70" s="4"/>
      <c r="R70" s="4"/>
      <c r="S70" s="4"/>
      <c r="T70" s="4"/>
      <c r="U70" s="4" t="str">
        <f t="shared" si="15"/>
        <v/>
      </c>
      <c r="V70" s="4" t="str">
        <f t="shared" si="16"/>
        <v/>
      </c>
      <c r="W70" s="4" t="str">
        <f t="shared" si="17"/>
        <v/>
      </c>
      <c r="X70" s="4" t="str">
        <f t="shared" si="18"/>
        <v/>
      </c>
      <c r="Y70" s="4" t="str">
        <f t="shared" si="19"/>
        <v/>
      </c>
      <c r="Z70" s="4"/>
      <c r="AA70" s="4"/>
      <c r="AB70" s="4"/>
      <c r="AC70" s="4"/>
      <c r="AD70" s="4"/>
      <c r="AE70" s="4"/>
      <c r="AF70" s="4"/>
      <c r="AG70" s="4"/>
      <c r="AH70" s="10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5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103"/>
      <c r="BM70" s="4"/>
      <c r="BN70" s="4"/>
      <c r="BO70" s="106"/>
      <c r="BP70" s="106"/>
      <c r="BQ70" s="106"/>
      <c r="BR70" s="106"/>
      <c r="BS70" s="106"/>
      <c r="BT70" s="112"/>
      <c r="BU70" s="112"/>
      <c r="BV70" s="113"/>
      <c r="BW70" s="4"/>
      <c r="BX70" s="4"/>
      <c r="BY70" s="4"/>
      <c r="BZ70" s="4"/>
      <c r="CA70" s="4"/>
      <c r="CB70" s="4"/>
      <c r="CC70" s="4"/>
      <c r="CD70" s="4"/>
      <c r="CE70" s="101"/>
      <c r="CF70" s="41"/>
      <c r="CG70" s="41"/>
    </row>
    <row r="71" spans="1:85" x14ac:dyDescent="0.2">
      <c r="A71" s="4"/>
      <c r="B71" s="8"/>
      <c r="C71" s="4"/>
      <c r="D71" s="4"/>
      <c r="E71" s="13"/>
      <c r="F71" s="26"/>
      <c r="G71" s="7"/>
      <c r="H71" s="10" t="s">
        <v>62</v>
      </c>
      <c r="I71" s="5" t="s">
        <v>63</v>
      </c>
      <c r="J71" s="4"/>
      <c r="K71" s="4"/>
      <c r="L71" s="4"/>
      <c r="M71" s="4"/>
      <c r="N71" s="4"/>
      <c r="O71" s="4"/>
      <c r="P71" s="5"/>
      <c r="Q71" s="95"/>
      <c r="R71" s="95"/>
      <c r="S71" s="95"/>
      <c r="T71" s="96"/>
      <c r="U71" s="4" t="str">
        <f t="shared" si="15"/>
        <v/>
      </c>
      <c r="V71" s="4" t="str">
        <f t="shared" si="16"/>
        <v/>
      </c>
      <c r="W71" s="4" t="str">
        <f t="shared" si="17"/>
        <v/>
      </c>
      <c r="X71" s="4" t="str">
        <f t="shared" si="18"/>
        <v/>
      </c>
      <c r="Y71" s="4" t="str">
        <f t="shared" si="19"/>
        <v/>
      </c>
      <c r="Z71" s="46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97"/>
      <c r="AR71" s="95"/>
      <c r="AS71" s="4"/>
      <c r="AT71" s="4"/>
      <c r="AU71" s="4"/>
      <c r="AV71" s="95"/>
      <c r="AW71" s="95"/>
      <c r="AX71" s="95"/>
      <c r="AY71" s="4"/>
      <c r="AZ71" s="4"/>
      <c r="BA71" s="4"/>
      <c r="BB71" s="4"/>
      <c r="BC71" s="4"/>
      <c r="BD71" s="97"/>
      <c r="BE71" s="95"/>
      <c r="BF71" s="4"/>
      <c r="BG71" s="4"/>
      <c r="BH71" s="4"/>
      <c r="BI71" s="4"/>
      <c r="BJ71" s="4"/>
      <c r="BK71" s="4"/>
      <c r="BL71" s="4"/>
      <c r="BM71" s="4"/>
      <c r="BN71" s="4"/>
      <c r="BO71" s="98"/>
      <c r="BP71" s="98"/>
      <c r="BQ71" s="98"/>
      <c r="BR71" s="98"/>
      <c r="BS71" s="98"/>
      <c r="BT71" s="98"/>
      <c r="BU71" s="4"/>
      <c r="BV71" s="4"/>
      <c r="BW71" s="4"/>
      <c r="BX71" s="4"/>
      <c r="BY71" s="4"/>
      <c r="BZ71" s="4"/>
      <c r="CA71" s="4"/>
      <c r="CB71" s="101"/>
      <c r="CC71" s="4"/>
      <c r="CD71" s="4"/>
      <c r="CE71" s="125"/>
      <c r="CG71" s="41"/>
    </row>
    <row r="72" spans="1:85" x14ac:dyDescent="0.2">
      <c r="A72" s="4"/>
      <c r="B72" s="8"/>
      <c r="C72" s="4"/>
      <c r="D72" s="4"/>
      <c r="E72" s="13"/>
      <c r="F72" s="26"/>
      <c r="G72" s="7"/>
      <c r="H72" s="10" t="s">
        <v>62</v>
      </c>
      <c r="I72" s="5" t="s">
        <v>63</v>
      </c>
      <c r="J72" s="4"/>
      <c r="K72" s="4"/>
      <c r="L72" s="4"/>
      <c r="M72" s="4"/>
      <c r="N72" s="4"/>
      <c r="O72" s="4"/>
      <c r="P72" s="5"/>
      <c r="Q72" s="95"/>
      <c r="R72" s="95"/>
      <c r="S72" s="95"/>
      <c r="T72" s="96"/>
      <c r="U72" s="4" t="str">
        <f t="shared" si="15"/>
        <v/>
      </c>
      <c r="V72" s="4" t="str">
        <f t="shared" si="16"/>
        <v/>
      </c>
      <c r="W72" s="4" t="str">
        <f t="shared" si="17"/>
        <v/>
      </c>
      <c r="X72" s="4" t="str">
        <f t="shared" si="18"/>
        <v/>
      </c>
      <c r="Y72" s="4" t="str">
        <f t="shared" si="19"/>
        <v/>
      </c>
      <c r="Z72" s="46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97"/>
      <c r="AR72" s="95"/>
      <c r="AS72" s="4"/>
      <c r="AT72" s="4"/>
      <c r="AU72" s="4"/>
      <c r="AV72" s="95"/>
      <c r="AW72" s="95"/>
      <c r="AX72" s="95"/>
      <c r="AY72" s="4"/>
      <c r="AZ72" s="4"/>
      <c r="BA72" s="4"/>
      <c r="BB72" s="4"/>
      <c r="BC72" s="4"/>
      <c r="BD72" s="97"/>
      <c r="BE72" s="95"/>
      <c r="BF72" s="4"/>
      <c r="BG72" s="4"/>
      <c r="BH72" s="4"/>
      <c r="BI72" s="4"/>
      <c r="BJ72" s="4"/>
      <c r="BK72" s="4"/>
      <c r="BL72" s="4"/>
      <c r="BM72" s="4"/>
      <c r="BN72" s="4"/>
      <c r="BO72" s="98"/>
      <c r="BP72" s="98"/>
      <c r="BQ72" s="98"/>
      <c r="BR72" s="98"/>
      <c r="BS72" s="98"/>
      <c r="BT72" s="98"/>
      <c r="BU72" s="4"/>
      <c r="BV72" s="4"/>
      <c r="BW72" s="4"/>
      <c r="BX72" s="4"/>
      <c r="BY72" s="4"/>
      <c r="BZ72" s="4"/>
      <c r="CA72" s="4"/>
      <c r="CB72" s="101"/>
      <c r="CC72" s="4"/>
      <c r="CD72" s="4"/>
      <c r="CE72" s="125"/>
      <c r="CG72" s="41"/>
    </row>
    <row r="73" spans="1:85" x14ac:dyDescent="0.2">
      <c r="A73" s="4"/>
      <c r="B73" s="8"/>
      <c r="C73" s="40"/>
      <c r="D73" s="4"/>
      <c r="E73" s="13"/>
      <c r="F73" s="4"/>
      <c r="G73" s="7"/>
      <c r="H73" s="10" t="s">
        <v>62</v>
      </c>
      <c r="I73" s="5" t="s">
        <v>63</v>
      </c>
      <c r="J73" s="4"/>
      <c r="K73" s="4"/>
      <c r="L73" s="4"/>
      <c r="M73" s="4"/>
      <c r="N73" s="4"/>
      <c r="O73" s="4"/>
      <c r="P73" s="5"/>
      <c r="Q73" s="95"/>
      <c r="R73" s="95"/>
      <c r="S73" s="95"/>
      <c r="T73" s="96"/>
      <c r="U73" s="4" t="str">
        <f t="shared" si="15"/>
        <v/>
      </c>
      <c r="V73" s="4" t="str">
        <f t="shared" si="16"/>
        <v/>
      </c>
      <c r="W73" s="4" t="str">
        <f t="shared" si="17"/>
        <v/>
      </c>
      <c r="X73" s="4" t="str">
        <f t="shared" si="18"/>
        <v/>
      </c>
      <c r="Y73" s="4" t="str">
        <f t="shared" si="19"/>
        <v/>
      </c>
      <c r="Z73" s="46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97"/>
      <c r="AR73" s="4"/>
      <c r="AS73" s="4"/>
      <c r="AT73" s="4"/>
      <c r="AU73" s="4"/>
      <c r="AV73" s="95"/>
      <c r="AW73" s="95"/>
      <c r="AX73" s="95"/>
      <c r="AY73" s="4"/>
      <c r="AZ73" s="4"/>
      <c r="BA73" s="4"/>
      <c r="BB73" s="4"/>
      <c r="BC73" s="4"/>
      <c r="BD73" s="97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98"/>
      <c r="BP73" s="98"/>
      <c r="BQ73" s="98"/>
      <c r="BR73" s="98"/>
      <c r="BS73" s="98"/>
      <c r="BT73" s="98"/>
      <c r="BU73" s="4"/>
      <c r="BV73" s="4"/>
      <c r="BW73" s="4"/>
      <c r="BX73" s="4"/>
      <c r="BY73" s="4"/>
      <c r="BZ73" s="4"/>
      <c r="CA73" s="4"/>
      <c r="CB73" s="101"/>
      <c r="CC73" s="4"/>
      <c r="CD73" s="4"/>
      <c r="CE73" s="125"/>
      <c r="CG73" s="41"/>
    </row>
    <row r="74" spans="1:85" x14ac:dyDescent="0.3">
      <c r="A74" s="3"/>
      <c r="B74" s="8"/>
      <c r="C74" s="40"/>
      <c r="D74" s="4"/>
      <c r="E74" s="13"/>
      <c r="F74" s="4"/>
      <c r="G74" s="7"/>
      <c r="H74" s="10" t="s">
        <v>62</v>
      </c>
      <c r="I74" s="5" t="s">
        <v>63</v>
      </c>
      <c r="J74" s="4"/>
      <c r="K74" s="4"/>
      <c r="L74" s="4"/>
      <c r="M74" s="4"/>
      <c r="N74" s="4"/>
      <c r="O74" s="4"/>
      <c r="P74" s="5"/>
      <c r="Q74" s="4"/>
      <c r="R74" s="4"/>
      <c r="S74" s="4"/>
      <c r="T74" s="4"/>
      <c r="U74" s="4" t="str">
        <f t="shared" si="15"/>
        <v/>
      </c>
      <c r="V74" s="4" t="str">
        <f t="shared" si="16"/>
        <v/>
      </c>
      <c r="W74" s="4" t="str">
        <f t="shared" si="17"/>
        <v/>
      </c>
      <c r="X74" s="4" t="str">
        <f t="shared" si="18"/>
        <v/>
      </c>
      <c r="Y74" s="4" t="str">
        <f t="shared" si="19"/>
        <v/>
      </c>
      <c r="Z74" s="4"/>
      <c r="AA74" s="4"/>
      <c r="AB74" s="4"/>
      <c r="AC74" s="4"/>
      <c r="AD74" s="4"/>
      <c r="AE74" s="4"/>
      <c r="AF74" s="4"/>
      <c r="AG74" s="4"/>
      <c r="AH74" s="10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5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103"/>
      <c r="BM74" s="4"/>
      <c r="BN74" s="4"/>
      <c r="BO74" s="106"/>
      <c r="BP74" s="106"/>
      <c r="BQ74" s="106"/>
      <c r="BR74" s="106"/>
      <c r="BS74" s="106"/>
      <c r="BT74" s="112"/>
      <c r="BU74" s="112"/>
      <c r="BV74" s="113"/>
      <c r="BW74" s="4"/>
      <c r="BX74" s="4"/>
      <c r="BY74" s="4"/>
      <c r="BZ74" s="4"/>
      <c r="CA74" s="4"/>
      <c r="CB74" s="4"/>
      <c r="CC74" s="4"/>
      <c r="CD74" s="4"/>
      <c r="CE74" s="101"/>
      <c r="CF74" s="41"/>
      <c r="CG74" s="41"/>
    </row>
    <row r="75" spans="1:85" x14ac:dyDescent="0.3">
      <c r="A75" s="3"/>
      <c r="B75" s="8"/>
      <c r="C75" s="40"/>
      <c r="D75" s="4"/>
      <c r="E75" s="13"/>
      <c r="F75" s="4"/>
      <c r="G75" s="7"/>
      <c r="H75" s="10" t="s">
        <v>62</v>
      </c>
      <c r="I75" s="5" t="s">
        <v>63</v>
      </c>
      <c r="J75" s="4"/>
      <c r="K75" s="4"/>
      <c r="L75" s="4"/>
      <c r="M75" s="4"/>
      <c r="N75" s="4"/>
      <c r="O75" s="4"/>
      <c r="P75" s="5"/>
      <c r="Q75" s="4"/>
      <c r="R75" s="4"/>
      <c r="S75" s="4"/>
      <c r="T75" s="4"/>
      <c r="U75" s="4" t="str">
        <f t="shared" si="15"/>
        <v/>
      </c>
      <c r="V75" s="4" t="str">
        <f t="shared" si="16"/>
        <v/>
      </c>
      <c r="W75" s="4" t="str">
        <f t="shared" si="17"/>
        <v/>
      </c>
      <c r="X75" s="4" t="str">
        <f t="shared" si="18"/>
        <v/>
      </c>
      <c r="Y75" s="4" t="str">
        <f t="shared" si="19"/>
        <v/>
      </c>
      <c r="Z75" s="4"/>
      <c r="AA75" s="4"/>
      <c r="AB75" s="4"/>
      <c r="AC75" s="4"/>
      <c r="AD75" s="4"/>
      <c r="AE75" s="4"/>
      <c r="AF75" s="4"/>
      <c r="AG75" s="4"/>
      <c r="AH75" s="10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5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103"/>
      <c r="BM75" s="4"/>
      <c r="BN75" s="4"/>
      <c r="BO75" s="106"/>
      <c r="BP75" s="106"/>
      <c r="BQ75" s="106"/>
      <c r="BR75" s="106"/>
      <c r="BS75" s="106"/>
      <c r="BT75" s="112"/>
      <c r="BU75" s="112"/>
      <c r="BV75" s="113"/>
      <c r="BW75" s="4"/>
      <c r="BX75" s="4"/>
      <c r="BY75" s="4"/>
      <c r="BZ75" s="4"/>
      <c r="CA75" s="4"/>
      <c r="CB75" s="4"/>
      <c r="CC75" s="4"/>
      <c r="CD75" s="4"/>
      <c r="CE75" s="101"/>
      <c r="CF75" s="41"/>
      <c r="CG75" s="41"/>
    </row>
    <row r="76" spans="1:85" x14ac:dyDescent="0.3">
      <c r="A76" s="3"/>
      <c r="B76" s="8"/>
      <c r="C76" s="4"/>
      <c r="D76" s="4"/>
      <c r="E76" s="13"/>
      <c r="F76" s="4"/>
      <c r="G76" s="7"/>
      <c r="H76" s="10" t="s">
        <v>62</v>
      </c>
      <c r="I76" s="5" t="s">
        <v>63</v>
      </c>
      <c r="J76" s="4"/>
      <c r="K76" s="4"/>
      <c r="L76" s="4"/>
      <c r="M76" s="4"/>
      <c r="N76" s="4"/>
      <c r="O76" s="4"/>
      <c r="P76" s="5"/>
      <c r="Q76" s="4"/>
      <c r="R76" s="4"/>
      <c r="S76" s="4"/>
      <c r="T76" s="4"/>
      <c r="U76" s="4" t="str">
        <f t="shared" si="15"/>
        <v/>
      </c>
      <c r="V76" s="4" t="str">
        <f t="shared" si="16"/>
        <v/>
      </c>
      <c r="W76" s="4" t="str">
        <f t="shared" si="17"/>
        <v/>
      </c>
      <c r="X76" s="4" t="str">
        <f t="shared" si="18"/>
        <v/>
      </c>
      <c r="Y76" s="4" t="str">
        <f t="shared" si="19"/>
        <v/>
      </c>
      <c r="Z76" s="4"/>
      <c r="AA76" s="4"/>
      <c r="AB76" s="4"/>
      <c r="AC76" s="4"/>
      <c r="AD76" s="4"/>
      <c r="AE76" s="4"/>
      <c r="AF76" s="4"/>
      <c r="AG76" s="4"/>
      <c r="AH76" s="10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5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103"/>
      <c r="BM76" s="4"/>
      <c r="BN76" s="4"/>
      <c r="BO76" s="106"/>
      <c r="BP76" s="106"/>
      <c r="BQ76" s="106"/>
      <c r="BR76" s="106"/>
      <c r="BS76" s="106"/>
      <c r="BT76" s="112"/>
      <c r="BU76" s="112"/>
      <c r="BV76" s="113"/>
      <c r="BW76" s="4"/>
      <c r="BX76" s="4"/>
      <c r="BY76" s="4"/>
      <c r="BZ76" s="4"/>
      <c r="CA76" s="4"/>
      <c r="CB76" s="4"/>
      <c r="CC76" s="4"/>
      <c r="CD76" s="4"/>
      <c r="CE76" s="101"/>
      <c r="CF76" s="41"/>
      <c r="CG76" s="41"/>
    </row>
    <row r="77" spans="1:85" x14ac:dyDescent="0.3">
      <c r="A77" s="3"/>
      <c r="B77" s="8"/>
      <c r="C77" s="4"/>
      <c r="D77" s="4"/>
      <c r="E77" s="13"/>
      <c r="F77" s="4"/>
      <c r="G77" s="7"/>
      <c r="H77" s="10" t="s">
        <v>62</v>
      </c>
      <c r="I77" s="5" t="s">
        <v>63</v>
      </c>
      <c r="J77" s="4"/>
      <c r="K77" s="4"/>
      <c r="L77" s="4"/>
      <c r="M77" s="4"/>
      <c r="N77" s="4"/>
      <c r="O77" s="4"/>
      <c r="P77" s="5"/>
      <c r="Q77" s="4"/>
      <c r="R77" s="4"/>
      <c r="S77" s="4"/>
      <c r="T77" s="4"/>
      <c r="U77" s="4" t="str">
        <f t="shared" si="15"/>
        <v/>
      </c>
      <c r="V77" s="4" t="str">
        <f t="shared" si="16"/>
        <v/>
      </c>
      <c r="W77" s="4" t="str">
        <f t="shared" si="17"/>
        <v/>
      </c>
      <c r="X77" s="4" t="str">
        <f t="shared" si="18"/>
        <v/>
      </c>
      <c r="Y77" s="4" t="str">
        <f t="shared" si="19"/>
        <v/>
      </c>
      <c r="Z77" s="4"/>
      <c r="AA77" s="4"/>
      <c r="AB77" s="4"/>
      <c r="AC77" s="4"/>
      <c r="AD77" s="4"/>
      <c r="AE77" s="4"/>
      <c r="AF77" s="4"/>
      <c r="AG77" s="4"/>
      <c r="AH77" s="10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5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103"/>
      <c r="BM77" s="4"/>
      <c r="BN77" s="4"/>
      <c r="BO77" s="106"/>
      <c r="BP77" s="106"/>
      <c r="BQ77" s="106"/>
      <c r="BR77" s="106"/>
      <c r="BS77" s="106"/>
      <c r="BT77" s="112"/>
      <c r="BU77" s="112"/>
      <c r="BV77" s="113"/>
      <c r="BW77" s="4"/>
      <c r="BX77" s="4"/>
      <c r="BY77" s="4"/>
      <c r="BZ77" s="4"/>
      <c r="CA77" s="4"/>
      <c r="CB77" s="4"/>
      <c r="CC77" s="4"/>
      <c r="CD77" s="4"/>
      <c r="CE77" s="101"/>
      <c r="CF77" s="41"/>
      <c r="CG77" s="41"/>
    </row>
    <row r="78" spans="1:85" x14ac:dyDescent="0.2">
      <c r="A78" s="4"/>
      <c r="B78" s="8"/>
      <c r="C78" s="4"/>
      <c r="D78" s="4"/>
      <c r="E78" s="13"/>
      <c r="F78" s="26"/>
      <c r="G78" s="7"/>
      <c r="H78" s="10" t="s">
        <v>62</v>
      </c>
      <c r="I78" s="5" t="s">
        <v>63</v>
      </c>
      <c r="J78" s="4"/>
      <c r="K78" s="4"/>
      <c r="L78" s="4"/>
      <c r="M78" s="4"/>
      <c r="N78" s="4"/>
      <c r="O78" s="4"/>
      <c r="P78" s="5"/>
      <c r="Q78" s="95"/>
      <c r="R78" s="95"/>
      <c r="S78" s="95"/>
      <c r="T78" s="96"/>
      <c r="U78" s="4" t="str">
        <f t="shared" si="15"/>
        <v/>
      </c>
      <c r="V78" s="4" t="str">
        <f t="shared" si="16"/>
        <v/>
      </c>
      <c r="W78" s="4" t="str">
        <f t="shared" si="17"/>
        <v/>
      </c>
      <c r="X78" s="4" t="str">
        <f t="shared" si="18"/>
        <v/>
      </c>
      <c r="Y78" s="4" t="str">
        <f t="shared" si="19"/>
        <v/>
      </c>
      <c r="Z78" s="46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97"/>
      <c r="AR78" s="95"/>
      <c r="AS78" s="4"/>
      <c r="AT78" s="4"/>
      <c r="AU78" s="4"/>
      <c r="AV78" s="95"/>
      <c r="AW78" s="95"/>
      <c r="AX78" s="95"/>
      <c r="AY78" s="4"/>
      <c r="AZ78" s="4"/>
      <c r="BA78" s="4"/>
      <c r="BB78" s="4"/>
      <c r="BC78" s="4"/>
      <c r="BD78" s="97"/>
      <c r="BE78" s="95"/>
      <c r="BF78" s="4"/>
      <c r="BG78" s="4"/>
      <c r="BH78" s="4"/>
      <c r="BI78" s="4"/>
      <c r="BJ78" s="4"/>
      <c r="BK78" s="4"/>
      <c r="BL78" s="4"/>
      <c r="BM78" s="4"/>
      <c r="BN78" s="4"/>
      <c r="BO78" s="98"/>
      <c r="BP78" s="98"/>
      <c r="BQ78" s="98"/>
      <c r="BR78" s="98"/>
      <c r="BS78" s="98"/>
      <c r="BT78" s="98"/>
      <c r="BU78" s="4"/>
      <c r="BV78" s="4"/>
      <c r="BW78" s="4"/>
      <c r="BX78" s="4"/>
      <c r="BY78" s="4"/>
      <c r="BZ78" s="4"/>
      <c r="CA78" s="4"/>
      <c r="CB78" s="101"/>
      <c r="CC78" s="4"/>
      <c r="CD78" s="4"/>
      <c r="CE78" s="125"/>
      <c r="CG78" s="41"/>
    </row>
    <row r="79" spans="1:85" x14ac:dyDescent="0.3">
      <c r="A79" s="3"/>
      <c r="B79" s="8"/>
      <c r="C79" s="4"/>
      <c r="D79" s="4"/>
      <c r="E79" s="13"/>
      <c r="F79" s="26"/>
      <c r="G79" s="7"/>
      <c r="H79" s="10" t="s">
        <v>62</v>
      </c>
      <c r="I79" s="5" t="s">
        <v>63</v>
      </c>
      <c r="J79" s="4"/>
      <c r="K79" s="4"/>
      <c r="L79" s="4"/>
      <c r="M79" s="4"/>
      <c r="N79" s="4"/>
      <c r="O79" s="4"/>
      <c r="P79" s="5"/>
      <c r="Q79" s="4"/>
      <c r="R79" s="4"/>
      <c r="S79" s="4"/>
      <c r="T79" s="4"/>
      <c r="U79" s="4" t="str">
        <f t="shared" si="15"/>
        <v/>
      </c>
      <c r="V79" s="4" t="str">
        <f t="shared" si="16"/>
        <v/>
      </c>
      <c r="W79" s="4" t="str">
        <f t="shared" si="17"/>
        <v/>
      </c>
      <c r="X79" s="4" t="str">
        <f t="shared" si="18"/>
        <v/>
      </c>
      <c r="Y79" s="4" t="str">
        <f t="shared" si="19"/>
        <v/>
      </c>
      <c r="Z79" s="4"/>
      <c r="AA79" s="4"/>
      <c r="AB79" s="4"/>
      <c r="AC79" s="4"/>
      <c r="AD79" s="4"/>
      <c r="AE79" s="4"/>
      <c r="AF79" s="4"/>
      <c r="AG79" s="4"/>
      <c r="AH79" s="10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103"/>
      <c r="BM79" s="4"/>
      <c r="BN79" s="4"/>
      <c r="BO79" s="106"/>
      <c r="BP79" s="106"/>
      <c r="BQ79" s="106"/>
      <c r="BR79" s="106"/>
      <c r="BS79" s="106"/>
      <c r="BT79" s="112"/>
      <c r="BU79" s="112"/>
      <c r="BV79" s="113"/>
      <c r="BW79" s="4"/>
      <c r="BX79" s="4"/>
      <c r="BY79" s="4"/>
      <c r="BZ79" s="4"/>
      <c r="CA79" s="4"/>
      <c r="CB79" s="4"/>
      <c r="CC79" s="4"/>
      <c r="CD79" s="4"/>
      <c r="CE79" s="101"/>
      <c r="CF79" s="41"/>
      <c r="CG79" s="41"/>
    </row>
    <row r="80" spans="1:85" x14ac:dyDescent="0.3">
      <c r="A80" s="3"/>
      <c r="B80" s="8"/>
      <c r="C80" s="4"/>
      <c r="D80" s="4"/>
      <c r="E80" s="13"/>
      <c r="F80" s="26"/>
      <c r="G80" s="7"/>
      <c r="H80" s="10" t="s">
        <v>62</v>
      </c>
      <c r="I80" s="5" t="s">
        <v>63</v>
      </c>
      <c r="J80" s="4"/>
      <c r="K80" s="4"/>
      <c r="L80" s="4"/>
      <c r="M80" s="4"/>
      <c r="N80" s="4"/>
      <c r="O80" s="4"/>
      <c r="P80" s="5"/>
      <c r="Q80" s="4"/>
      <c r="R80" s="4"/>
      <c r="S80" s="4"/>
      <c r="T80" s="4"/>
      <c r="U80" s="4" t="str">
        <f t="shared" si="15"/>
        <v/>
      </c>
      <c r="V80" s="4" t="str">
        <f t="shared" si="16"/>
        <v/>
      </c>
      <c r="W80" s="4" t="str">
        <f t="shared" si="17"/>
        <v/>
      </c>
      <c r="X80" s="4" t="str">
        <f t="shared" si="18"/>
        <v/>
      </c>
      <c r="Y80" s="4" t="str">
        <f t="shared" si="19"/>
        <v/>
      </c>
      <c r="Z80" s="4"/>
      <c r="AA80" s="4"/>
      <c r="AB80" s="4"/>
      <c r="AC80" s="4"/>
      <c r="AD80" s="4"/>
      <c r="AE80" s="4"/>
      <c r="AF80" s="4"/>
      <c r="AG80" s="4"/>
      <c r="AH80" s="10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5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103"/>
      <c r="BM80" s="4"/>
      <c r="BN80" s="4"/>
      <c r="BO80" s="106"/>
      <c r="BP80" s="106"/>
      <c r="BQ80" s="106"/>
      <c r="BR80" s="106"/>
      <c r="BS80" s="106"/>
      <c r="BT80" s="112"/>
      <c r="BU80" s="112"/>
      <c r="BV80" s="113"/>
      <c r="BW80" s="4"/>
      <c r="BX80" s="4"/>
      <c r="BY80" s="4"/>
      <c r="BZ80" s="4"/>
      <c r="CA80" s="4"/>
      <c r="CB80" s="4"/>
      <c r="CC80" s="4"/>
      <c r="CD80" s="4"/>
      <c r="CE80" s="101"/>
      <c r="CF80" s="41"/>
      <c r="CG80" s="41"/>
    </row>
    <row r="81" spans="1:113" x14ac:dyDescent="0.3">
      <c r="A81" s="3"/>
      <c r="B81" s="8"/>
      <c r="C81" s="4"/>
      <c r="D81" s="4"/>
      <c r="E81" s="13"/>
      <c r="F81" s="26"/>
      <c r="G81" s="7"/>
      <c r="H81" s="10" t="s">
        <v>62</v>
      </c>
      <c r="I81" s="5" t="s">
        <v>63</v>
      </c>
      <c r="J81" s="4"/>
      <c r="K81" s="4"/>
      <c r="L81" s="4"/>
      <c r="M81" s="4"/>
      <c r="N81" s="4"/>
      <c r="O81" s="4"/>
      <c r="P81" s="5"/>
      <c r="Q81" s="4"/>
      <c r="R81" s="4"/>
      <c r="S81" s="4"/>
      <c r="T81" s="4"/>
      <c r="U81" s="4" t="str">
        <f t="shared" si="15"/>
        <v/>
      </c>
      <c r="V81" s="4" t="str">
        <f t="shared" si="16"/>
        <v/>
      </c>
      <c r="W81" s="4" t="str">
        <f t="shared" si="17"/>
        <v/>
      </c>
      <c r="X81" s="4" t="str">
        <f t="shared" si="18"/>
        <v/>
      </c>
      <c r="Y81" s="4" t="str">
        <f t="shared" si="19"/>
        <v/>
      </c>
      <c r="Z81" s="4"/>
      <c r="AA81" s="4"/>
      <c r="AB81" s="4"/>
      <c r="AC81" s="4"/>
      <c r="AD81" s="4"/>
      <c r="AE81" s="4"/>
      <c r="AF81" s="4"/>
      <c r="AG81" s="4"/>
      <c r="AH81" s="10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5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103"/>
      <c r="BM81" s="4"/>
      <c r="BN81" s="4"/>
      <c r="BO81" s="98"/>
      <c r="BP81" s="98"/>
      <c r="BQ81" s="98"/>
      <c r="BR81" s="98"/>
      <c r="BS81" s="98"/>
      <c r="BT81" s="112"/>
      <c r="BU81" s="112"/>
      <c r="BV81" s="113"/>
      <c r="BW81" s="4"/>
      <c r="BX81" s="4"/>
      <c r="BY81" s="4"/>
      <c r="BZ81" s="4"/>
      <c r="CA81" s="4"/>
      <c r="CB81" s="4"/>
      <c r="CC81" s="4"/>
      <c r="CD81" s="4"/>
      <c r="CE81" s="101"/>
      <c r="CF81" s="41"/>
      <c r="CG81" s="41"/>
    </row>
    <row r="82" spans="1:113" x14ac:dyDescent="0.3">
      <c r="A82" s="3"/>
      <c r="B82" s="8"/>
      <c r="C82" s="4"/>
      <c r="D82" s="4"/>
      <c r="E82" s="13"/>
      <c r="F82" s="26"/>
      <c r="G82" s="7"/>
      <c r="H82" s="10" t="s">
        <v>62</v>
      </c>
      <c r="I82" s="5" t="s">
        <v>63</v>
      </c>
      <c r="J82" s="4"/>
      <c r="K82" s="4"/>
      <c r="L82" s="4"/>
      <c r="M82" s="4"/>
      <c r="N82" s="4"/>
      <c r="O82" s="4"/>
      <c r="P82" s="5"/>
      <c r="Q82" s="4"/>
      <c r="R82" s="4"/>
      <c r="S82" s="4"/>
      <c r="T82" s="4"/>
      <c r="U82" s="4" t="str">
        <f t="shared" si="15"/>
        <v/>
      </c>
      <c r="V82" s="4" t="str">
        <f t="shared" si="16"/>
        <v/>
      </c>
      <c r="W82" s="4" t="str">
        <f t="shared" si="17"/>
        <v/>
      </c>
      <c r="X82" s="4" t="str">
        <f t="shared" si="18"/>
        <v/>
      </c>
      <c r="Y82" s="4" t="str">
        <f t="shared" si="19"/>
        <v/>
      </c>
      <c r="Z82" s="4"/>
      <c r="AA82" s="4"/>
      <c r="AB82" s="4"/>
      <c r="AC82" s="4"/>
      <c r="AD82" s="4"/>
      <c r="AE82" s="4"/>
      <c r="AF82" s="4"/>
      <c r="AG82" s="4"/>
      <c r="AH82" s="10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5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98"/>
      <c r="BP82" s="98"/>
      <c r="BQ82" s="98"/>
      <c r="BR82" s="98"/>
      <c r="BS82" s="98"/>
      <c r="BT82" s="112"/>
      <c r="BU82" s="112"/>
      <c r="BV82" s="113"/>
      <c r="BW82" s="4"/>
      <c r="BX82" s="4"/>
      <c r="BY82" s="4"/>
      <c r="BZ82" s="4"/>
      <c r="CA82" s="4"/>
      <c r="CB82" s="4"/>
      <c r="CC82" s="4"/>
      <c r="CD82" s="4"/>
      <c r="CE82" s="101"/>
      <c r="CF82" s="41"/>
      <c r="CG82" s="41"/>
    </row>
    <row r="83" spans="1:113" x14ac:dyDescent="0.2">
      <c r="A83" s="4"/>
      <c r="B83" s="8"/>
      <c r="C83" s="4"/>
      <c r="D83" s="4"/>
      <c r="E83" s="13"/>
      <c r="F83" s="26"/>
      <c r="G83" s="7"/>
      <c r="H83" s="10" t="s">
        <v>62</v>
      </c>
      <c r="I83" s="5" t="s">
        <v>63</v>
      </c>
      <c r="J83" s="4"/>
      <c r="K83" s="4"/>
      <c r="L83" s="4"/>
      <c r="M83" s="4"/>
      <c r="N83" s="4"/>
      <c r="O83" s="4"/>
      <c r="P83" s="5"/>
      <c r="Q83" s="95"/>
      <c r="R83" s="95"/>
      <c r="S83" s="95"/>
      <c r="T83" s="96"/>
      <c r="U83" s="4" t="str">
        <f t="shared" si="15"/>
        <v/>
      </c>
      <c r="V83" s="4" t="str">
        <f t="shared" si="16"/>
        <v/>
      </c>
      <c r="W83" s="4" t="str">
        <f t="shared" si="17"/>
        <v/>
      </c>
      <c r="X83" s="4" t="str">
        <f t="shared" si="18"/>
        <v/>
      </c>
      <c r="Y83" s="4" t="str">
        <f t="shared" si="19"/>
        <v/>
      </c>
      <c r="Z83" s="46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97"/>
      <c r="AR83" s="95"/>
      <c r="AS83" s="4"/>
      <c r="AT83" s="4"/>
      <c r="AU83" s="4"/>
      <c r="AV83" s="95"/>
      <c r="AW83" s="95"/>
      <c r="AX83" s="95"/>
      <c r="AY83" s="4"/>
      <c r="AZ83" s="4"/>
      <c r="BA83" s="4"/>
      <c r="BB83" s="4"/>
      <c r="BC83" s="4"/>
      <c r="BD83" s="97"/>
      <c r="BE83" s="95"/>
      <c r="BF83" s="4"/>
      <c r="BG83" s="4"/>
      <c r="BH83" s="4"/>
      <c r="BI83" s="4"/>
      <c r="BJ83" s="4"/>
      <c r="BK83" s="4"/>
      <c r="BL83" s="4"/>
      <c r="BM83" s="4"/>
      <c r="BN83" s="4"/>
      <c r="BO83" s="98"/>
      <c r="BP83" s="98"/>
      <c r="BQ83" s="98"/>
      <c r="BR83" s="98"/>
      <c r="BS83" s="98"/>
      <c r="BT83" s="98"/>
      <c r="BU83" s="4"/>
      <c r="BV83" s="4"/>
      <c r="BW83" s="4"/>
      <c r="BX83" s="4"/>
      <c r="BY83" s="4"/>
      <c r="BZ83" s="4"/>
      <c r="CA83" s="4"/>
      <c r="CB83" s="101"/>
      <c r="CC83" s="4"/>
      <c r="CD83" s="4"/>
      <c r="CE83" s="125"/>
      <c r="CG83" s="41"/>
    </row>
    <row r="84" spans="1:113" x14ac:dyDescent="0.2">
      <c r="A84" s="4"/>
      <c r="B84" s="8"/>
      <c r="C84" s="4"/>
      <c r="D84" s="4"/>
      <c r="E84" s="13"/>
      <c r="F84" s="26"/>
      <c r="G84" s="7"/>
      <c r="H84" s="10" t="s">
        <v>62</v>
      </c>
      <c r="I84" s="5" t="s">
        <v>63</v>
      </c>
      <c r="J84" s="4"/>
      <c r="K84" s="4"/>
      <c r="L84" s="4"/>
      <c r="M84" s="4"/>
      <c r="N84" s="4"/>
      <c r="O84" s="4"/>
      <c r="P84" s="5"/>
      <c r="Q84" s="95"/>
      <c r="R84" s="95"/>
      <c r="S84" s="95"/>
      <c r="T84" s="96"/>
      <c r="U84" s="4" t="str">
        <f t="shared" si="15"/>
        <v/>
      </c>
      <c r="V84" s="4" t="str">
        <f t="shared" si="16"/>
        <v/>
      </c>
      <c r="W84" s="4" t="str">
        <f t="shared" si="17"/>
        <v/>
      </c>
      <c r="X84" s="4" t="str">
        <f t="shared" si="18"/>
        <v/>
      </c>
      <c r="Y84" s="4" t="str">
        <f t="shared" si="19"/>
        <v/>
      </c>
      <c r="Z84" s="46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97"/>
      <c r="AR84" s="95"/>
      <c r="AS84" s="4"/>
      <c r="AT84" s="4"/>
      <c r="AU84" s="4"/>
      <c r="AV84" s="95"/>
      <c r="AW84" s="95"/>
      <c r="AX84" s="95"/>
      <c r="AY84" s="4"/>
      <c r="AZ84" s="4"/>
      <c r="BA84" s="4"/>
      <c r="BB84" s="4"/>
      <c r="BC84" s="4"/>
      <c r="BD84" s="97"/>
      <c r="BE84" s="95"/>
      <c r="BF84" s="4"/>
      <c r="BG84" s="4"/>
      <c r="BH84" s="4"/>
      <c r="BI84" s="4"/>
      <c r="BJ84" s="4"/>
      <c r="BK84" s="4"/>
      <c r="BL84" s="4"/>
      <c r="BM84" s="4"/>
      <c r="BN84" s="4"/>
      <c r="BO84" s="98"/>
      <c r="BP84" s="98"/>
      <c r="BQ84" s="98"/>
      <c r="BR84" s="98"/>
      <c r="BS84" s="98"/>
      <c r="BT84" s="98"/>
      <c r="BU84" s="4"/>
      <c r="BV84" s="4"/>
      <c r="BW84" s="4"/>
      <c r="BX84" s="4"/>
      <c r="BY84" s="4"/>
      <c r="BZ84" s="4"/>
      <c r="CA84" s="4"/>
      <c r="CB84" s="101"/>
      <c r="CC84" s="4"/>
      <c r="CD84" s="4"/>
      <c r="CE84" s="125"/>
      <c r="CG84" s="41"/>
    </row>
    <row r="85" spans="1:113" x14ac:dyDescent="0.3">
      <c r="A85" s="3"/>
      <c r="B85" s="8"/>
      <c r="C85" s="4"/>
      <c r="D85" s="4"/>
      <c r="E85" s="13"/>
      <c r="F85" s="26"/>
      <c r="G85" s="7"/>
      <c r="H85" s="10" t="s">
        <v>62</v>
      </c>
      <c r="I85" s="5" t="s">
        <v>63</v>
      </c>
      <c r="J85" s="4"/>
      <c r="K85" s="4"/>
      <c r="L85" s="4"/>
      <c r="M85" s="4"/>
      <c r="N85" s="4"/>
      <c r="O85" s="4"/>
      <c r="P85" s="5"/>
      <c r="Q85" s="4"/>
      <c r="R85" s="4"/>
      <c r="S85" s="4"/>
      <c r="T85" s="4"/>
      <c r="U85" s="4" t="str">
        <f t="shared" si="15"/>
        <v/>
      </c>
      <c r="V85" s="4" t="str">
        <f t="shared" si="16"/>
        <v/>
      </c>
      <c r="W85" s="4" t="str">
        <f t="shared" si="17"/>
        <v/>
      </c>
      <c r="X85" s="4" t="str">
        <f t="shared" si="18"/>
        <v/>
      </c>
      <c r="Y85" s="4" t="str">
        <f t="shared" si="19"/>
        <v/>
      </c>
      <c r="Z85" s="4"/>
      <c r="AA85" s="4"/>
      <c r="AB85" s="4"/>
      <c r="AC85" s="4"/>
      <c r="AD85" s="4"/>
      <c r="AE85" s="4"/>
      <c r="AF85" s="4"/>
      <c r="AG85" s="4"/>
      <c r="AH85" s="10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5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103"/>
      <c r="BM85" s="4"/>
      <c r="BN85" s="4"/>
      <c r="BO85" s="98"/>
      <c r="BP85" s="98"/>
      <c r="BQ85" s="98"/>
      <c r="BR85" s="98"/>
      <c r="BS85" s="98"/>
      <c r="BT85" s="112"/>
      <c r="BU85" s="112"/>
      <c r="BV85" s="113"/>
      <c r="BW85" s="4"/>
      <c r="BX85" s="4"/>
      <c r="BY85" s="4"/>
      <c r="BZ85" s="4"/>
      <c r="CA85" s="4"/>
      <c r="CB85" s="4"/>
      <c r="CC85" s="4"/>
      <c r="CD85" s="4"/>
      <c r="CE85" s="101"/>
      <c r="CF85" s="41"/>
      <c r="CG85" s="41"/>
    </row>
    <row r="86" spans="1:113" x14ac:dyDescent="0.2">
      <c r="A86" s="4"/>
      <c r="B86" s="8"/>
      <c r="C86" s="4"/>
      <c r="D86" s="4"/>
      <c r="E86" s="13"/>
      <c r="F86" s="26"/>
      <c r="G86" s="7"/>
      <c r="H86" s="10" t="s">
        <v>62</v>
      </c>
      <c r="I86" s="5" t="s">
        <v>63</v>
      </c>
      <c r="J86" s="4"/>
      <c r="K86" s="4"/>
      <c r="L86" s="4"/>
      <c r="M86" s="4"/>
      <c r="N86" s="4"/>
      <c r="O86" s="4"/>
      <c r="P86" s="5"/>
      <c r="Q86" s="95"/>
      <c r="R86" s="95"/>
      <c r="S86" s="95"/>
      <c r="T86" s="96"/>
      <c r="U86" s="4" t="str">
        <f t="shared" si="15"/>
        <v/>
      </c>
      <c r="V86" s="4" t="str">
        <f t="shared" si="16"/>
        <v/>
      </c>
      <c r="W86" s="4" t="str">
        <f t="shared" si="17"/>
        <v/>
      </c>
      <c r="X86" s="4" t="str">
        <f t="shared" si="18"/>
        <v/>
      </c>
      <c r="Y86" s="4" t="str">
        <f t="shared" si="19"/>
        <v/>
      </c>
      <c r="Z86" s="46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97"/>
      <c r="AR86" s="95"/>
      <c r="AS86" s="4"/>
      <c r="AT86" s="4"/>
      <c r="AU86" s="4"/>
      <c r="AV86" s="95"/>
      <c r="AW86" s="95"/>
      <c r="AX86" s="95"/>
      <c r="AY86" s="4"/>
      <c r="AZ86" s="4"/>
      <c r="BA86" s="4"/>
      <c r="BB86" s="4"/>
      <c r="BC86" s="4"/>
      <c r="BD86" s="97"/>
      <c r="BE86" s="95"/>
      <c r="BF86" s="4"/>
      <c r="BG86" s="4"/>
      <c r="BH86" s="4"/>
      <c r="BI86" s="4"/>
      <c r="BJ86" s="4"/>
      <c r="BK86" s="4"/>
      <c r="BL86" s="4"/>
      <c r="BM86" s="4"/>
      <c r="BN86" s="4"/>
      <c r="BO86" s="98"/>
      <c r="BP86" s="98"/>
      <c r="BQ86" s="98"/>
      <c r="BR86" s="98"/>
      <c r="BS86" s="98"/>
      <c r="BT86" s="98"/>
      <c r="BU86" s="4"/>
      <c r="BV86" s="4"/>
      <c r="BW86" s="4"/>
      <c r="BX86" s="4"/>
      <c r="BY86" s="4"/>
      <c r="BZ86" s="4"/>
      <c r="CA86" s="4"/>
      <c r="CB86" s="101"/>
      <c r="CC86" s="4"/>
      <c r="CD86" s="4"/>
      <c r="CE86" s="125"/>
      <c r="CG86" s="41"/>
    </row>
    <row r="87" spans="1:113" x14ac:dyDescent="0.2">
      <c r="A87" s="4"/>
      <c r="B87" s="8"/>
      <c r="C87" s="4"/>
      <c r="D87" s="4"/>
      <c r="E87" s="13"/>
      <c r="F87" s="26"/>
      <c r="G87" s="7"/>
      <c r="H87" s="10" t="s">
        <v>62</v>
      </c>
      <c r="I87" s="5" t="s">
        <v>63</v>
      </c>
      <c r="J87" s="4"/>
      <c r="K87" s="4"/>
      <c r="L87" s="4"/>
      <c r="M87" s="4"/>
      <c r="N87" s="4"/>
      <c r="O87" s="4"/>
      <c r="P87" s="5"/>
      <c r="Q87" s="95"/>
      <c r="R87" s="95"/>
      <c r="S87" s="95"/>
      <c r="T87" s="96"/>
      <c r="U87" s="4" t="str">
        <f t="shared" si="15"/>
        <v/>
      </c>
      <c r="V87" s="4" t="str">
        <f t="shared" si="16"/>
        <v/>
      </c>
      <c r="W87" s="4" t="str">
        <f t="shared" si="17"/>
        <v/>
      </c>
      <c r="X87" s="4" t="str">
        <f t="shared" si="18"/>
        <v/>
      </c>
      <c r="Y87" s="4" t="str">
        <f t="shared" si="19"/>
        <v/>
      </c>
      <c r="Z87" s="46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97"/>
      <c r="AR87" s="95"/>
      <c r="AS87" s="4"/>
      <c r="AT87" s="4"/>
      <c r="AU87" s="4"/>
      <c r="AV87" s="95"/>
      <c r="AW87" s="95"/>
      <c r="AX87" s="95"/>
      <c r="AY87" s="4"/>
      <c r="AZ87" s="4"/>
      <c r="BA87" s="4"/>
      <c r="BB87" s="4"/>
      <c r="BC87" s="4"/>
      <c r="BD87" s="97"/>
      <c r="BE87" s="95"/>
      <c r="BF87" s="4"/>
      <c r="BG87" s="4"/>
      <c r="BH87" s="4"/>
      <c r="BI87" s="4"/>
      <c r="BJ87" s="4"/>
      <c r="BK87" s="4"/>
      <c r="BL87" s="4"/>
      <c r="BM87" s="4"/>
      <c r="BN87" s="4"/>
      <c r="BO87" s="98"/>
      <c r="BP87" s="98"/>
      <c r="BQ87" s="98"/>
      <c r="BR87" s="98"/>
      <c r="BS87" s="98"/>
      <c r="BT87" s="98"/>
      <c r="BU87" s="4"/>
      <c r="BV87" s="4"/>
      <c r="BW87" s="4"/>
      <c r="BX87" s="4"/>
      <c r="BY87" s="4"/>
      <c r="BZ87" s="4"/>
      <c r="CA87" s="4"/>
      <c r="CB87" s="101"/>
      <c r="CC87" s="4"/>
      <c r="CD87" s="4"/>
      <c r="CE87" s="125"/>
      <c r="CG87" s="41"/>
    </row>
    <row r="88" spans="1:113" x14ac:dyDescent="0.3">
      <c r="A88" s="3"/>
      <c r="B88" s="8"/>
      <c r="C88" s="4"/>
      <c r="D88" s="4"/>
      <c r="E88" s="13"/>
      <c r="F88" s="26"/>
      <c r="G88" s="7"/>
      <c r="H88" s="10" t="s">
        <v>62</v>
      </c>
      <c r="I88" s="5" t="s">
        <v>63</v>
      </c>
      <c r="J88" s="4"/>
      <c r="K88" s="4"/>
      <c r="L88" s="4"/>
      <c r="M88" s="4"/>
      <c r="N88" s="4"/>
      <c r="O88" s="4"/>
      <c r="P88" s="5"/>
      <c r="Q88" s="4"/>
      <c r="R88" s="4"/>
      <c r="S88" s="4"/>
      <c r="T88" s="4"/>
      <c r="U88" s="4" t="str">
        <f t="shared" si="15"/>
        <v/>
      </c>
      <c r="V88" s="4" t="str">
        <f t="shared" si="16"/>
        <v/>
      </c>
      <c r="W88" s="4" t="str">
        <f t="shared" si="17"/>
        <v/>
      </c>
      <c r="X88" s="4" t="str">
        <f t="shared" si="18"/>
        <v/>
      </c>
      <c r="Y88" s="4" t="str">
        <f t="shared" si="19"/>
        <v/>
      </c>
      <c r="Z88" s="4"/>
      <c r="AA88" s="4"/>
      <c r="AB88" s="4"/>
      <c r="AC88" s="4"/>
      <c r="AD88" s="4"/>
      <c r="AE88" s="4"/>
      <c r="AF88" s="4"/>
      <c r="AG88" s="4"/>
      <c r="AH88" s="10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5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103"/>
      <c r="BM88" s="4"/>
      <c r="BN88" s="4"/>
      <c r="BO88" s="98"/>
      <c r="BP88" s="98"/>
      <c r="BQ88" s="98"/>
      <c r="BR88" s="98"/>
      <c r="BS88" s="98"/>
      <c r="BT88" s="112"/>
      <c r="BU88" s="112"/>
      <c r="BV88" s="113"/>
      <c r="BW88" s="4"/>
      <c r="BX88" s="4"/>
      <c r="BY88" s="4"/>
      <c r="BZ88" s="4"/>
      <c r="CA88" s="4"/>
      <c r="CB88" s="4"/>
      <c r="CC88" s="4"/>
      <c r="CD88" s="4"/>
      <c r="CE88" s="101"/>
      <c r="CF88" s="41"/>
      <c r="CG88" s="41"/>
    </row>
    <row r="89" spans="1:113" x14ac:dyDescent="0.3">
      <c r="A89" s="3"/>
      <c r="B89" s="8"/>
      <c r="C89" s="4"/>
      <c r="D89" s="4"/>
      <c r="E89" s="13"/>
      <c r="F89" s="26"/>
      <c r="G89" s="7"/>
      <c r="H89" s="10" t="s">
        <v>62</v>
      </c>
      <c r="I89" s="5" t="s">
        <v>63</v>
      </c>
      <c r="J89" s="4"/>
      <c r="K89" s="4"/>
      <c r="L89" s="4"/>
      <c r="M89" s="4"/>
      <c r="N89" s="4"/>
      <c r="O89" s="4"/>
      <c r="P89" s="5"/>
      <c r="Q89" s="4"/>
      <c r="R89" s="4"/>
      <c r="S89" s="4"/>
      <c r="T89" s="4"/>
      <c r="U89" s="4" t="str">
        <f t="shared" si="15"/>
        <v/>
      </c>
      <c r="V89" s="4" t="str">
        <f t="shared" si="16"/>
        <v/>
      </c>
      <c r="W89" s="4" t="str">
        <f t="shared" si="17"/>
        <v/>
      </c>
      <c r="X89" s="4" t="str">
        <f t="shared" si="18"/>
        <v/>
      </c>
      <c r="Y89" s="4" t="str">
        <f t="shared" si="19"/>
        <v/>
      </c>
      <c r="Z89" s="4"/>
      <c r="AA89" s="4"/>
      <c r="AB89" s="4"/>
      <c r="AC89" s="4"/>
      <c r="AD89" s="4"/>
      <c r="AE89" s="4"/>
      <c r="AF89" s="4"/>
      <c r="AG89" s="4"/>
      <c r="AH89" s="10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5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103"/>
      <c r="BM89" s="4"/>
      <c r="BN89" s="4"/>
      <c r="BO89" s="98"/>
      <c r="BP89" s="98"/>
      <c r="BQ89" s="98"/>
      <c r="BR89" s="98"/>
      <c r="BS89" s="98"/>
      <c r="BT89" s="112"/>
      <c r="BU89" s="112"/>
      <c r="BV89" s="113"/>
      <c r="BW89" s="4"/>
      <c r="BX89" s="4"/>
      <c r="BY89" s="4"/>
      <c r="BZ89" s="4"/>
      <c r="CA89" s="4"/>
      <c r="CB89" s="4"/>
      <c r="CC89" s="4"/>
      <c r="CD89" s="4"/>
      <c r="CE89" s="101"/>
      <c r="CF89" s="41"/>
      <c r="CG89" s="41"/>
    </row>
    <row r="90" spans="1:113" x14ac:dyDescent="0.3">
      <c r="A90" s="3"/>
      <c r="B90" s="8"/>
      <c r="C90" s="4"/>
      <c r="D90" s="4"/>
      <c r="E90" s="13"/>
      <c r="F90" s="26"/>
      <c r="G90" s="7"/>
      <c r="H90" s="10" t="s">
        <v>62</v>
      </c>
      <c r="I90" s="5" t="s">
        <v>63</v>
      </c>
      <c r="J90" s="4"/>
      <c r="K90" s="4"/>
      <c r="L90" s="4"/>
      <c r="M90" s="4"/>
      <c r="N90" s="4"/>
      <c r="O90" s="4"/>
      <c r="P90" s="5"/>
      <c r="Q90" s="4"/>
      <c r="R90" s="4"/>
      <c r="S90" s="4"/>
      <c r="T90" s="4"/>
      <c r="U90" s="4" t="str">
        <f t="shared" si="15"/>
        <v/>
      </c>
      <c r="V90" s="4" t="str">
        <f t="shared" si="16"/>
        <v/>
      </c>
      <c r="W90" s="4" t="str">
        <f t="shared" si="17"/>
        <v/>
      </c>
      <c r="X90" s="4" t="str">
        <f t="shared" si="18"/>
        <v/>
      </c>
      <c r="Y90" s="4" t="str">
        <f t="shared" si="19"/>
        <v/>
      </c>
      <c r="Z90" s="4"/>
      <c r="AA90" s="4"/>
      <c r="AB90" s="4"/>
      <c r="AC90" s="4"/>
      <c r="AD90" s="4"/>
      <c r="AE90" s="4"/>
      <c r="AF90" s="4"/>
      <c r="AG90" s="4"/>
      <c r="AH90" s="10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5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98"/>
      <c r="BP90" s="98"/>
      <c r="BQ90" s="98"/>
      <c r="BR90" s="98"/>
      <c r="BS90" s="98"/>
      <c r="BT90" s="112"/>
      <c r="BU90" s="112"/>
      <c r="BV90" s="113"/>
      <c r="BW90" s="4"/>
      <c r="BX90" s="4"/>
      <c r="BY90" s="4"/>
      <c r="BZ90" s="4"/>
      <c r="CA90" s="4"/>
      <c r="CB90" s="4"/>
      <c r="CC90" s="4"/>
      <c r="CD90" s="4"/>
      <c r="CE90" s="101"/>
      <c r="CF90" s="41"/>
      <c r="CG90" s="41"/>
    </row>
    <row r="91" spans="1:113" x14ac:dyDescent="0.3">
      <c r="A91" s="3"/>
      <c r="B91" s="8"/>
      <c r="C91" s="4"/>
      <c r="D91" s="4"/>
      <c r="E91" s="13"/>
      <c r="F91" s="26"/>
      <c r="G91" s="7"/>
      <c r="H91" s="10" t="s">
        <v>62</v>
      </c>
      <c r="I91" s="5" t="s">
        <v>63</v>
      </c>
      <c r="J91" s="4"/>
      <c r="K91" s="4"/>
      <c r="L91" s="4"/>
      <c r="M91" s="4"/>
      <c r="N91" s="4"/>
      <c r="O91" s="4"/>
      <c r="P91" s="5"/>
      <c r="Q91" s="4"/>
      <c r="R91" s="4"/>
      <c r="S91" s="4"/>
      <c r="T91" s="4"/>
      <c r="U91" s="4" t="str">
        <f t="shared" si="15"/>
        <v/>
      </c>
      <c r="V91" s="4" t="str">
        <f t="shared" si="16"/>
        <v/>
      </c>
      <c r="W91" s="4" t="str">
        <f t="shared" si="17"/>
        <v/>
      </c>
      <c r="X91" s="4" t="str">
        <f t="shared" si="18"/>
        <v/>
      </c>
      <c r="Y91" s="4" t="str">
        <f t="shared" si="19"/>
        <v/>
      </c>
      <c r="Z91" s="4"/>
      <c r="AA91" s="4"/>
      <c r="AB91" s="4"/>
      <c r="AC91" s="4"/>
      <c r="AD91" s="4"/>
      <c r="AE91" s="4"/>
      <c r="AF91" s="4"/>
      <c r="AG91" s="4"/>
      <c r="AH91" s="10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5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103"/>
      <c r="BM91" s="4"/>
      <c r="BN91" s="4"/>
      <c r="BO91" s="98"/>
      <c r="BP91" s="98"/>
      <c r="BQ91" s="98"/>
      <c r="BR91" s="98"/>
      <c r="BS91" s="98"/>
      <c r="BT91" s="112"/>
      <c r="BU91" s="112"/>
      <c r="BV91" s="113"/>
      <c r="BW91" s="4"/>
      <c r="BX91" s="4"/>
      <c r="BY91" s="4"/>
      <c r="BZ91" s="4"/>
      <c r="CA91" s="4"/>
      <c r="CB91" s="4"/>
      <c r="CC91" s="4"/>
      <c r="CD91" s="4"/>
      <c r="CE91" s="101"/>
      <c r="CF91" s="41"/>
      <c r="CG91" s="41"/>
    </row>
    <row r="92" spans="1:113" s="4" customFormat="1" x14ac:dyDescent="0.3">
      <c r="E92" s="17"/>
      <c r="G92" s="7"/>
      <c r="H92" s="63" t="s">
        <v>62</v>
      </c>
      <c r="I92" s="4" t="s">
        <v>63</v>
      </c>
      <c r="P92" s="5"/>
      <c r="U92" s="4" t="str">
        <f t="shared" si="15"/>
        <v/>
      </c>
      <c r="V92" s="4" t="str">
        <f t="shared" si="16"/>
        <v/>
      </c>
      <c r="W92" s="4" t="str">
        <f t="shared" si="17"/>
        <v/>
      </c>
      <c r="X92" s="4" t="str">
        <f t="shared" si="18"/>
        <v/>
      </c>
      <c r="Y92" s="4" t="str">
        <f t="shared" si="19"/>
        <v/>
      </c>
      <c r="BO92" s="98"/>
      <c r="BP92" s="98"/>
      <c r="BQ92" s="98"/>
      <c r="BR92" s="98"/>
      <c r="BS92" s="98"/>
      <c r="CE92" s="10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</row>
    <row r="93" spans="1:113" x14ac:dyDescent="0.2">
      <c r="A93" s="4"/>
      <c r="B93" s="8"/>
      <c r="C93" s="4"/>
      <c r="D93" s="4"/>
      <c r="E93" s="13"/>
      <c r="F93" s="26"/>
      <c r="G93" s="7"/>
      <c r="H93" s="10" t="s">
        <v>62</v>
      </c>
      <c r="I93" s="5" t="s">
        <v>63</v>
      </c>
      <c r="J93" s="4"/>
      <c r="K93" s="4"/>
      <c r="L93" s="4"/>
      <c r="M93" s="4"/>
      <c r="N93" s="4"/>
      <c r="O93" s="4"/>
      <c r="P93" s="5"/>
      <c r="Q93" s="95"/>
      <c r="R93" s="95"/>
      <c r="S93" s="95"/>
      <c r="T93" s="96"/>
      <c r="U93" s="4" t="str">
        <f t="shared" si="15"/>
        <v/>
      </c>
      <c r="V93" s="4" t="str">
        <f t="shared" si="16"/>
        <v/>
      </c>
      <c r="W93" s="4" t="str">
        <f t="shared" si="17"/>
        <v/>
      </c>
      <c r="X93" s="4" t="str">
        <f t="shared" si="18"/>
        <v/>
      </c>
      <c r="Y93" s="4" t="str">
        <f t="shared" si="19"/>
        <v/>
      </c>
      <c r="Z93" s="46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97"/>
      <c r="AR93" s="95"/>
      <c r="AS93" s="4"/>
      <c r="AT93" s="4"/>
      <c r="AU93" s="4"/>
      <c r="AV93" s="95"/>
      <c r="AW93" s="95"/>
      <c r="AX93" s="95"/>
      <c r="AY93" s="4"/>
      <c r="AZ93" s="4"/>
      <c r="BA93" s="4"/>
      <c r="BB93" s="4"/>
      <c r="BC93" s="4"/>
      <c r="BD93" s="97"/>
      <c r="BE93" s="95"/>
      <c r="BF93" s="4"/>
      <c r="BG93" s="4"/>
      <c r="BH93" s="4"/>
      <c r="BI93" s="4"/>
      <c r="BJ93" s="4"/>
      <c r="BK93" s="4"/>
      <c r="BL93" s="4"/>
      <c r="BM93" s="4"/>
      <c r="BN93" s="4"/>
      <c r="BO93" s="98"/>
      <c r="BP93" s="98"/>
      <c r="BQ93" s="98"/>
      <c r="BR93" s="98"/>
      <c r="BS93" s="98"/>
      <c r="BT93" s="98"/>
      <c r="BU93" s="4"/>
      <c r="BV93" s="4"/>
      <c r="BW93" s="4"/>
      <c r="BX93" s="4"/>
      <c r="BY93" s="4"/>
      <c r="BZ93" s="4"/>
      <c r="CA93" s="4"/>
      <c r="CB93" s="101"/>
      <c r="CC93" s="4"/>
      <c r="CD93" s="4"/>
      <c r="CE93" s="125"/>
      <c r="CG93" s="41"/>
    </row>
    <row r="94" spans="1:113" x14ac:dyDescent="0.3">
      <c r="A94" s="50"/>
      <c r="B94" s="51"/>
      <c r="C94" s="52"/>
      <c r="D94" s="52"/>
      <c r="E94" s="53"/>
      <c r="F94" s="54"/>
      <c r="G94" s="55"/>
      <c r="H94" s="56" t="s">
        <v>62</v>
      </c>
      <c r="I94" s="57" t="s">
        <v>63</v>
      </c>
      <c r="J94" s="52"/>
      <c r="K94" s="52"/>
      <c r="L94" s="52"/>
      <c r="M94" s="52"/>
      <c r="N94" s="52"/>
      <c r="O94" s="52"/>
      <c r="P94" s="57"/>
      <c r="Q94" s="52"/>
      <c r="R94" s="52"/>
      <c r="S94" s="52"/>
      <c r="T94" s="52"/>
      <c r="U94" s="4" t="str">
        <f t="shared" si="15"/>
        <v/>
      </c>
      <c r="V94" s="4" t="str">
        <f t="shared" si="16"/>
        <v/>
      </c>
      <c r="W94" s="4" t="str">
        <f t="shared" si="17"/>
        <v/>
      </c>
      <c r="X94" s="4" t="str">
        <f t="shared" si="18"/>
        <v/>
      </c>
      <c r="Y94" s="4" t="str">
        <f t="shared" si="19"/>
        <v/>
      </c>
      <c r="Z94" s="52"/>
      <c r="AA94" s="52"/>
      <c r="AB94" s="52"/>
      <c r="AC94" s="52"/>
      <c r="AD94" s="52"/>
      <c r="AE94" s="52"/>
      <c r="AF94" s="52"/>
      <c r="AG94" s="52"/>
      <c r="AH94" s="114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7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115"/>
      <c r="BP94" s="115"/>
      <c r="BQ94" s="115"/>
      <c r="BR94" s="115"/>
      <c r="BS94" s="115"/>
      <c r="BT94" s="116"/>
      <c r="BU94" s="116"/>
      <c r="BV94" s="117"/>
      <c r="BW94" s="52"/>
      <c r="BX94" s="52"/>
      <c r="BY94" s="52"/>
      <c r="BZ94" s="52"/>
      <c r="CA94" s="52"/>
      <c r="CB94" s="52"/>
      <c r="CC94" s="52"/>
      <c r="CD94" s="52"/>
      <c r="CE94" s="127"/>
      <c r="CF94" s="41"/>
      <c r="CG94" s="41"/>
    </row>
    <row r="95" spans="1:113" s="75" customFormat="1" ht="12" x14ac:dyDescent="0.3">
      <c r="E95" s="76"/>
      <c r="G95" s="77"/>
      <c r="H95" s="78" t="s">
        <v>112</v>
      </c>
      <c r="I95" s="75" t="s">
        <v>63</v>
      </c>
      <c r="U95" s="4" t="str">
        <f t="shared" si="15"/>
        <v/>
      </c>
      <c r="V95" s="4" t="str">
        <f t="shared" si="16"/>
        <v/>
      </c>
      <c r="W95" s="4" t="str">
        <f t="shared" si="17"/>
        <v/>
      </c>
      <c r="X95" s="4" t="str">
        <f t="shared" si="18"/>
        <v/>
      </c>
      <c r="Y95" s="4" t="str">
        <f t="shared" si="19"/>
        <v/>
      </c>
    </row>
    <row r="96" spans="1:113" s="25" customFormat="1" x14ac:dyDescent="0.3">
      <c r="A96" s="3"/>
      <c r="B96" s="8"/>
      <c r="C96" s="4"/>
      <c r="D96" s="4"/>
      <c r="E96" s="13"/>
      <c r="F96" s="26"/>
      <c r="G96" s="7"/>
      <c r="H96" s="10" t="s">
        <v>62</v>
      </c>
      <c r="I96" s="5" t="s">
        <v>63</v>
      </c>
      <c r="J96" s="4"/>
      <c r="K96" s="4"/>
      <c r="L96" s="4"/>
      <c r="M96" s="4"/>
      <c r="N96" s="4"/>
      <c r="O96" s="4"/>
      <c r="P96" s="5"/>
      <c r="Q96" s="4"/>
      <c r="R96" s="4"/>
      <c r="S96" s="4"/>
      <c r="T96" s="4"/>
      <c r="U96" s="4" t="str">
        <f t="shared" si="15"/>
        <v/>
      </c>
      <c r="V96" s="4" t="str">
        <f t="shared" si="16"/>
        <v/>
      </c>
      <c r="W96" s="4" t="str">
        <f t="shared" si="17"/>
        <v/>
      </c>
      <c r="X96" s="4" t="str">
        <f t="shared" si="18"/>
        <v/>
      </c>
      <c r="Y96" s="4" t="str">
        <f t="shared" si="19"/>
        <v/>
      </c>
      <c r="Z96" s="4"/>
      <c r="AA96" s="4"/>
      <c r="AB96" s="4"/>
      <c r="AC96" s="4"/>
      <c r="AD96" s="4"/>
      <c r="AE96" s="4"/>
      <c r="AF96" s="4"/>
      <c r="AG96" s="4"/>
      <c r="AH96" s="10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5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98"/>
      <c r="BP96" s="98"/>
      <c r="BQ96" s="98"/>
      <c r="BR96" s="98"/>
      <c r="BS96" s="98"/>
      <c r="BT96" s="112"/>
      <c r="BU96" s="112"/>
      <c r="BV96" s="113"/>
      <c r="BW96" s="4"/>
      <c r="BX96" s="4"/>
      <c r="BY96" s="4"/>
      <c r="BZ96" s="4"/>
      <c r="CA96" s="4"/>
      <c r="CB96" s="4"/>
      <c r="CC96" s="4"/>
      <c r="CD96" s="4"/>
      <c r="CE96" s="101"/>
      <c r="CF96" s="41"/>
      <c r="CG96" s="41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</row>
    <row r="97" spans="1:113" s="25" customFormat="1" x14ac:dyDescent="0.3">
      <c r="A97" s="3"/>
      <c r="B97" s="8"/>
      <c r="C97" s="4"/>
      <c r="D97" s="4"/>
      <c r="E97" s="13"/>
      <c r="F97" s="26"/>
      <c r="G97" s="7"/>
      <c r="H97" s="10" t="s">
        <v>62</v>
      </c>
      <c r="I97" s="5" t="s">
        <v>63</v>
      </c>
      <c r="J97" s="4"/>
      <c r="K97" s="4"/>
      <c r="L97" s="4"/>
      <c r="M97" s="4"/>
      <c r="N97" s="4"/>
      <c r="O97" s="4"/>
      <c r="P97" s="5"/>
      <c r="Q97" s="4"/>
      <c r="R97" s="4"/>
      <c r="S97" s="4"/>
      <c r="T97" s="4"/>
      <c r="U97" s="4" t="str">
        <f t="shared" si="15"/>
        <v/>
      </c>
      <c r="V97" s="4" t="str">
        <f t="shared" si="16"/>
        <v/>
      </c>
      <c r="W97" s="4" t="str">
        <f t="shared" si="17"/>
        <v/>
      </c>
      <c r="X97" s="4" t="str">
        <f t="shared" si="18"/>
        <v/>
      </c>
      <c r="Y97" s="4" t="str">
        <f t="shared" si="19"/>
        <v/>
      </c>
      <c r="Z97" s="4"/>
      <c r="AA97" s="4"/>
      <c r="AB97" s="4"/>
      <c r="AC97" s="4"/>
      <c r="AD97" s="4"/>
      <c r="AE97" s="4"/>
      <c r="AF97" s="4"/>
      <c r="AG97" s="4"/>
      <c r="AH97" s="10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5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98"/>
      <c r="BP97" s="98"/>
      <c r="BQ97" s="98"/>
      <c r="BR97" s="98"/>
      <c r="BS97" s="98"/>
      <c r="BT97" s="112"/>
      <c r="BU97" s="112"/>
      <c r="BV97" s="113"/>
      <c r="BW97" s="4"/>
      <c r="BX97" s="4"/>
      <c r="BY97" s="4"/>
      <c r="BZ97" s="4"/>
      <c r="CA97" s="4"/>
      <c r="CB97" s="4"/>
      <c r="CC97" s="4"/>
      <c r="CD97" s="4"/>
      <c r="CE97" s="101"/>
      <c r="CF97" s="41"/>
      <c r="CG97" s="41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</row>
    <row r="98" spans="1:113" s="25" customFormat="1" x14ac:dyDescent="0.3">
      <c r="A98" s="3"/>
      <c r="B98" s="8"/>
      <c r="C98" s="4"/>
      <c r="D98" s="4"/>
      <c r="E98" s="13"/>
      <c r="F98" s="26"/>
      <c r="G98" s="7"/>
      <c r="H98" s="10" t="s">
        <v>62</v>
      </c>
      <c r="I98" s="5" t="s">
        <v>63</v>
      </c>
      <c r="J98" s="4"/>
      <c r="K98" s="4"/>
      <c r="L98" s="4"/>
      <c r="M98" s="4"/>
      <c r="N98" s="4"/>
      <c r="O98" s="4"/>
      <c r="P98" s="5"/>
      <c r="Q98" s="4"/>
      <c r="R98" s="4"/>
      <c r="S98" s="4"/>
      <c r="T98" s="4"/>
      <c r="U98" s="4" t="str">
        <f t="shared" si="15"/>
        <v/>
      </c>
      <c r="V98" s="4" t="str">
        <f t="shared" si="16"/>
        <v/>
      </c>
      <c r="W98" s="4" t="str">
        <f t="shared" si="17"/>
        <v/>
      </c>
      <c r="X98" s="4" t="str">
        <f t="shared" si="18"/>
        <v/>
      </c>
      <c r="Y98" s="4" t="str">
        <f t="shared" si="19"/>
        <v/>
      </c>
      <c r="Z98" s="4"/>
      <c r="AA98" s="4"/>
      <c r="AB98" s="4"/>
      <c r="AC98" s="4"/>
      <c r="AD98" s="4"/>
      <c r="AE98" s="4"/>
      <c r="AF98" s="4"/>
      <c r="AG98" s="4"/>
      <c r="AH98" s="10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5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98"/>
      <c r="BP98" s="98"/>
      <c r="BQ98" s="98"/>
      <c r="BR98" s="98"/>
      <c r="BS98" s="98"/>
      <c r="BT98" s="112"/>
      <c r="BU98" s="112"/>
      <c r="BV98" s="113"/>
      <c r="BW98" s="4"/>
      <c r="BX98" s="4"/>
      <c r="BY98" s="4"/>
      <c r="BZ98" s="4"/>
      <c r="CA98" s="4"/>
      <c r="CB98" s="4"/>
      <c r="CC98" s="4"/>
      <c r="CD98" s="4"/>
      <c r="CE98" s="101"/>
      <c r="CF98" s="41"/>
      <c r="CG98" s="41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</row>
    <row r="99" spans="1:113" s="25" customFormat="1" ht="15" customHeight="1" x14ac:dyDescent="0.3">
      <c r="A99" s="3"/>
      <c r="B99" s="46"/>
      <c r="C99" s="46"/>
      <c r="D99" s="46"/>
      <c r="E99" s="13"/>
      <c r="F99" s="4"/>
      <c r="G99" s="62"/>
      <c r="H99" s="63" t="s">
        <v>62</v>
      </c>
      <c r="I99" s="9" t="s">
        <v>63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4" t="str">
        <f t="shared" si="15"/>
        <v/>
      </c>
      <c r="V99" s="4" t="str">
        <f t="shared" si="16"/>
        <v/>
      </c>
      <c r="W99" s="4" t="str">
        <f t="shared" si="17"/>
        <v/>
      </c>
      <c r="X99" s="4" t="str">
        <f t="shared" si="18"/>
        <v/>
      </c>
      <c r="Y99" s="4" t="str">
        <f t="shared" si="19"/>
        <v/>
      </c>
      <c r="Z99" s="118"/>
      <c r="AA99" s="5"/>
      <c r="AB99" s="5"/>
      <c r="AC99" s="5"/>
      <c r="AD99" s="5"/>
      <c r="AE99" s="103"/>
      <c r="AF99" s="5"/>
      <c r="AG99" s="5"/>
      <c r="AH99" s="119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103"/>
      <c r="BJ99" s="5"/>
      <c r="BK99" s="5"/>
      <c r="BL99" s="103"/>
      <c r="BM99" s="5"/>
      <c r="BN99" s="5"/>
      <c r="BO99" s="5"/>
      <c r="BP99" s="113"/>
      <c r="BQ99" s="113"/>
      <c r="BR99" s="113"/>
      <c r="BS99" s="113"/>
      <c r="BT99" s="113"/>
      <c r="BU99" s="113"/>
      <c r="BV99" s="113"/>
      <c r="BW99" s="5"/>
      <c r="BX99" s="5"/>
      <c r="BY99" s="5"/>
      <c r="BZ99" s="5"/>
      <c r="CA99" s="5"/>
      <c r="CB99" s="5"/>
      <c r="CC99" s="5"/>
      <c r="CD99" s="5"/>
      <c r="CE99" s="128"/>
      <c r="CF99" s="129"/>
      <c r="CG99" s="129"/>
      <c r="CH99" s="2">
        <f t="shared" ref="CH99" si="20">P99</f>
        <v>0</v>
      </c>
      <c r="CI99" s="2" t="str">
        <f t="shared" ref="CI99" si="21">CONCATENATE( Q99,R99,S99 )</f>
        <v/>
      </c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</row>
    <row r="100" spans="1:113" s="25" customFormat="1" ht="15" customHeight="1" x14ac:dyDescent="0.3">
      <c r="A100" s="3"/>
      <c r="B100" s="46"/>
      <c r="C100" s="46"/>
      <c r="D100" s="46"/>
      <c r="E100" s="13"/>
      <c r="F100" s="4"/>
      <c r="G100" s="62"/>
      <c r="H100" s="63" t="s">
        <v>62</v>
      </c>
      <c r="I100" s="9" t="s">
        <v>63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4" t="str">
        <f t="shared" si="15"/>
        <v/>
      </c>
      <c r="V100" s="4" t="str">
        <f t="shared" si="16"/>
        <v/>
      </c>
      <c r="W100" s="4" t="str">
        <f t="shared" si="17"/>
        <v/>
      </c>
      <c r="X100" s="4" t="str">
        <f t="shared" si="18"/>
        <v/>
      </c>
      <c r="Y100" s="4" t="str">
        <f t="shared" si="19"/>
        <v/>
      </c>
      <c r="Z100" s="118"/>
      <c r="AA100" s="5"/>
      <c r="AB100" s="5"/>
      <c r="AC100" s="5"/>
      <c r="AD100" s="5"/>
      <c r="AE100" s="103"/>
      <c r="AF100" s="5"/>
      <c r="AG100" s="5"/>
      <c r="AH100" s="119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103"/>
      <c r="BJ100" s="5"/>
      <c r="BK100" s="5"/>
      <c r="BL100" s="103"/>
      <c r="BM100" s="5"/>
      <c r="BN100" s="5"/>
      <c r="BO100" s="5"/>
      <c r="BP100" s="113"/>
      <c r="BQ100" s="113"/>
      <c r="BR100" s="113"/>
      <c r="BS100" s="113"/>
      <c r="BT100" s="113"/>
      <c r="BU100" s="113"/>
      <c r="BV100" s="113"/>
      <c r="BW100" s="5"/>
      <c r="BX100" s="5"/>
      <c r="BY100" s="5"/>
      <c r="BZ100" s="5"/>
      <c r="CA100" s="5"/>
      <c r="CB100" s="5"/>
      <c r="CC100" s="5"/>
      <c r="CD100" s="5"/>
      <c r="CE100" s="128"/>
      <c r="CF100" s="129"/>
      <c r="CG100" s="129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</row>
    <row r="101" spans="1:113" s="80" customFormat="1" ht="12" x14ac:dyDescent="0.3">
      <c r="E101" s="81"/>
      <c r="G101" s="82"/>
      <c r="H101" s="83" t="s">
        <v>62</v>
      </c>
      <c r="I101" s="80" t="s">
        <v>63</v>
      </c>
      <c r="U101" s="4" t="str">
        <f t="shared" si="15"/>
        <v/>
      </c>
      <c r="V101" s="4" t="str">
        <f t="shared" si="16"/>
        <v/>
      </c>
      <c r="W101" s="4" t="str">
        <f t="shared" si="17"/>
        <v/>
      </c>
      <c r="X101" s="4" t="str">
        <f t="shared" si="18"/>
        <v/>
      </c>
      <c r="Y101" s="4" t="str">
        <f t="shared" si="19"/>
        <v/>
      </c>
      <c r="CE101" s="126"/>
      <c r="CF101" s="75"/>
      <c r="CG101" s="75"/>
      <c r="CH101" s="75"/>
      <c r="CI101" s="75"/>
      <c r="CJ101" s="75"/>
      <c r="CK101" s="75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5"/>
      <c r="DF101" s="75"/>
      <c r="DG101" s="75"/>
      <c r="DH101" s="75"/>
      <c r="DI101" s="75"/>
    </row>
    <row r="102" spans="1:113" s="80" customFormat="1" x14ac:dyDescent="0.3">
      <c r="E102" s="17"/>
      <c r="G102" s="82"/>
      <c r="H102" s="83" t="s">
        <v>62</v>
      </c>
      <c r="I102" s="80" t="s">
        <v>63</v>
      </c>
      <c r="U102" s="4" t="str">
        <f t="shared" si="15"/>
        <v/>
      </c>
      <c r="V102" s="4" t="str">
        <f t="shared" si="16"/>
        <v/>
      </c>
      <c r="W102" s="4" t="str">
        <f t="shared" si="17"/>
        <v/>
      </c>
      <c r="X102" s="4" t="str">
        <f t="shared" si="18"/>
        <v/>
      </c>
      <c r="Y102" s="4" t="str">
        <f t="shared" si="19"/>
        <v/>
      </c>
      <c r="CE102" s="126"/>
      <c r="CF102" s="75"/>
      <c r="CG102" s="75"/>
      <c r="CH102" s="75"/>
      <c r="CI102" s="75"/>
      <c r="CJ102" s="75"/>
      <c r="CK102" s="75"/>
      <c r="CL102" s="75"/>
      <c r="CM102" s="75"/>
      <c r="CN102" s="75"/>
      <c r="CO102" s="75"/>
      <c r="CP102" s="75"/>
      <c r="CQ102" s="75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75"/>
      <c r="DC102" s="75"/>
      <c r="DD102" s="75"/>
      <c r="DE102" s="75"/>
      <c r="DF102" s="75"/>
      <c r="DG102" s="75"/>
      <c r="DH102" s="75"/>
      <c r="DI102" s="75"/>
    </row>
    <row r="103" spans="1:113" s="80" customFormat="1" x14ac:dyDescent="0.3">
      <c r="E103" s="17"/>
      <c r="G103" s="82"/>
      <c r="H103" s="83" t="s">
        <v>62</v>
      </c>
      <c r="I103" s="80" t="s">
        <v>63</v>
      </c>
      <c r="U103" s="4" t="str">
        <f t="shared" si="15"/>
        <v/>
      </c>
      <c r="V103" s="4" t="str">
        <f t="shared" si="16"/>
        <v/>
      </c>
      <c r="W103" s="4" t="str">
        <f t="shared" si="17"/>
        <v/>
      </c>
      <c r="X103" s="4" t="str">
        <f t="shared" si="18"/>
        <v/>
      </c>
      <c r="Y103" s="4" t="str">
        <f t="shared" si="19"/>
        <v/>
      </c>
      <c r="CE103" s="126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</row>
    <row r="104" spans="1:113" s="80" customFormat="1" x14ac:dyDescent="0.3">
      <c r="E104" s="17"/>
      <c r="G104" s="82"/>
      <c r="H104" s="83" t="s">
        <v>62</v>
      </c>
      <c r="I104" s="80" t="s">
        <v>63</v>
      </c>
      <c r="U104" s="4" t="str">
        <f t="shared" si="15"/>
        <v/>
      </c>
      <c r="V104" s="4" t="str">
        <f t="shared" si="16"/>
        <v/>
      </c>
      <c r="W104" s="4" t="str">
        <f t="shared" si="17"/>
        <v/>
      </c>
      <c r="X104" s="4" t="str">
        <f t="shared" si="18"/>
        <v/>
      </c>
      <c r="Y104" s="4" t="str">
        <f t="shared" si="19"/>
        <v/>
      </c>
      <c r="BO104" s="120"/>
      <c r="CE104" s="126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</row>
    <row r="105" spans="1:113" s="25" customFormat="1" x14ac:dyDescent="0.3">
      <c r="A105" s="3"/>
      <c r="B105" s="8"/>
      <c r="C105" s="4"/>
      <c r="D105" s="4"/>
      <c r="E105" s="13"/>
      <c r="F105" s="26"/>
      <c r="G105" s="7"/>
      <c r="H105" s="10" t="s">
        <v>62</v>
      </c>
      <c r="I105" s="5" t="s">
        <v>63</v>
      </c>
      <c r="J105" s="4"/>
      <c r="K105" s="4"/>
      <c r="L105" s="4"/>
      <c r="M105" s="4"/>
      <c r="N105" s="4"/>
      <c r="O105" s="4"/>
      <c r="P105" s="5"/>
      <c r="Q105" s="4"/>
      <c r="R105" s="4"/>
      <c r="S105" s="4"/>
      <c r="T105" s="4"/>
      <c r="U105" s="4" t="str">
        <f t="shared" si="15"/>
        <v/>
      </c>
      <c r="V105" s="4" t="str">
        <f t="shared" si="16"/>
        <v/>
      </c>
      <c r="W105" s="4" t="str">
        <f t="shared" si="17"/>
        <v/>
      </c>
      <c r="X105" s="4" t="str">
        <f t="shared" si="18"/>
        <v/>
      </c>
      <c r="Y105" s="4" t="str">
        <f t="shared" si="19"/>
        <v/>
      </c>
      <c r="Z105" s="4"/>
      <c r="AA105" s="4"/>
      <c r="AB105" s="4"/>
      <c r="AC105" s="4"/>
      <c r="AD105" s="4"/>
      <c r="AE105" s="4"/>
      <c r="AF105" s="4"/>
      <c r="AG105" s="4"/>
      <c r="AH105" s="10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5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98"/>
      <c r="BP105" s="98"/>
      <c r="BQ105" s="98"/>
      <c r="BR105" s="98"/>
      <c r="BS105" s="98"/>
      <c r="BT105" s="112"/>
      <c r="BU105" s="112"/>
      <c r="BV105" s="113"/>
      <c r="BW105" s="4"/>
      <c r="BX105" s="4"/>
      <c r="BY105" s="4"/>
      <c r="BZ105" s="4"/>
      <c r="CA105" s="4"/>
      <c r="CB105" s="4"/>
      <c r="CC105" s="4"/>
      <c r="CD105" s="4"/>
      <c r="CE105" s="101"/>
      <c r="CF105" s="41"/>
      <c r="CG105" s="41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</row>
    <row r="106" spans="1:113" s="80" customFormat="1" x14ac:dyDescent="0.3">
      <c r="E106" s="17"/>
      <c r="G106" s="82"/>
      <c r="H106" s="83" t="s">
        <v>62</v>
      </c>
      <c r="I106" s="80" t="s">
        <v>63</v>
      </c>
      <c r="U106" s="4" t="str">
        <f t="shared" si="15"/>
        <v/>
      </c>
      <c r="V106" s="4" t="str">
        <f t="shared" si="16"/>
        <v/>
      </c>
      <c r="W106" s="4" t="str">
        <f t="shared" si="17"/>
        <v/>
      </c>
      <c r="X106" s="4" t="str">
        <f t="shared" si="18"/>
        <v/>
      </c>
      <c r="Y106" s="4" t="str">
        <f t="shared" si="19"/>
        <v/>
      </c>
      <c r="BO106" s="120"/>
      <c r="CE106" s="126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</row>
    <row r="107" spans="1:113" s="80" customFormat="1" x14ac:dyDescent="0.3">
      <c r="E107" s="17"/>
      <c r="G107" s="82"/>
      <c r="H107" s="83" t="s">
        <v>62</v>
      </c>
      <c r="I107" s="80" t="s">
        <v>63</v>
      </c>
      <c r="U107" s="4" t="str">
        <f t="shared" si="15"/>
        <v/>
      </c>
      <c r="V107" s="4" t="str">
        <f t="shared" si="16"/>
        <v/>
      </c>
      <c r="W107" s="4" t="str">
        <f t="shared" si="17"/>
        <v/>
      </c>
      <c r="X107" s="4" t="str">
        <f t="shared" si="18"/>
        <v/>
      </c>
      <c r="Y107" s="4" t="str">
        <f t="shared" si="19"/>
        <v/>
      </c>
      <c r="BO107" s="120"/>
      <c r="CE107" s="126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75"/>
      <c r="DE107" s="75"/>
      <c r="DF107" s="75"/>
      <c r="DG107" s="75"/>
      <c r="DH107" s="75"/>
      <c r="DI107" s="75"/>
    </row>
    <row r="108" spans="1:113" s="80" customFormat="1" x14ac:dyDescent="0.3">
      <c r="E108" s="17"/>
      <c r="G108" s="82"/>
      <c r="H108" s="83" t="s">
        <v>62</v>
      </c>
      <c r="I108" s="80" t="s">
        <v>63</v>
      </c>
      <c r="U108" s="4" t="str">
        <f t="shared" si="15"/>
        <v/>
      </c>
      <c r="V108" s="4" t="str">
        <f t="shared" si="16"/>
        <v/>
      </c>
      <c r="W108" s="4" t="str">
        <f t="shared" si="17"/>
        <v/>
      </c>
      <c r="X108" s="4" t="str">
        <f t="shared" si="18"/>
        <v/>
      </c>
      <c r="Y108" s="4" t="str">
        <f t="shared" si="19"/>
        <v/>
      </c>
      <c r="BO108" s="120"/>
      <c r="CE108" s="126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</row>
    <row r="109" spans="1:113" s="80" customFormat="1" x14ac:dyDescent="0.3">
      <c r="E109" s="17"/>
      <c r="G109" s="82"/>
      <c r="H109" s="83" t="s">
        <v>62</v>
      </c>
      <c r="I109" s="80" t="s">
        <v>63</v>
      </c>
      <c r="U109" s="4" t="str">
        <f t="shared" si="15"/>
        <v/>
      </c>
      <c r="V109" s="4" t="str">
        <f t="shared" si="16"/>
        <v/>
      </c>
      <c r="W109" s="4" t="str">
        <f t="shared" si="17"/>
        <v/>
      </c>
      <c r="X109" s="4" t="str">
        <f t="shared" si="18"/>
        <v/>
      </c>
      <c r="Y109" s="4" t="str">
        <f t="shared" si="19"/>
        <v/>
      </c>
      <c r="BO109" s="120"/>
      <c r="CE109" s="126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</row>
    <row r="110" spans="1:113" s="80" customFormat="1" x14ac:dyDescent="0.3">
      <c r="E110" s="17"/>
      <c r="G110" s="82"/>
      <c r="H110" s="83" t="s">
        <v>62</v>
      </c>
      <c r="I110" s="80" t="s">
        <v>63</v>
      </c>
      <c r="U110" s="4" t="str">
        <f t="shared" si="15"/>
        <v/>
      </c>
      <c r="V110" s="4" t="str">
        <f t="shared" si="16"/>
        <v/>
      </c>
      <c r="W110" s="4" t="str">
        <f t="shared" si="17"/>
        <v/>
      </c>
      <c r="X110" s="4" t="str">
        <f t="shared" si="18"/>
        <v/>
      </c>
      <c r="Y110" s="4" t="str">
        <f t="shared" si="19"/>
        <v/>
      </c>
      <c r="BO110" s="120"/>
      <c r="CE110" s="126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</row>
    <row r="111" spans="1:113" s="80" customFormat="1" x14ac:dyDescent="0.3">
      <c r="E111" s="17"/>
      <c r="G111" s="82"/>
      <c r="H111" s="83" t="s">
        <v>62</v>
      </c>
      <c r="I111" s="80" t="s">
        <v>63</v>
      </c>
      <c r="U111" s="4" t="str">
        <f t="shared" si="15"/>
        <v/>
      </c>
      <c r="V111" s="4" t="str">
        <f t="shared" si="16"/>
        <v/>
      </c>
      <c r="W111" s="4" t="str">
        <f t="shared" si="17"/>
        <v/>
      </c>
      <c r="X111" s="4" t="str">
        <f t="shared" si="18"/>
        <v/>
      </c>
      <c r="Y111" s="4" t="str">
        <f t="shared" si="19"/>
        <v/>
      </c>
      <c r="BO111" s="120"/>
      <c r="CE111" s="126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</row>
    <row r="112" spans="1:113" s="25" customFormat="1" x14ac:dyDescent="0.2">
      <c r="A112" s="4"/>
      <c r="B112" s="8"/>
      <c r="C112" s="4"/>
      <c r="D112" s="4"/>
      <c r="E112" s="13"/>
      <c r="F112" s="26"/>
      <c r="G112" s="7"/>
      <c r="H112" s="10" t="s">
        <v>62</v>
      </c>
      <c r="I112" s="5" t="s">
        <v>63</v>
      </c>
      <c r="J112" s="4"/>
      <c r="K112" s="4"/>
      <c r="L112" s="4"/>
      <c r="M112" s="4"/>
      <c r="N112" s="4"/>
      <c r="O112" s="4"/>
      <c r="P112" s="5"/>
      <c r="Q112" s="95"/>
      <c r="R112" s="95"/>
      <c r="S112" s="95"/>
      <c r="T112" s="96"/>
      <c r="U112" s="4" t="str">
        <f t="shared" si="15"/>
        <v/>
      </c>
      <c r="V112" s="4" t="str">
        <f t="shared" si="16"/>
        <v/>
      </c>
      <c r="W112" s="4" t="str">
        <f t="shared" si="17"/>
        <v/>
      </c>
      <c r="X112" s="4" t="str">
        <f t="shared" si="18"/>
        <v/>
      </c>
      <c r="Y112" s="4" t="str">
        <f t="shared" si="19"/>
        <v/>
      </c>
      <c r="Z112" s="46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97"/>
      <c r="AR112" s="95"/>
      <c r="AS112" s="4"/>
      <c r="AT112" s="4"/>
      <c r="AU112" s="4"/>
      <c r="AV112" s="95"/>
      <c r="AW112" s="95"/>
      <c r="AX112" s="95"/>
      <c r="AY112" s="4"/>
      <c r="AZ112" s="4"/>
      <c r="BA112" s="4"/>
      <c r="BB112" s="4"/>
      <c r="BC112" s="4"/>
      <c r="BD112" s="97"/>
      <c r="BE112" s="95"/>
      <c r="BF112" s="4"/>
      <c r="BG112" s="4"/>
      <c r="BH112" s="4"/>
      <c r="BI112" s="4"/>
      <c r="BJ112" s="4"/>
      <c r="BK112" s="4"/>
      <c r="BL112" s="4"/>
      <c r="BM112" s="4"/>
      <c r="BN112" s="4"/>
      <c r="BO112" s="98"/>
      <c r="BP112" s="98"/>
      <c r="BQ112" s="98"/>
      <c r="BR112" s="98"/>
      <c r="BS112" s="98"/>
      <c r="BT112" s="98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125"/>
      <c r="CF112" s="2"/>
      <c r="CG112" s="41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</row>
    <row r="113" spans="1:113" s="25" customFormat="1" x14ac:dyDescent="0.2">
      <c r="A113" s="4"/>
      <c r="B113" s="8"/>
      <c r="C113" s="4"/>
      <c r="D113" s="4"/>
      <c r="E113" s="13"/>
      <c r="F113" s="26"/>
      <c r="G113" s="7"/>
      <c r="H113" s="10" t="s">
        <v>62</v>
      </c>
      <c r="I113" s="5" t="s">
        <v>63</v>
      </c>
      <c r="J113" s="4"/>
      <c r="K113" s="4"/>
      <c r="L113" s="4"/>
      <c r="M113" s="4"/>
      <c r="N113" s="4"/>
      <c r="O113" s="4"/>
      <c r="P113" s="5"/>
      <c r="Q113" s="95"/>
      <c r="R113" s="95"/>
      <c r="S113" s="95"/>
      <c r="T113" s="96"/>
      <c r="U113" s="4" t="str">
        <f t="shared" si="15"/>
        <v/>
      </c>
      <c r="V113" s="4" t="str">
        <f t="shared" si="16"/>
        <v/>
      </c>
      <c r="W113" s="4" t="str">
        <f t="shared" si="17"/>
        <v/>
      </c>
      <c r="X113" s="4" t="str">
        <f t="shared" si="18"/>
        <v/>
      </c>
      <c r="Y113" s="4" t="str">
        <f t="shared" si="19"/>
        <v/>
      </c>
      <c r="Z113" s="46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97"/>
      <c r="AR113" s="95"/>
      <c r="AS113" s="4"/>
      <c r="AT113" s="4"/>
      <c r="AU113" s="4"/>
      <c r="AV113" s="95"/>
      <c r="AW113" s="95"/>
      <c r="AX113" s="95"/>
      <c r="AY113" s="4"/>
      <c r="AZ113" s="4"/>
      <c r="BA113" s="4"/>
      <c r="BB113" s="4"/>
      <c r="BC113" s="4"/>
      <c r="BD113" s="97"/>
      <c r="BE113" s="95"/>
      <c r="BF113" s="4"/>
      <c r="BG113" s="4"/>
      <c r="BH113" s="4"/>
      <c r="BI113" s="4"/>
      <c r="BJ113" s="4"/>
      <c r="BK113" s="4"/>
      <c r="BL113" s="4"/>
      <c r="BM113" s="4"/>
      <c r="BN113" s="4"/>
      <c r="BO113" s="98"/>
      <c r="BP113" s="98"/>
      <c r="BQ113" s="98"/>
      <c r="BR113" s="98"/>
      <c r="BS113" s="98"/>
      <c r="BT113" s="98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125"/>
      <c r="CF113" s="2"/>
      <c r="CG113" s="41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</row>
    <row r="114" spans="1:113" s="25" customFormat="1" x14ac:dyDescent="0.2">
      <c r="A114" s="4"/>
      <c r="B114" s="8"/>
      <c r="C114" s="4"/>
      <c r="D114" s="4"/>
      <c r="E114" s="13"/>
      <c r="F114" s="26"/>
      <c r="G114" s="7"/>
      <c r="H114" s="10" t="s">
        <v>62</v>
      </c>
      <c r="I114" s="5" t="s">
        <v>63</v>
      </c>
      <c r="J114" s="4"/>
      <c r="K114" s="4"/>
      <c r="L114" s="4"/>
      <c r="M114" s="4"/>
      <c r="N114" s="4"/>
      <c r="O114" s="4"/>
      <c r="P114" s="5"/>
      <c r="Q114" s="95"/>
      <c r="R114" s="95"/>
      <c r="S114" s="95"/>
      <c r="T114" s="96"/>
      <c r="U114" s="4" t="str">
        <f t="shared" si="15"/>
        <v/>
      </c>
      <c r="V114" s="4" t="str">
        <f t="shared" si="16"/>
        <v/>
      </c>
      <c r="W114" s="4" t="str">
        <f t="shared" si="17"/>
        <v/>
      </c>
      <c r="X114" s="4" t="str">
        <f t="shared" si="18"/>
        <v/>
      </c>
      <c r="Y114" s="4" t="str">
        <f t="shared" si="19"/>
        <v/>
      </c>
      <c r="Z114" s="46"/>
      <c r="AA114" s="46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97"/>
      <c r="AR114" s="95"/>
      <c r="AS114" s="4"/>
      <c r="AT114" s="4"/>
      <c r="AU114" s="4"/>
      <c r="AV114" s="95"/>
      <c r="AW114" s="95"/>
      <c r="AX114" s="95"/>
      <c r="AY114" s="4"/>
      <c r="AZ114" s="4"/>
      <c r="BA114" s="4"/>
      <c r="BB114" s="4"/>
      <c r="BC114" s="4"/>
      <c r="BD114" s="97"/>
      <c r="BE114" s="95"/>
      <c r="BF114" s="4"/>
      <c r="BG114" s="4"/>
      <c r="BH114" s="4"/>
      <c r="BI114" s="4"/>
      <c r="BJ114" s="4"/>
      <c r="BK114" s="4"/>
      <c r="BL114" s="4"/>
      <c r="BM114" s="4"/>
      <c r="BN114" s="4"/>
      <c r="BO114" s="98"/>
      <c r="BP114" s="98"/>
      <c r="BQ114" s="98"/>
      <c r="BR114" s="98"/>
      <c r="BS114" s="98"/>
      <c r="BT114" s="98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125"/>
      <c r="CF114" s="2"/>
      <c r="CG114" s="41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</row>
    <row r="115" spans="1:113" s="25" customFormat="1" x14ac:dyDescent="0.2">
      <c r="A115" s="4"/>
      <c r="B115" s="8"/>
      <c r="C115" s="4"/>
      <c r="D115" s="4"/>
      <c r="E115" s="13"/>
      <c r="F115" s="4"/>
      <c r="G115" s="7"/>
      <c r="H115" s="10" t="s">
        <v>62</v>
      </c>
      <c r="I115" s="5" t="s">
        <v>63</v>
      </c>
      <c r="J115" s="4"/>
      <c r="K115" s="4"/>
      <c r="L115" s="4"/>
      <c r="M115" s="4"/>
      <c r="N115" s="4"/>
      <c r="O115" s="4"/>
      <c r="P115" s="5"/>
      <c r="Q115" s="95"/>
      <c r="R115" s="95"/>
      <c r="S115" s="95"/>
      <c r="T115" s="96"/>
      <c r="U115" s="4" t="str">
        <f t="shared" si="15"/>
        <v/>
      </c>
      <c r="V115" s="4" t="str">
        <f t="shared" si="16"/>
        <v/>
      </c>
      <c r="W115" s="4" t="str">
        <f t="shared" si="17"/>
        <v/>
      </c>
      <c r="X115" s="4" t="str">
        <f t="shared" si="18"/>
        <v/>
      </c>
      <c r="Y115" s="4" t="str">
        <f t="shared" si="19"/>
        <v/>
      </c>
      <c r="Z115" s="46"/>
      <c r="AA115" s="46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97"/>
      <c r="AR115" s="95"/>
      <c r="AS115" s="4"/>
      <c r="AT115" s="4"/>
      <c r="AU115" s="4"/>
      <c r="AV115" s="95"/>
      <c r="AW115" s="95"/>
      <c r="AX115" s="95"/>
      <c r="AY115" s="4"/>
      <c r="AZ115" s="4"/>
      <c r="BA115" s="4"/>
      <c r="BB115" s="4"/>
      <c r="BC115" s="4"/>
      <c r="BD115" s="97"/>
      <c r="BE115" s="95"/>
      <c r="BF115" s="4"/>
      <c r="BG115" s="4"/>
      <c r="BH115" s="4"/>
      <c r="BI115" s="4"/>
      <c r="BJ115" s="4"/>
      <c r="BK115" s="4"/>
      <c r="BL115" s="4"/>
      <c r="BM115" s="4"/>
      <c r="BN115" s="4"/>
      <c r="BO115" s="98"/>
      <c r="BP115" s="98"/>
      <c r="BQ115" s="98"/>
      <c r="BR115" s="98"/>
      <c r="BS115" s="98"/>
      <c r="BT115" s="98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125"/>
      <c r="CF115" s="2"/>
      <c r="CG115" s="41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</row>
    <row r="116" spans="1:113" s="25" customFormat="1" x14ac:dyDescent="0.2">
      <c r="A116" s="4"/>
      <c r="B116" s="8"/>
      <c r="C116" s="4"/>
      <c r="D116" s="4"/>
      <c r="E116" s="13"/>
      <c r="F116" s="4"/>
      <c r="G116" s="7"/>
      <c r="H116" s="10" t="s">
        <v>62</v>
      </c>
      <c r="I116" s="5" t="s">
        <v>63</v>
      </c>
      <c r="J116" s="4"/>
      <c r="K116" s="4"/>
      <c r="L116" s="4"/>
      <c r="M116" s="4"/>
      <c r="N116" s="4"/>
      <c r="O116" s="4"/>
      <c r="P116" s="5"/>
      <c r="Q116" s="95"/>
      <c r="R116" s="95"/>
      <c r="S116" s="95"/>
      <c r="T116" s="96"/>
      <c r="U116" s="4" t="str">
        <f t="shared" si="15"/>
        <v/>
      </c>
      <c r="V116" s="4" t="str">
        <f t="shared" si="16"/>
        <v/>
      </c>
      <c r="W116" s="4" t="str">
        <f t="shared" si="17"/>
        <v/>
      </c>
      <c r="X116" s="4" t="str">
        <f t="shared" si="18"/>
        <v/>
      </c>
      <c r="Y116" s="4" t="str">
        <f t="shared" si="19"/>
        <v/>
      </c>
      <c r="Z116" s="46"/>
      <c r="AA116" s="46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97"/>
      <c r="AR116" s="95"/>
      <c r="AS116" s="4"/>
      <c r="AT116" s="4"/>
      <c r="AU116" s="4"/>
      <c r="AV116" s="95"/>
      <c r="AW116" s="95"/>
      <c r="AX116" s="95"/>
      <c r="AY116" s="4"/>
      <c r="AZ116" s="4"/>
      <c r="BA116" s="4"/>
      <c r="BB116" s="4"/>
      <c r="BC116" s="4"/>
      <c r="BD116" s="97"/>
      <c r="BE116" s="95"/>
      <c r="BF116" s="4"/>
      <c r="BG116" s="4"/>
      <c r="BH116" s="4"/>
      <c r="BI116" s="4"/>
      <c r="BJ116" s="4"/>
      <c r="BK116" s="4"/>
      <c r="BL116" s="4"/>
      <c r="BM116" s="4"/>
      <c r="BN116" s="4"/>
      <c r="BO116" s="98"/>
      <c r="BP116" s="98"/>
      <c r="BQ116" s="98"/>
      <c r="BR116" s="98"/>
      <c r="BS116" s="98"/>
      <c r="BT116" s="98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125"/>
      <c r="CF116" s="2"/>
      <c r="CG116" s="41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</row>
    <row r="117" spans="1:113" s="99" customFormat="1" x14ac:dyDescent="0.2">
      <c r="A117" s="4"/>
      <c r="B117" s="8"/>
      <c r="C117" s="4"/>
      <c r="D117" s="4"/>
      <c r="E117" s="13"/>
      <c r="F117" s="4"/>
      <c r="G117" s="7"/>
      <c r="H117" s="10" t="s">
        <v>62</v>
      </c>
      <c r="I117" s="5" t="s">
        <v>63</v>
      </c>
      <c r="J117" s="4"/>
      <c r="K117" s="4"/>
      <c r="L117" s="4"/>
      <c r="M117" s="4"/>
      <c r="N117" s="4"/>
      <c r="O117" s="4"/>
      <c r="P117" s="5"/>
      <c r="Q117" s="95"/>
      <c r="R117" s="95"/>
      <c r="S117" s="95"/>
      <c r="T117" s="96"/>
      <c r="U117" s="4" t="str">
        <f t="shared" si="15"/>
        <v/>
      </c>
      <c r="V117" s="4" t="str">
        <f t="shared" si="16"/>
        <v/>
      </c>
      <c r="W117" s="4" t="str">
        <f t="shared" si="17"/>
        <v/>
      </c>
      <c r="X117" s="4" t="str">
        <f t="shared" si="18"/>
        <v/>
      </c>
      <c r="Y117" s="4" t="str">
        <f t="shared" si="19"/>
        <v/>
      </c>
      <c r="Z117" s="46"/>
      <c r="AA117" s="46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97"/>
      <c r="AR117" s="95"/>
      <c r="AS117" s="4"/>
      <c r="AT117" s="4"/>
      <c r="AU117" s="4"/>
      <c r="AV117" s="95"/>
      <c r="AW117" s="95"/>
      <c r="AX117" s="95"/>
      <c r="AY117" s="4"/>
      <c r="AZ117" s="4"/>
      <c r="BA117" s="4"/>
      <c r="BB117" s="4"/>
      <c r="BC117" s="4"/>
      <c r="BD117" s="97"/>
      <c r="BE117" s="95"/>
      <c r="BF117" s="4"/>
      <c r="BG117" s="4"/>
      <c r="BH117" s="4"/>
      <c r="BI117" s="4"/>
      <c r="BJ117" s="4"/>
      <c r="BK117" s="4"/>
      <c r="BL117" s="4"/>
      <c r="BM117" s="4"/>
      <c r="BN117" s="4"/>
      <c r="BO117" s="98"/>
      <c r="BP117" s="98"/>
      <c r="BQ117" s="98"/>
      <c r="BR117" s="98"/>
      <c r="BS117" s="98"/>
      <c r="BT117" s="98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125"/>
      <c r="CF117" s="2"/>
      <c r="CG117" s="41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</row>
    <row r="118" spans="1:113" x14ac:dyDescent="0.3">
      <c r="E118" s="100"/>
      <c r="H118" s="10" t="s">
        <v>62</v>
      </c>
      <c r="I118" s="5" t="s">
        <v>63</v>
      </c>
      <c r="U118" s="4" t="str">
        <f t="shared" si="15"/>
        <v/>
      </c>
      <c r="V118" s="4" t="str">
        <f t="shared" si="16"/>
        <v/>
      </c>
      <c r="W118" s="4" t="str">
        <f t="shared" si="17"/>
        <v/>
      </c>
      <c r="X118" s="4" t="str">
        <f t="shared" si="18"/>
        <v/>
      </c>
      <c r="Y118" s="4" t="str">
        <f t="shared" si="19"/>
        <v/>
      </c>
      <c r="AC118" s="4"/>
    </row>
    <row r="119" spans="1:113" s="25" customFormat="1" x14ac:dyDescent="0.3">
      <c r="A119" s="3"/>
      <c r="B119" s="8"/>
      <c r="C119" s="4"/>
      <c r="D119" s="4"/>
      <c r="E119" s="13"/>
      <c r="F119" s="26"/>
      <c r="G119" s="7"/>
      <c r="H119" s="10" t="s">
        <v>62</v>
      </c>
      <c r="I119" s="5" t="s">
        <v>63</v>
      </c>
      <c r="J119" s="4"/>
      <c r="K119" s="4"/>
      <c r="L119" s="4"/>
      <c r="M119" s="4"/>
      <c r="N119" s="4"/>
      <c r="O119" s="4"/>
      <c r="P119" s="5"/>
      <c r="Q119" s="4"/>
      <c r="R119" s="4"/>
      <c r="S119" s="4"/>
      <c r="T119" s="4"/>
      <c r="U119" s="4" t="str">
        <f t="shared" si="15"/>
        <v/>
      </c>
      <c r="V119" s="4" t="str">
        <f t="shared" si="16"/>
        <v/>
      </c>
      <c r="W119" s="4" t="str">
        <f t="shared" si="17"/>
        <v/>
      </c>
      <c r="X119" s="4" t="str">
        <f t="shared" si="18"/>
        <v/>
      </c>
      <c r="Y119" s="4" t="str">
        <f t="shared" si="19"/>
        <v/>
      </c>
      <c r="Z119" s="4"/>
      <c r="AA119" s="4"/>
      <c r="AB119" s="4"/>
      <c r="AC119" s="4"/>
      <c r="AD119" s="4"/>
      <c r="AE119" s="4"/>
      <c r="AF119" s="4"/>
      <c r="AG119" s="4"/>
      <c r="AH119" s="10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5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105"/>
      <c r="BL119" s="103"/>
      <c r="BM119" s="4"/>
      <c r="BN119" s="4"/>
      <c r="BO119" s="111"/>
      <c r="BP119" s="107"/>
      <c r="BQ119" s="107"/>
      <c r="BR119" s="107"/>
      <c r="BS119" s="107"/>
      <c r="BT119" s="112"/>
      <c r="BU119" s="112"/>
      <c r="BV119" s="113"/>
      <c r="BW119" s="4"/>
      <c r="BX119" s="4"/>
      <c r="BY119" s="4"/>
      <c r="BZ119" s="4"/>
      <c r="CA119" s="4"/>
      <c r="CB119" s="4"/>
      <c r="CC119" s="4"/>
      <c r="CD119" s="4"/>
      <c r="CE119" s="101"/>
      <c r="CF119" s="41"/>
      <c r="CG119" s="41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</row>
    <row r="120" spans="1:113" s="25" customFormat="1" x14ac:dyDescent="0.2">
      <c r="A120" s="4"/>
      <c r="B120" s="8"/>
      <c r="C120" s="4"/>
      <c r="D120" s="4"/>
      <c r="E120" s="13"/>
      <c r="F120" s="26"/>
      <c r="G120" s="7"/>
      <c r="H120" s="10" t="s">
        <v>62</v>
      </c>
      <c r="I120" s="5" t="s">
        <v>63</v>
      </c>
      <c r="J120" s="4"/>
      <c r="K120" s="4"/>
      <c r="L120" s="4"/>
      <c r="M120" s="4"/>
      <c r="N120" s="4"/>
      <c r="O120" s="4"/>
      <c r="P120" s="5"/>
      <c r="Q120" s="95"/>
      <c r="R120" s="95"/>
      <c r="S120" s="95"/>
      <c r="T120" s="96"/>
      <c r="U120" s="4" t="str">
        <f t="shared" si="15"/>
        <v/>
      </c>
      <c r="V120" s="4" t="str">
        <f t="shared" si="16"/>
        <v/>
      </c>
      <c r="W120" s="4" t="str">
        <f t="shared" si="17"/>
        <v/>
      </c>
      <c r="X120" s="4" t="str">
        <f t="shared" si="18"/>
        <v/>
      </c>
      <c r="Y120" s="4" t="str">
        <f t="shared" si="19"/>
        <v/>
      </c>
      <c r="Z120" s="46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97"/>
      <c r="AR120" s="95"/>
      <c r="AS120" s="4"/>
      <c r="AT120" s="4"/>
      <c r="AU120" s="4"/>
      <c r="AV120" s="95"/>
      <c r="AW120" s="95"/>
      <c r="AX120" s="95"/>
      <c r="AY120" s="4"/>
      <c r="AZ120" s="4"/>
      <c r="BA120" s="4"/>
      <c r="BB120" s="4"/>
      <c r="BC120" s="4"/>
      <c r="BD120" s="97"/>
      <c r="BE120" s="95"/>
      <c r="BF120" s="4"/>
      <c r="BG120" s="4"/>
      <c r="BH120" s="4"/>
      <c r="BI120" s="4"/>
      <c r="BJ120" s="4"/>
      <c r="BK120" s="4"/>
      <c r="BL120" s="4"/>
      <c r="BM120" s="4"/>
      <c r="BN120" s="4"/>
      <c r="BO120" s="98"/>
      <c r="BP120" s="98"/>
      <c r="BQ120" s="98"/>
      <c r="BR120" s="98"/>
      <c r="BS120" s="98"/>
      <c r="BT120" s="98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125"/>
      <c r="CF120" s="2"/>
      <c r="CG120" s="41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</row>
    <row r="121" spans="1:113" s="25" customFormat="1" x14ac:dyDescent="0.2">
      <c r="A121" s="4"/>
      <c r="B121" s="8"/>
      <c r="C121" s="4"/>
      <c r="D121" s="4"/>
      <c r="E121" s="13"/>
      <c r="F121" s="26"/>
      <c r="G121" s="7"/>
      <c r="H121" s="10" t="s">
        <v>62</v>
      </c>
      <c r="I121" s="5" t="s">
        <v>63</v>
      </c>
      <c r="J121" s="4"/>
      <c r="K121" s="4"/>
      <c r="L121" s="4"/>
      <c r="M121" s="4"/>
      <c r="N121" s="4"/>
      <c r="O121" s="4"/>
      <c r="P121" s="5"/>
      <c r="Q121" s="95"/>
      <c r="R121" s="95"/>
      <c r="S121" s="95"/>
      <c r="T121" s="96"/>
      <c r="U121" s="4" t="str">
        <f t="shared" si="15"/>
        <v/>
      </c>
      <c r="V121" s="4" t="str">
        <f t="shared" si="16"/>
        <v/>
      </c>
      <c r="W121" s="4" t="str">
        <f t="shared" si="17"/>
        <v/>
      </c>
      <c r="X121" s="4" t="str">
        <f t="shared" si="18"/>
        <v/>
      </c>
      <c r="Y121" s="4" t="str">
        <f t="shared" si="19"/>
        <v/>
      </c>
      <c r="Z121" s="46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97"/>
      <c r="AR121" s="95"/>
      <c r="AS121" s="4"/>
      <c r="AT121" s="4"/>
      <c r="AU121" s="4"/>
      <c r="AV121" s="95"/>
      <c r="AW121" s="95"/>
      <c r="AX121" s="95"/>
      <c r="AY121" s="4"/>
      <c r="AZ121" s="4"/>
      <c r="BA121" s="4"/>
      <c r="BB121" s="4"/>
      <c r="BC121" s="4"/>
      <c r="BD121" s="97"/>
      <c r="BE121" s="95"/>
      <c r="BF121" s="4"/>
      <c r="BG121" s="4"/>
      <c r="BH121" s="4"/>
      <c r="BI121" s="4"/>
      <c r="BJ121" s="4"/>
      <c r="BK121" s="4"/>
      <c r="BL121" s="4"/>
      <c r="BM121" s="4"/>
      <c r="BN121" s="4"/>
      <c r="BO121" s="98"/>
      <c r="BP121" s="98"/>
      <c r="BQ121" s="98"/>
      <c r="BR121" s="98"/>
      <c r="BS121" s="98"/>
      <c r="BT121" s="98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125"/>
      <c r="CF121" s="2"/>
      <c r="CG121" s="41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</row>
    <row r="122" spans="1:113" s="25" customFormat="1" x14ac:dyDescent="0.3">
      <c r="A122" s="3"/>
      <c r="B122" s="8"/>
      <c r="C122" s="4"/>
      <c r="D122" s="4"/>
      <c r="E122" s="13"/>
      <c r="F122" s="26"/>
      <c r="G122" s="7"/>
      <c r="H122" s="10" t="s">
        <v>62</v>
      </c>
      <c r="I122" s="5" t="s">
        <v>63</v>
      </c>
      <c r="J122" s="4"/>
      <c r="K122" s="4"/>
      <c r="L122" s="4"/>
      <c r="M122" s="4"/>
      <c r="N122" s="4"/>
      <c r="O122" s="4"/>
      <c r="P122" s="5"/>
      <c r="Q122" s="4"/>
      <c r="R122" s="4"/>
      <c r="S122" s="4"/>
      <c r="T122" s="4"/>
      <c r="U122" s="4" t="str">
        <f t="shared" si="15"/>
        <v/>
      </c>
      <c r="V122" s="4" t="str">
        <f t="shared" si="16"/>
        <v/>
      </c>
      <c r="W122" s="4" t="str">
        <f t="shared" si="17"/>
        <v/>
      </c>
      <c r="X122" s="4" t="str">
        <f t="shared" si="18"/>
        <v/>
      </c>
      <c r="Y122" s="4" t="str">
        <f t="shared" si="19"/>
        <v/>
      </c>
      <c r="Z122" s="4"/>
      <c r="AA122" s="4"/>
      <c r="AB122" s="4"/>
      <c r="AC122" s="4"/>
      <c r="AD122" s="4"/>
      <c r="AE122" s="4"/>
      <c r="AF122" s="4"/>
      <c r="AG122" s="4"/>
      <c r="AH122" s="10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5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103"/>
      <c r="BM122" s="4"/>
      <c r="BN122" s="4"/>
      <c r="BO122" s="98"/>
      <c r="BP122" s="107"/>
      <c r="BQ122" s="107"/>
      <c r="BR122" s="107"/>
      <c r="BS122" s="107"/>
      <c r="BT122" s="112"/>
      <c r="BU122" s="112"/>
      <c r="BV122" s="113"/>
      <c r="BW122" s="4"/>
      <c r="BX122" s="4"/>
      <c r="BY122" s="4"/>
      <c r="BZ122" s="4"/>
      <c r="CA122" s="4"/>
      <c r="CB122" s="4"/>
      <c r="CC122" s="4"/>
      <c r="CD122" s="4"/>
      <c r="CE122" s="101"/>
      <c r="CF122" s="41"/>
      <c r="CG122" s="41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</row>
    <row r="123" spans="1:113" s="25" customFormat="1" x14ac:dyDescent="0.2">
      <c r="A123" s="4"/>
      <c r="B123" s="8"/>
      <c r="C123" s="4"/>
      <c r="D123" s="4"/>
      <c r="E123" s="13"/>
      <c r="F123" s="26"/>
      <c r="G123" s="7"/>
      <c r="H123" s="10" t="s">
        <v>62</v>
      </c>
      <c r="I123" s="5" t="s">
        <v>63</v>
      </c>
      <c r="J123" s="4"/>
      <c r="K123" s="4"/>
      <c r="L123" s="4"/>
      <c r="M123" s="4"/>
      <c r="N123" s="4"/>
      <c r="O123" s="4"/>
      <c r="P123" s="5"/>
      <c r="Q123" s="95"/>
      <c r="R123" s="95"/>
      <c r="S123" s="95"/>
      <c r="T123" s="96"/>
      <c r="U123" s="4" t="str">
        <f t="shared" si="15"/>
        <v/>
      </c>
      <c r="V123" s="4" t="str">
        <f t="shared" si="16"/>
        <v/>
      </c>
      <c r="W123" s="4" t="str">
        <f t="shared" si="17"/>
        <v/>
      </c>
      <c r="X123" s="4" t="str">
        <f t="shared" si="18"/>
        <v/>
      </c>
      <c r="Y123" s="4" t="str">
        <f t="shared" si="19"/>
        <v/>
      </c>
      <c r="Z123" s="46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97"/>
      <c r="AR123" s="95"/>
      <c r="AS123" s="4"/>
      <c r="AT123" s="4"/>
      <c r="AU123" s="4"/>
      <c r="AV123" s="95"/>
      <c r="AW123" s="95"/>
      <c r="AX123" s="95"/>
      <c r="AY123" s="4"/>
      <c r="AZ123" s="4"/>
      <c r="BA123" s="4"/>
      <c r="BB123" s="4"/>
      <c r="BC123" s="4"/>
      <c r="BD123" s="97"/>
      <c r="BE123" s="95"/>
      <c r="BF123" s="4"/>
      <c r="BG123" s="4"/>
      <c r="BH123" s="4"/>
      <c r="BI123" s="4"/>
      <c r="BJ123" s="4"/>
      <c r="BK123" s="4"/>
      <c r="BL123" s="4"/>
      <c r="BM123" s="4"/>
      <c r="BN123" s="4"/>
      <c r="BO123" s="98"/>
      <c r="BP123" s="98"/>
      <c r="BQ123" s="98"/>
      <c r="BR123" s="98"/>
      <c r="BS123" s="98"/>
      <c r="BT123" s="98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125"/>
      <c r="CF123" s="2"/>
      <c r="CG123" s="41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</row>
    <row r="124" spans="1:113" s="4" customFormat="1" x14ac:dyDescent="0.3">
      <c r="E124" s="17" t="s">
        <v>102</v>
      </c>
      <c r="F124" s="4" t="s">
        <v>68</v>
      </c>
      <c r="G124" s="7" t="s">
        <v>94</v>
      </c>
      <c r="H124" s="63" t="s">
        <v>62</v>
      </c>
      <c r="I124" s="4" t="s">
        <v>63</v>
      </c>
      <c r="J124" s="4" t="s">
        <v>69</v>
      </c>
      <c r="Q124" s="4" t="s">
        <v>103</v>
      </c>
      <c r="R124" s="4" t="s">
        <v>88</v>
      </c>
      <c r="S124" s="4" t="s">
        <v>104</v>
      </c>
      <c r="T124" s="4" t="s">
        <v>105</v>
      </c>
      <c r="U124" s="4" t="str">
        <f t="shared" ref="U124" si="22">MID(T124,9,2)</f>
        <v>05</v>
      </c>
      <c r="V124" s="4" t="str">
        <f t="shared" ref="V124" si="23">MID(T124,7,2)</f>
        <v>10</v>
      </c>
      <c r="W124" s="4" t="str">
        <f t="shared" ref="W124" si="24">MID(T124,5,2)</f>
        <v>05</v>
      </c>
      <c r="X124" s="4" t="str">
        <f t="shared" ref="X124" si="25">MID(T124,11,1)</f>
        <v>M</v>
      </c>
      <c r="Y124" s="4" t="str">
        <f t="shared" ref="Y124" si="26">MID(T124,12,2)</f>
        <v>TL</v>
      </c>
      <c r="AA124" s="4">
        <v>2414073319</v>
      </c>
      <c r="AB124" s="4">
        <v>2416885649</v>
      </c>
      <c r="AC124" s="4" t="s">
        <v>70</v>
      </c>
      <c r="AD124" s="4" t="s">
        <v>84</v>
      </c>
      <c r="AE124" s="4" t="s">
        <v>84</v>
      </c>
      <c r="AF124" s="4" t="s">
        <v>85</v>
      </c>
      <c r="AG124" s="4" t="s">
        <v>61</v>
      </c>
      <c r="AH124" s="4">
        <v>8.5</v>
      </c>
      <c r="AI124" s="4" t="s">
        <v>86</v>
      </c>
      <c r="AJ124" s="4" t="s">
        <v>91</v>
      </c>
      <c r="AK124" s="4" t="s">
        <v>77</v>
      </c>
      <c r="AL124" s="4" t="s">
        <v>77</v>
      </c>
      <c r="AN124" s="4" t="s">
        <v>106</v>
      </c>
      <c r="AO124" s="4">
        <v>132</v>
      </c>
      <c r="AQ124" s="4" t="s">
        <v>96</v>
      </c>
      <c r="AR124" s="4">
        <v>90430</v>
      </c>
      <c r="AS124" s="4" t="s">
        <v>85</v>
      </c>
      <c r="AT124" s="4" t="s">
        <v>61</v>
      </c>
      <c r="AU124" s="4" t="s">
        <v>66</v>
      </c>
      <c r="AV124" s="4" t="s">
        <v>88</v>
      </c>
      <c r="AW124" s="4" t="s">
        <v>107</v>
      </c>
      <c r="AX124" s="4" t="s">
        <v>108</v>
      </c>
      <c r="AY124" s="4">
        <v>2414207583</v>
      </c>
      <c r="AZ124" s="4" t="s">
        <v>73</v>
      </c>
      <c r="BA124" s="4" t="s">
        <v>106</v>
      </c>
      <c r="BB124" s="4">
        <v>132</v>
      </c>
      <c r="BD124" s="4" t="s">
        <v>96</v>
      </c>
      <c r="BE124" s="4">
        <v>90430</v>
      </c>
      <c r="BF124" s="4" t="s">
        <v>85</v>
      </c>
      <c r="BG124" s="4" t="s">
        <v>61</v>
      </c>
      <c r="BH124" s="4" t="s">
        <v>109</v>
      </c>
      <c r="BI124" s="4" t="s">
        <v>67</v>
      </c>
      <c r="BJ124" s="4">
        <v>2414207583</v>
      </c>
      <c r="BK124" s="4" t="s">
        <v>109</v>
      </c>
      <c r="BL124" s="4" t="s">
        <v>67</v>
      </c>
      <c r="BV124" s="4" t="s">
        <v>86</v>
      </c>
      <c r="BX124" s="4" t="s">
        <v>86</v>
      </c>
      <c r="CA124" s="4" t="s">
        <v>86</v>
      </c>
      <c r="CE124" s="10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</row>
  </sheetData>
  <autoFilter ref="A1:CE120" xr:uid="{00000000-0009-0000-0000-000000000000}"/>
  <sortState xmlns:xlrd2="http://schemas.microsoft.com/office/spreadsheetml/2017/richdata2" ref="B110:BN116">
    <sortCondition ref="H110:H116"/>
    <sortCondition ref="Q110:Q116"/>
  </sortState>
  <phoneticPr fontId="3" type="noConversion"/>
  <conditionalFormatting sqref="P2:P29">
    <cfRule type="containsText" dxfId="26" priority="7" operator="containsText" text="E200">
      <formula>NOT(ISERROR(SEARCH("E200",P2)))</formula>
    </cfRule>
    <cfRule type="containsText" dxfId="25" priority="8" operator="containsText" text="C200">
      <formula>NOT(ISERROR(SEARCH("C200",P2)))</formula>
    </cfRule>
  </conditionalFormatting>
  <conditionalFormatting sqref="P32:P44 P46 P66:P94 P96:P98 P105 P112:P117">
    <cfRule type="containsText" dxfId="24" priority="48" operator="containsText" text="C200">
      <formula>NOT(ISERROR(SEARCH("C200",P32)))</formula>
    </cfRule>
  </conditionalFormatting>
  <conditionalFormatting sqref="P58:P65">
    <cfRule type="containsText" dxfId="23" priority="1" operator="containsText" text="E200">
      <formula>NOT(ISERROR(SEARCH("E200",P58)))</formula>
    </cfRule>
    <cfRule type="containsText" dxfId="22" priority="2" operator="containsText" text="C200">
      <formula>NOT(ISERROR(SEARCH("C200",P58)))</formula>
    </cfRule>
  </conditionalFormatting>
  <conditionalFormatting sqref="P66:P94 P32:P44 P46 P96:P98 P105 P112:P117">
    <cfRule type="containsText" dxfId="21" priority="47" operator="containsText" text="E200">
      <formula>NOT(ISERROR(SEARCH("E200",P32)))</formula>
    </cfRule>
  </conditionalFormatting>
  <conditionalFormatting sqref="P73 P75 P77">
    <cfRule type="containsText" dxfId="20" priority="17" operator="containsText" text="E200">
      <formula>NOT(ISERROR(SEARCH("E200",P73)))</formula>
    </cfRule>
    <cfRule type="containsText" dxfId="19" priority="18" operator="containsText" text="C200">
      <formula>NOT(ISERROR(SEARCH("C200",P73)))</formula>
    </cfRule>
  </conditionalFormatting>
  <conditionalFormatting sqref="P119:P123">
    <cfRule type="containsText" dxfId="18" priority="15" operator="containsText" text="E200">
      <formula>NOT(ISERROR(SEARCH("E200",P119)))</formula>
    </cfRule>
    <cfRule type="containsText" dxfId="17" priority="16" operator="containsText" text="C200">
      <formula>NOT(ISERROR(SEARCH("C200",P119)))</formula>
    </cfRule>
  </conditionalFormatting>
  <hyperlinks>
    <hyperlink ref="E124" r:id="rId1" xr:uid="{00000000-0004-0000-0000-000000000000}"/>
    <hyperlink ref="E58" r:id="rId2" xr:uid="{00000000-0004-0000-0000-000001000000}"/>
    <hyperlink ref="E2" r:id="rId3" xr:uid="{00000000-0004-0000-0000-000002000000}"/>
    <hyperlink ref="E60" r:id="rId4" xr:uid="{00000000-0004-0000-0000-000003000000}"/>
    <hyperlink ref="E61" r:id="rId5" xr:uid="{00000000-0004-0000-0000-000004000000}"/>
    <hyperlink ref="E62" r:id="rId6" xr:uid="{00000000-0004-0000-0000-000005000000}"/>
    <hyperlink ref="E63" r:id="rId7" xr:uid="{00000000-0004-0000-0000-000006000000}"/>
    <hyperlink ref="E3" r:id="rId8" xr:uid="{00000000-0004-0000-0000-000007000000}"/>
    <hyperlink ref="E64" r:id="rId9" xr:uid="{00000000-0004-0000-0000-000008000000}"/>
    <hyperlink ref="E65" r:id="rId10" xr:uid="{00000000-0004-0000-0000-000009000000}"/>
    <hyperlink ref="E66" r:id="rId11" xr:uid="{00000000-0004-0000-0000-00000A000000}"/>
    <hyperlink ref="E67" r:id="rId12" xr:uid="{00000000-0004-0000-0000-00000B000000}"/>
    <hyperlink ref="E68" r:id="rId13" xr:uid="{00000000-0004-0000-0000-00000C000000}"/>
    <hyperlink ref="E4" r:id="rId14" xr:uid="{00000000-0004-0000-0000-00000D000000}"/>
    <hyperlink ref="E69" r:id="rId15" xr:uid="{00000000-0004-0000-0000-00000E000000}"/>
  </hyperlinks>
  <pageMargins left="0.7" right="0.7" top="0.75" bottom="0.75" header="0.3" footer="0.3"/>
  <pageSetup orientation="portrait" r:id="rId16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F4" sqref="F4"/>
    </sheetView>
  </sheetViews>
  <sheetFormatPr baseColWidth="10" defaultRowHeight="14.4" x14ac:dyDescent="0.3"/>
  <cols>
    <col min="1" max="1" width="45.33203125" customWidth="1"/>
    <col min="2" max="2" width="6.44140625" customWidth="1"/>
    <col min="3" max="3" width="5.6640625" customWidth="1"/>
  </cols>
  <sheetData>
    <row r="1" spans="1:6" x14ac:dyDescent="0.3">
      <c r="A1" s="146" t="s">
        <v>113</v>
      </c>
      <c r="B1" s="147"/>
      <c r="C1" s="147"/>
      <c r="D1" s="148"/>
    </row>
    <row r="2" spans="1:6" x14ac:dyDescent="0.3">
      <c r="A2" s="85" t="s">
        <v>117</v>
      </c>
      <c r="B2" s="84" t="s">
        <v>69</v>
      </c>
      <c r="C2" s="84" t="s">
        <v>87</v>
      </c>
      <c r="D2" s="86" t="s">
        <v>116</v>
      </c>
      <c r="F2" t="s">
        <v>116</v>
      </c>
    </row>
    <row r="3" spans="1:6" x14ac:dyDescent="0.3">
      <c r="A3" s="85" t="s">
        <v>114</v>
      </c>
      <c r="B3" s="84">
        <f>COUNTIF('Ins1a.-2a.-3a.E'!J2:J47, "A")</f>
        <v>3</v>
      </c>
      <c r="C3" s="84">
        <f>COUNTIF('Ins1a.-2a.-3a.E'!J2:J47, "B")</f>
        <v>0</v>
      </c>
      <c r="D3" s="86">
        <f>SUM(B3:C3)</f>
        <v>3</v>
      </c>
      <c r="E3">
        <v>5</v>
      </c>
      <c r="F3">
        <f>D3-E3</f>
        <v>-2</v>
      </c>
    </row>
    <row r="4" spans="1:6" x14ac:dyDescent="0.3">
      <c r="A4" s="85" t="s">
        <v>115</v>
      </c>
      <c r="B4" s="84">
        <f>COUNTIF('Ins1a.-2a.-3a.E'!J58:J117, "A")</f>
        <v>10</v>
      </c>
      <c r="C4" s="84">
        <f>COUNTIF('Ins1a.-2a.-3a.E'!J58:J117, "B")</f>
        <v>2</v>
      </c>
      <c r="D4" s="86">
        <f>SUM(B4:C4)</f>
        <v>12</v>
      </c>
      <c r="E4">
        <v>3</v>
      </c>
      <c r="F4">
        <f t="shared" ref="F4" si="0">D4-E4</f>
        <v>9</v>
      </c>
    </row>
    <row r="5" spans="1:6" ht="15" thickBot="1" x14ac:dyDescent="0.35">
      <c r="A5" s="87" t="s">
        <v>116</v>
      </c>
      <c r="B5" s="88">
        <f>SUM(B3:B4)</f>
        <v>13</v>
      </c>
      <c r="C5" s="88">
        <f>SUM(C3:C4)</f>
        <v>2</v>
      </c>
      <c r="D5" s="89">
        <f>SUM(D3:D4)</f>
        <v>15</v>
      </c>
      <c r="E5" s="89">
        <f>SUM(E3:E4)</f>
        <v>8</v>
      </c>
      <c r="F5">
        <f>SUM(F3:F4)</f>
        <v>7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5"/>
  <sheetViews>
    <sheetView tabSelected="1" zoomScale="110" zoomScaleNormal="110" workbookViewId="0">
      <pane ySplit="1" topLeftCell="A2" activePane="bottomLeft" state="frozen"/>
      <selection activeCell="J1" sqref="J1"/>
      <selection pane="bottomLeft" activeCell="R2" sqref="R2"/>
    </sheetView>
  </sheetViews>
  <sheetFormatPr baseColWidth="10" defaultColWidth="11.44140625" defaultRowHeight="14.4" x14ac:dyDescent="0.3"/>
  <cols>
    <col min="1" max="1" width="4.6640625" style="2" customWidth="1"/>
    <col min="2" max="2" width="8.6640625" style="2" customWidth="1"/>
    <col min="3" max="4" width="13.6640625" style="2" customWidth="1"/>
    <col min="5" max="7" width="16.88671875" style="2" customWidth="1"/>
    <col min="8" max="8" width="11.33203125" style="70" bestFit="1" customWidth="1"/>
    <col min="9" max="9" width="11.33203125" style="70" customWidth="1"/>
    <col min="10" max="10" width="13.109375" style="2" bestFit="1" customWidth="1"/>
    <col min="11" max="11" width="13.109375" style="2" customWidth="1"/>
    <col min="12" max="12" width="15.33203125" style="2" bestFit="1" customWidth="1"/>
    <col min="13" max="13" width="15.33203125" style="2" customWidth="1"/>
    <col min="14" max="14" width="13.5546875" style="2" bestFit="1" customWidth="1"/>
    <col min="15" max="15" width="13.5546875" style="2" customWidth="1"/>
    <col min="16" max="16" width="10.88671875" style="2" bestFit="1" customWidth="1"/>
    <col min="17" max="17" width="10.88671875" style="2" customWidth="1"/>
    <col min="18" max="18" width="12.44140625" style="2" bestFit="1" customWidth="1"/>
    <col min="19" max="19" width="9" style="2" bestFit="1" customWidth="1"/>
    <col min="20" max="20" width="10.33203125" style="2" bestFit="1" customWidth="1"/>
    <col min="21" max="21" width="8.33203125" style="2" bestFit="1" customWidth="1"/>
    <col min="22" max="22" width="9.33203125" style="2" bestFit="1" customWidth="1"/>
    <col min="23" max="23" width="10.5546875" style="2" bestFit="1" customWidth="1"/>
    <col min="24" max="24" width="11.44140625" style="2" bestFit="1" customWidth="1"/>
    <col min="25" max="25" width="8" style="2" bestFit="1" customWidth="1"/>
    <col min="26" max="26" width="14.88671875" style="2" bestFit="1" customWidth="1"/>
    <col min="27" max="27" width="9.44140625" style="2" bestFit="1" customWidth="1"/>
    <col min="28" max="28" width="28.6640625" style="2" bestFit="1" customWidth="1"/>
    <col min="29" max="29" width="8.33203125" style="23" customWidth="1"/>
    <col min="30" max="30" width="11.44140625" style="2"/>
    <col min="31" max="31" width="23.44140625" style="2" customWidth="1"/>
    <col min="32" max="16384" width="11.44140625" style="2"/>
  </cols>
  <sheetData>
    <row r="1" spans="1:36" s="1" customFormat="1" ht="69.900000000000006" customHeight="1" x14ac:dyDescent="0.3">
      <c r="A1" s="14" t="s">
        <v>15</v>
      </c>
      <c r="B1" s="14" t="s">
        <v>20</v>
      </c>
      <c r="C1" s="14" t="s">
        <v>4</v>
      </c>
      <c r="D1" s="14" t="s">
        <v>5</v>
      </c>
      <c r="E1" s="14" t="s">
        <v>6</v>
      </c>
      <c r="F1" s="73" t="s">
        <v>110</v>
      </c>
      <c r="G1" s="73" t="s">
        <v>111</v>
      </c>
      <c r="H1" s="149" t="s">
        <v>60</v>
      </c>
      <c r="I1" s="149"/>
      <c r="J1" s="149" t="s">
        <v>57</v>
      </c>
      <c r="K1" s="149"/>
      <c r="L1" s="149" t="s">
        <v>58</v>
      </c>
      <c r="M1" s="149"/>
      <c r="N1" s="149" t="s">
        <v>59</v>
      </c>
      <c r="O1" s="149"/>
      <c r="P1" s="150" t="s">
        <v>71</v>
      </c>
      <c r="Q1" s="151"/>
      <c r="R1" s="21" t="s">
        <v>90</v>
      </c>
      <c r="S1" s="18" t="s">
        <v>72</v>
      </c>
      <c r="T1" s="19" t="s">
        <v>76</v>
      </c>
      <c r="U1" s="20" t="s">
        <v>1</v>
      </c>
      <c r="V1" s="19" t="s">
        <v>74</v>
      </c>
      <c r="W1" s="19" t="s">
        <v>75</v>
      </c>
      <c r="X1" s="19" t="s">
        <v>82</v>
      </c>
      <c r="Y1" s="20" t="s">
        <v>23</v>
      </c>
      <c r="Z1" s="19" t="s">
        <v>78</v>
      </c>
      <c r="AA1" s="34" t="s">
        <v>79</v>
      </c>
      <c r="AB1" s="22" t="s">
        <v>80</v>
      </c>
      <c r="AC1" s="22" t="s">
        <v>81</v>
      </c>
    </row>
    <row r="2" spans="1:36" x14ac:dyDescent="0.3">
      <c r="B2" s="4">
        <f>'Ins1a.-2a.-3a.E'!P2</f>
        <v>2501001</v>
      </c>
      <c r="C2" s="4" t="str">
        <f>'Ins1a.-2a.-3a.E'!Q2</f>
        <v>PEREZ</v>
      </c>
      <c r="D2" s="4" t="str">
        <f>'Ins1a.-2a.-3a.E'!R2</f>
        <v>SANCHEZ</v>
      </c>
      <c r="E2" s="4" t="str">
        <f>'Ins1a.-2a.-3a.E'!S2</f>
        <v>ALEYDA</v>
      </c>
      <c r="F2" s="74">
        <f>(COUNTIF(H2:Q2,"Pagado")/5)</f>
        <v>1</v>
      </c>
      <c r="G2" s="74">
        <f>(COUNTIF(R2:AA2,"S")+COUNTIF(R2:AA2,"NA")/10)</f>
        <v>8</v>
      </c>
      <c r="H2" s="65">
        <v>1239</v>
      </c>
      <c r="I2" s="24" t="str">
        <f>IF(H2&gt;1,"Pagado","No pagado")</f>
        <v>Pagado</v>
      </c>
      <c r="J2" s="24">
        <v>700</v>
      </c>
      <c r="K2" s="24" t="str">
        <f>IF(J2&gt;1,"Pagado","No pagado")</f>
        <v>Pagado</v>
      </c>
      <c r="L2" s="24" t="s">
        <v>83</v>
      </c>
      <c r="M2" s="24" t="str">
        <f>IF(L2&gt;1,"Pagado","No pagado")</f>
        <v>Pagado</v>
      </c>
      <c r="N2" s="24">
        <v>118</v>
      </c>
      <c r="O2" s="24" t="str">
        <f>IF(N2&gt;1,"Pagado","No pagado")</f>
        <v>Pagado</v>
      </c>
      <c r="P2" s="24">
        <v>110</v>
      </c>
      <c r="Q2" s="24" t="str">
        <f>IF(P2&gt;1,"Pagado","No pagado")</f>
        <v>Pagado</v>
      </c>
      <c r="R2" s="24" t="s">
        <v>77</v>
      </c>
      <c r="S2" s="30" t="s">
        <v>77</v>
      </c>
      <c r="T2" s="26" t="s">
        <v>86</v>
      </c>
      <c r="U2" s="26" t="s">
        <v>86</v>
      </c>
      <c r="V2" s="26" t="s">
        <v>86</v>
      </c>
      <c r="W2" s="26" t="s">
        <v>86</v>
      </c>
      <c r="X2" s="26" t="s">
        <v>86</v>
      </c>
      <c r="Y2" s="26" t="s">
        <v>86</v>
      </c>
      <c r="Z2" s="33" t="s">
        <v>86</v>
      </c>
      <c r="AA2" s="26" t="s">
        <v>86</v>
      </c>
      <c r="AB2" s="26" t="str">
        <f>CONCATENATE(C2, D2,E2)</f>
        <v>PEREZSANCHEZALEYDA</v>
      </c>
      <c r="AC2" s="35"/>
      <c r="AD2" s="28"/>
      <c r="AE2" s="27"/>
      <c r="AF2" s="28"/>
      <c r="AG2" s="28"/>
      <c r="AH2" s="28"/>
      <c r="AI2" s="28"/>
      <c r="AJ2" s="28"/>
    </row>
    <row r="3" spans="1:36" x14ac:dyDescent="0.3">
      <c r="A3" s="4">
        <v>4</v>
      </c>
      <c r="B3" s="4" t="e">
        <f>'Ins1a.-2a.-3a.E'!#REF!</f>
        <v>#REF!</v>
      </c>
      <c r="C3" s="4" t="e">
        <f>'Ins1a.-2a.-3a.E'!#REF!</f>
        <v>#REF!</v>
      </c>
      <c r="D3" s="4" t="e">
        <f>'Ins1a.-2a.-3a.E'!#REF!</f>
        <v>#REF!</v>
      </c>
      <c r="E3" s="4" t="e">
        <f>'Ins1a.-2a.-3a.E'!#REF!</f>
        <v>#REF!</v>
      </c>
      <c r="F3" s="74">
        <f t="shared" ref="F3:F66" si="0">(COUNTIF(H3:Q3,"Pagado")/5)</f>
        <v>1</v>
      </c>
      <c r="G3" s="74">
        <f t="shared" ref="G3:G66" si="1">(COUNTIF(R3:AA3,"S")+COUNTIF(R3:AA3,"NA")/10)</f>
        <v>2.2000000000000002</v>
      </c>
      <c r="H3" s="66">
        <v>700</v>
      </c>
      <c r="I3" s="24" t="str">
        <f t="shared" ref="I3:I66" si="2">IF(H3&gt;1,"Pagado","No pagado")</f>
        <v>Pagado</v>
      </c>
      <c r="J3" s="24" t="s">
        <v>92</v>
      </c>
      <c r="K3" s="24" t="str">
        <f t="shared" ref="K3:K66" si="3">IF(J3&gt;1,"Pagado","No pagado")</f>
        <v>Pagado</v>
      </c>
      <c r="L3" s="24">
        <v>618</v>
      </c>
      <c r="M3" s="24" t="str">
        <f t="shared" ref="M3:O66" si="4">IF(L3&gt;1,"Pagado","No pagado")</f>
        <v>Pagado</v>
      </c>
      <c r="N3" s="24">
        <v>118</v>
      </c>
      <c r="O3" s="24" t="str">
        <f t="shared" si="4"/>
        <v>Pagado</v>
      </c>
      <c r="P3" s="24">
        <v>110</v>
      </c>
      <c r="Q3" s="24" t="str">
        <f t="shared" ref="Q3:Q66" si="5">IF(P3&gt;1,"Pagado","No pagado")</f>
        <v>Pagado</v>
      </c>
      <c r="R3" s="24" t="s">
        <v>83</v>
      </c>
      <c r="S3" s="30"/>
      <c r="T3" s="26" t="s">
        <v>86</v>
      </c>
      <c r="U3" s="26" t="s">
        <v>86</v>
      </c>
      <c r="V3" s="26" t="s">
        <v>77</v>
      </c>
      <c r="W3" s="30" t="s">
        <v>77</v>
      </c>
      <c r="X3" s="31" t="s">
        <v>77</v>
      </c>
      <c r="Y3" s="26" t="s">
        <v>77</v>
      </c>
      <c r="Z3" s="33" t="s">
        <v>83</v>
      </c>
      <c r="AA3" s="26"/>
      <c r="AB3" s="26"/>
      <c r="AC3" s="35"/>
      <c r="AD3" s="28"/>
      <c r="AE3" s="27"/>
      <c r="AF3" s="28"/>
      <c r="AG3" s="28"/>
      <c r="AH3" s="28"/>
      <c r="AI3" s="28"/>
      <c r="AJ3" s="28"/>
    </row>
    <row r="4" spans="1:36" x14ac:dyDescent="0.3">
      <c r="A4" s="4"/>
      <c r="B4" s="4">
        <f>'Ins1a.-2a.-3a.E'!P4</f>
        <v>2501003</v>
      </c>
      <c r="C4" s="4" t="str">
        <f>'Ins1a.-2a.-3a.E'!Q4</f>
        <v>PARRA</v>
      </c>
      <c r="D4" s="4" t="str">
        <f>'Ins1a.-2a.-3a.E'!R4</f>
        <v>BARRANCO</v>
      </c>
      <c r="E4" s="4" t="str">
        <f>'Ins1a.-2a.-3a.E'!S4</f>
        <v>ALEXIS</v>
      </c>
      <c r="F4" s="74">
        <f t="shared" si="0"/>
        <v>1</v>
      </c>
      <c r="G4" s="74">
        <f t="shared" si="1"/>
        <v>4.2</v>
      </c>
      <c r="H4" s="66">
        <v>700</v>
      </c>
      <c r="I4" s="24" t="str">
        <f t="shared" si="2"/>
        <v>Pagado</v>
      </c>
      <c r="J4" s="24" t="s">
        <v>92</v>
      </c>
      <c r="K4" s="24" t="str">
        <f t="shared" si="3"/>
        <v>Pagado</v>
      </c>
      <c r="L4" s="24">
        <v>618</v>
      </c>
      <c r="M4" s="24" t="str">
        <f t="shared" si="4"/>
        <v>Pagado</v>
      </c>
      <c r="N4" s="24">
        <v>118</v>
      </c>
      <c r="O4" s="24" t="str">
        <f t="shared" si="4"/>
        <v>Pagado</v>
      </c>
      <c r="P4" s="24">
        <v>110</v>
      </c>
      <c r="Q4" s="24" t="str">
        <f t="shared" si="5"/>
        <v>Pagado</v>
      </c>
      <c r="R4" s="24" t="s">
        <v>77</v>
      </c>
      <c r="S4" s="26" t="s">
        <v>77</v>
      </c>
      <c r="T4" s="26" t="s">
        <v>86</v>
      </c>
      <c r="U4" s="26" t="s">
        <v>86</v>
      </c>
      <c r="V4" s="26" t="s">
        <v>86</v>
      </c>
      <c r="W4" s="26" t="s">
        <v>86</v>
      </c>
      <c r="X4" s="26" t="s">
        <v>77</v>
      </c>
      <c r="Y4" s="26" t="s">
        <v>77</v>
      </c>
      <c r="Z4" s="33" t="s">
        <v>83</v>
      </c>
      <c r="AA4" s="26" t="s">
        <v>83</v>
      </c>
      <c r="AB4" s="25"/>
      <c r="AC4" s="35"/>
      <c r="AD4" s="28"/>
      <c r="AE4" s="27"/>
      <c r="AF4" s="28"/>
      <c r="AG4" s="28"/>
      <c r="AH4" s="28"/>
      <c r="AI4" s="28"/>
      <c r="AJ4" s="28"/>
    </row>
    <row r="5" spans="1:36" x14ac:dyDescent="0.3">
      <c r="A5" s="4"/>
      <c r="B5" s="4">
        <f>'Ins1a.-2a.-3a.E'!P5</f>
        <v>0</v>
      </c>
      <c r="C5" s="4">
        <f>'Ins1a.-2a.-3a.E'!Q5</f>
        <v>0</v>
      </c>
      <c r="D5" s="4">
        <f>'Ins1a.-2a.-3a.E'!R5</f>
        <v>0</v>
      </c>
      <c r="E5" s="4">
        <f>'Ins1a.-2a.-3a.E'!S5</f>
        <v>0</v>
      </c>
      <c r="F5" s="74">
        <f t="shared" si="0"/>
        <v>0.2</v>
      </c>
      <c r="G5" s="74">
        <f t="shared" si="1"/>
        <v>4.2</v>
      </c>
      <c r="H5" s="66">
        <v>700</v>
      </c>
      <c r="I5" s="24" t="str">
        <f t="shared" si="2"/>
        <v>Pagado</v>
      </c>
      <c r="J5" s="24">
        <v>0</v>
      </c>
      <c r="K5" s="24" t="str">
        <f t="shared" si="3"/>
        <v>No pagado</v>
      </c>
      <c r="L5" s="24">
        <v>0</v>
      </c>
      <c r="M5" s="24" t="str">
        <f t="shared" si="4"/>
        <v>No pagado</v>
      </c>
      <c r="N5" s="24">
        <v>0</v>
      </c>
      <c r="O5" s="24" t="str">
        <f t="shared" si="4"/>
        <v>No pagado</v>
      </c>
      <c r="P5" s="24">
        <v>0</v>
      </c>
      <c r="Q5" s="24" t="str">
        <f t="shared" si="5"/>
        <v>No pagado</v>
      </c>
      <c r="R5" s="24" t="s">
        <v>77</v>
      </c>
      <c r="S5" s="30" t="s">
        <v>77</v>
      </c>
      <c r="T5" s="26" t="s">
        <v>86</v>
      </c>
      <c r="U5" s="26" t="s">
        <v>86</v>
      </c>
      <c r="V5" s="26" t="s">
        <v>77</v>
      </c>
      <c r="W5" s="30" t="s">
        <v>86</v>
      </c>
      <c r="X5" s="31" t="s">
        <v>77</v>
      </c>
      <c r="Y5" s="26" t="s">
        <v>86</v>
      </c>
      <c r="Z5" s="33" t="s">
        <v>83</v>
      </c>
      <c r="AA5" s="26" t="s">
        <v>83</v>
      </c>
      <c r="AB5" s="26"/>
      <c r="AC5" s="35"/>
      <c r="AD5" s="28"/>
      <c r="AE5" s="27"/>
      <c r="AF5" s="28"/>
      <c r="AG5" s="28"/>
      <c r="AH5" s="28"/>
      <c r="AI5" s="28"/>
      <c r="AJ5" s="28"/>
    </row>
    <row r="6" spans="1:36" x14ac:dyDescent="0.3">
      <c r="A6" s="4"/>
      <c r="B6" s="4">
        <f>'Ins1a.-2a.-3a.E'!P6</f>
        <v>0</v>
      </c>
      <c r="C6" s="4">
        <f>'Ins1a.-2a.-3a.E'!Q6</f>
        <v>0</v>
      </c>
      <c r="D6" s="4">
        <f>'Ins1a.-2a.-3a.E'!R6</f>
        <v>0</v>
      </c>
      <c r="E6" s="4">
        <f>'Ins1a.-2a.-3a.E'!S6</f>
        <v>0</v>
      </c>
      <c r="F6" s="74">
        <f t="shared" si="0"/>
        <v>1</v>
      </c>
      <c r="G6" s="74">
        <f t="shared" si="1"/>
        <v>4.2</v>
      </c>
      <c r="H6" s="66">
        <v>700</v>
      </c>
      <c r="I6" s="24" t="str">
        <f t="shared" si="2"/>
        <v>Pagado</v>
      </c>
      <c r="J6" s="24">
        <v>700</v>
      </c>
      <c r="K6" s="24" t="str">
        <f t="shared" si="3"/>
        <v>Pagado</v>
      </c>
      <c r="L6" s="24">
        <v>618</v>
      </c>
      <c r="M6" s="24" t="str">
        <f t="shared" si="4"/>
        <v>Pagado</v>
      </c>
      <c r="N6" s="24">
        <v>118</v>
      </c>
      <c r="O6" s="24" t="str">
        <f t="shared" si="4"/>
        <v>Pagado</v>
      </c>
      <c r="P6" s="24">
        <v>110</v>
      </c>
      <c r="Q6" s="24" t="str">
        <f t="shared" si="5"/>
        <v>Pagado</v>
      </c>
      <c r="R6" s="24" t="s">
        <v>77</v>
      </c>
      <c r="S6" s="30" t="s">
        <v>77</v>
      </c>
      <c r="T6" s="26" t="s">
        <v>86</v>
      </c>
      <c r="U6" s="26" t="s">
        <v>86</v>
      </c>
      <c r="V6" s="26" t="s">
        <v>77</v>
      </c>
      <c r="W6" s="30" t="s">
        <v>86</v>
      </c>
      <c r="X6" s="31" t="s">
        <v>77</v>
      </c>
      <c r="Y6" s="26" t="s">
        <v>86</v>
      </c>
      <c r="Z6" s="33" t="s">
        <v>83</v>
      </c>
      <c r="AA6" s="26" t="s">
        <v>83</v>
      </c>
      <c r="AB6" s="26"/>
      <c r="AC6" s="35"/>
      <c r="AD6" s="28"/>
      <c r="AE6" s="27"/>
      <c r="AF6" s="28"/>
      <c r="AG6" s="28"/>
      <c r="AH6" s="28"/>
      <c r="AI6" s="28"/>
      <c r="AJ6" s="28"/>
    </row>
    <row r="7" spans="1:36" x14ac:dyDescent="0.3">
      <c r="A7" s="4"/>
      <c r="B7" s="4">
        <f>'Ins1a.-2a.-3a.E'!P7</f>
        <v>0</v>
      </c>
      <c r="C7" s="4">
        <f>'Ins1a.-2a.-3a.E'!Q7</f>
        <v>0</v>
      </c>
      <c r="D7" s="4">
        <f>'Ins1a.-2a.-3a.E'!R7</f>
        <v>0</v>
      </c>
      <c r="E7" s="4">
        <f>'Ins1a.-2a.-3a.E'!S7</f>
        <v>0</v>
      </c>
      <c r="F7" s="74">
        <f t="shared" si="0"/>
        <v>1</v>
      </c>
      <c r="G7" s="74">
        <f t="shared" si="1"/>
        <v>3.1</v>
      </c>
      <c r="H7" s="66">
        <v>700</v>
      </c>
      <c r="I7" s="24" t="str">
        <f t="shared" si="2"/>
        <v>Pagado</v>
      </c>
      <c r="J7" s="24">
        <v>700</v>
      </c>
      <c r="K7" s="24" t="str">
        <f t="shared" si="3"/>
        <v>Pagado</v>
      </c>
      <c r="L7" s="24">
        <v>618</v>
      </c>
      <c r="M7" s="24" t="str">
        <f t="shared" si="4"/>
        <v>Pagado</v>
      </c>
      <c r="N7" s="24">
        <v>118</v>
      </c>
      <c r="O7" s="24" t="str">
        <f t="shared" si="4"/>
        <v>Pagado</v>
      </c>
      <c r="P7" s="24">
        <v>110</v>
      </c>
      <c r="Q7" s="24" t="str">
        <f t="shared" si="5"/>
        <v>Pagado</v>
      </c>
      <c r="R7" s="24" t="s">
        <v>77</v>
      </c>
      <c r="S7" s="26" t="s">
        <v>77</v>
      </c>
      <c r="T7" s="26" t="s">
        <v>86</v>
      </c>
      <c r="U7" s="26" t="s">
        <v>86</v>
      </c>
      <c r="V7" s="26" t="s">
        <v>77</v>
      </c>
      <c r="W7" s="26" t="s">
        <v>77</v>
      </c>
      <c r="X7" s="26" t="s">
        <v>77</v>
      </c>
      <c r="Y7" s="26" t="s">
        <v>86</v>
      </c>
      <c r="Z7" s="33" t="s">
        <v>83</v>
      </c>
      <c r="AA7" s="26" t="s">
        <v>77</v>
      </c>
      <c r="AB7" s="26" t="str">
        <f>CONCATENATE(C7, D7,E7)</f>
        <v>000</v>
      </c>
      <c r="AC7" s="36"/>
      <c r="AD7" s="28"/>
      <c r="AE7" s="27"/>
      <c r="AF7" s="28"/>
      <c r="AG7" s="28"/>
      <c r="AH7" s="28"/>
      <c r="AI7" s="28"/>
      <c r="AJ7" s="28"/>
    </row>
    <row r="8" spans="1:36" x14ac:dyDescent="0.3">
      <c r="A8" s="4"/>
      <c r="B8" s="4">
        <f>'Ins1a.-2a.-3a.E'!P8</f>
        <v>0</v>
      </c>
      <c r="C8" s="4">
        <f>'Ins1a.-2a.-3a.E'!Q8</f>
        <v>0</v>
      </c>
      <c r="D8" s="4">
        <f>'Ins1a.-2a.-3a.E'!R8</f>
        <v>0</v>
      </c>
      <c r="E8" s="4">
        <f>'Ins1a.-2a.-3a.E'!S8</f>
        <v>0</v>
      </c>
      <c r="F8" s="74">
        <f t="shared" si="0"/>
        <v>1</v>
      </c>
      <c r="G8" s="74">
        <f t="shared" si="1"/>
        <v>6.1</v>
      </c>
      <c r="H8" s="66">
        <v>700</v>
      </c>
      <c r="I8" s="24" t="str">
        <f t="shared" si="2"/>
        <v>Pagado</v>
      </c>
      <c r="J8" s="24" t="s">
        <v>92</v>
      </c>
      <c r="K8" s="24" t="str">
        <f t="shared" si="3"/>
        <v>Pagado</v>
      </c>
      <c r="L8" s="24">
        <v>618</v>
      </c>
      <c r="M8" s="24" t="str">
        <f t="shared" si="4"/>
        <v>Pagado</v>
      </c>
      <c r="N8" s="24">
        <v>118</v>
      </c>
      <c r="O8" s="24" t="str">
        <f t="shared" si="4"/>
        <v>Pagado</v>
      </c>
      <c r="P8" s="24">
        <v>110</v>
      </c>
      <c r="Q8" s="24" t="str">
        <f t="shared" si="5"/>
        <v>Pagado</v>
      </c>
      <c r="R8" s="24" t="s">
        <v>77</v>
      </c>
      <c r="S8" s="26" t="s">
        <v>77</v>
      </c>
      <c r="T8" s="26" t="s">
        <v>86</v>
      </c>
      <c r="U8" s="26" t="s">
        <v>86</v>
      </c>
      <c r="V8" s="26" t="s">
        <v>86</v>
      </c>
      <c r="W8" s="26" t="s">
        <v>86</v>
      </c>
      <c r="X8" s="26" t="s">
        <v>77</v>
      </c>
      <c r="Y8" s="26" t="s">
        <v>86</v>
      </c>
      <c r="Z8" s="33" t="s">
        <v>83</v>
      </c>
      <c r="AA8" s="26" t="s">
        <v>86</v>
      </c>
      <c r="AB8" s="26" t="str">
        <f>CONCATENATE(C8, D8,E8)</f>
        <v>000</v>
      </c>
      <c r="AC8" s="36"/>
      <c r="AD8" s="28"/>
      <c r="AE8" s="27"/>
      <c r="AF8" s="28"/>
      <c r="AG8" s="28"/>
      <c r="AH8" s="28"/>
      <c r="AI8" s="28"/>
      <c r="AJ8" s="28"/>
    </row>
    <row r="9" spans="1:36" x14ac:dyDescent="0.3">
      <c r="A9" s="4"/>
      <c r="B9" s="4">
        <f>'Ins1a.-2a.-3a.E'!P9</f>
        <v>0</v>
      </c>
      <c r="C9" s="4">
        <f>'Ins1a.-2a.-3a.E'!Q9</f>
        <v>0</v>
      </c>
      <c r="D9" s="4">
        <f>'Ins1a.-2a.-3a.E'!R9</f>
        <v>0</v>
      </c>
      <c r="E9" s="4">
        <f>'Ins1a.-2a.-3a.E'!S9</f>
        <v>0</v>
      </c>
      <c r="F9" s="74">
        <f t="shared" si="0"/>
        <v>1</v>
      </c>
      <c r="G9" s="74">
        <f t="shared" si="1"/>
        <v>6</v>
      </c>
      <c r="H9" s="66">
        <v>700</v>
      </c>
      <c r="I9" s="24" t="str">
        <f t="shared" si="2"/>
        <v>Pagado</v>
      </c>
      <c r="J9" s="24">
        <v>700</v>
      </c>
      <c r="K9" s="24" t="str">
        <f t="shared" si="3"/>
        <v>Pagado</v>
      </c>
      <c r="L9" s="24">
        <v>618</v>
      </c>
      <c r="M9" s="24" t="str">
        <f t="shared" si="4"/>
        <v>Pagado</v>
      </c>
      <c r="N9" s="24">
        <v>118</v>
      </c>
      <c r="O9" s="24" t="str">
        <f t="shared" si="4"/>
        <v>Pagado</v>
      </c>
      <c r="P9" s="24">
        <v>110</v>
      </c>
      <c r="Q9" s="24" t="str">
        <f t="shared" si="5"/>
        <v>Pagado</v>
      </c>
      <c r="R9" s="24" t="s">
        <v>77</v>
      </c>
      <c r="S9" s="30" t="s">
        <v>77</v>
      </c>
      <c r="T9" s="26" t="s">
        <v>86</v>
      </c>
      <c r="U9" s="26" t="s">
        <v>86</v>
      </c>
      <c r="V9" s="26" t="s">
        <v>86</v>
      </c>
      <c r="W9" s="30" t="s">
        <v>86</v>
      </c>
      <c r="X9" s="31" t="s">
        <v>86</v>
      </c>
      <c r="Y9" s="26" t="s">
        <v>86</v>
      </c>
      <c r="Z9" s="33"/>
      <c r="AA9" s="26" t="s">
        <v>77</v>
      </c>
      <c r="AB9" s="26"/>
      <c r="AC9" s="35"/>
      <c r="AD9" s="28"/>
      <c r="AE9" s="27"/>
      <c r="AF9" s="28"/>
      <c r="AG9" s="28"/>
      <c r="AH9" s="28"/>
      <c r="AI9" s="28"/>
      <c r="AJ9" s="28"/>
    </row>
    <row r="10" spans="1:36" x14ac:dyDescent="0.3">
      <c r="A10" s="4">
        <v>5</v>
      </c>
      <c r="B10" s="4">
        <f>'Ins1a.-2a.-3a.E'!P10</f>
        <v>0</v>
      </c>
      <c r="C10" s="4">
        <f>'Ins1a.-2a.-3a.E'!Q10</f>
        <v>0</v>
      </c>
      <c r="D10" s="4">
        <f>'Ins1a.-2a.-3a.E'!R10</f>
        <v>0</v>
      </c>
      <c r="E10" s="4">
        <f>'Ins1a.-2a.-3a.E'!S10</f>
        <v>0</v>
      </c>
      <c r="F10" s="74">
        <f t="shared" si="0"/>
        <v>1</v>
      </c>
      <c r="G10" s="74">
        <f t="shared" si="1"/>
        <v>4</v>
      </c>
      <c r="H10" s="66">
        <v>700</v>
      </c>
      <c r="I10" s="24" t="str">
        <f t="shared" si="2"/>
        <v>Pagado</v>
      </c>
      <c r="J10" s="24" t="s">
        <v>92</v>
      </c>
      <c r="K10" s="24" t="str">
        <f t="shared" si="3"/>
        <v>Pagado</v>
      </c>
      <c r="L10" s="24">
        <v>618</v>
      </c>
      <c r="M10" s="24" t="str">
        <f t="shared" si="4"/>
        <v>Pagado</v>
      </c>
      <c r="N10" s="24">
        <v>118</v>
      </c>
      <c r="O10" s="24" t="str">
        <f t="shared" si="4"/>
        <v>Pagado</v>
      </c>
      <c r="P10" s="24">
        <v>110</v>
      </c>
      <c r="Q10" s="24" t="str">
        <f t="shared" si="5"/>
        <v>Pagado</v>
      </c>
      <c r="R10" s="24"/>
      <c r="S10" s="30"/>
      <c r="T10" s="26" t="s">
        <v>86</v>
      </c>
      <c r="U10" s="26" t="s">
        <v>86</v>
      </c>
      <c r="V10" s="26" t="s">
        <v>77</v>
      </c>
      <c r="W10" s="30" t="s">
        <v>86</v>
      </c>
      <c r="X10" s="31" t="s">
        <v>77</v>
      </c>
      <c r="Y10" s="26" t="s">
        <v>86</v>
      </c>
      <c r="Z10" s="33"/>
      <c r="AA10" s="26"/>
      <c r="AB10" s="26"/>
      <c r="AC10" s="35"/>
      <c r="AD10" s="28"/>
      <c r="AE10" s="27"/>
      <c r="AF10" s="28"/>
      <c r="AG10" s="28"/>
      <c r="AH10" s="28"/>
      <c r="AI10" s="28"/>
      <c r="AJ10" s="28"/>
    </row>
    <row r="11" spans="1:36" x14ac:dyDescent="0.3">
      <c r="A11" s="4"/>
      <c r="B11" s="4">
        <f>'Ins1a.-2a.-3a.E'!P11</f>
        <v>0</v>
      </c>
      <c r="C11" s="4">
        <f>'Ins1a.-2a.-3a.E'!Q11</f>
        <v>0</v>
      </c>
      <c r="D11" s="4">
        <f>'Ins1a.-2a.-3a.E'!R11</f>
        <v>0</v>
      </c>
      <c r="E11" s="4">
        <f>'Ins1a.-2a.-3a.E'!S11</f>
        <v>0</v>
      </c>
      <c r="F11" s="74">
        <f t="shared" si="0"/>
        <v>1</v>
      </c>
      <c r="G11" s="74">
        <f t="shared" si="1"/>
        <v>6</v>
      </c>
      <c r="H11" s="66">
        <v>700</v>
      </c>
      <c r="I11" s="24" t="str">
        <f t="shared" si="2"/>
        <v>Pagado</v>
      </c>
      <c r="J11" s="24" t="s">
        <v>99</v>
      </c>
      <c r="K11" s="24" t="str">
        <f t="shared" si="3"/>
        <v>Pagado</v>
      </c>
      <c r="L11" s="24">
        <v>618</v>
      </c>
      <c r="M11" s="24" t="str">
        <f t="shared" si="4"/>
        <v>Pagado</v>
      </c>
      <c r="N11" s="24">
        <v>118</v>
      </c>
      <c r="O11" s="24" t="str">
        <f t="shared" si="4"/>
        <v>Pagado</v>
      </c>
      <c r="P11" s="24">
        <v>110</v>
      </c>
      <c r="Q11" s="24" t="str">
        <f t="shared" si="5"/>
        <v>Pagado</v>
      </c>
      <c r="R11" s="24"/>
      <c r="S11" s="26"/>
      <c r="T11" s="26" t="s">
        <v>86</v>
      </c>
      <c r="U11" s="26" t="s">
        <v>86</v>
      </c>
      <c r="V11" s="26" t="s">
        <v>86</v>
      </c>
      <c r="W11" s="26" t="s">
        <v>77</v>
      </c>
      <c r="X11" s="26" t="s">
        <v>86</v>
      </c>
      <c r="Y11" s="26" t="s">
        <v>86</v>
      </c>
      <c r="Z11" s="33" t="s">
        <v>86</v>
      </c>
      <c r="AA11" s="26" t="s">
        <v>77</v>
      </c>
      <c r="AB11" s="26" t="str">
        <f>CONCATENATE(C11, D11,E11)</f>
        <v>000</v>
      </c>
      <c r="AC11" s="37"/>
      <c r="AD11" s="28"/>
      <c r="AE11" s="27"/>
      <c r="AF11" s="28"/>
      <c r="AG11" s="28"/>
      <c r="AH11" s="28"/>
      <c r="AI11" s="28"/>
      <c r="AJ11" s="28"/>
    </row>
    <row r="12" spans="1:36" x14ac:dyDescent="0.3">
      <c r="A12" s="4"/>
      <c r="B12" s="4">
        <f>'Ins1a.-2a.-3a.E'!P12</f>
        <v>0</v>
      </c>
      <c r="C12" s="4">
        <f>'Ins1a.-2a.-3a.E'!Q12</f>
        <v>0</v>
      </c>
      <c r="D12" s="4">
        <f>'Ins1a.-2a.-3a.E'!R12</f>
        <v>0</v>
      </c>
      <c r="E12" s="4">
        <f>'Ins1a.-2a.-3a.E'!S12</f>
        <v>0</v>
      </c>
      <c r="F12" s="74">
        <f t="shared" si="0"/>
        <v>1</v>
      </c>
      <c r="G12" s="74">
        <f t="shared" si="1"/>
        <v>7</v>
      </c>
      <c r="H12" s="66">
        <v>700</v>
      </c>
      <c r="I12" s="24" t="str">
        <f t="shared" si="2"/>
        <v>Pagado</v>
      </c>
      <c r="J12" s="24">
        <v>700</v>
      </c>
      <c r="K12" s="24" t="str">
        <f t="shared" si="3"/>
        <v>Pagado</v>
      </c>
      <c r="L12" s="24">
        <v>618</v>
      </c>
      <c r="M12" s="24" t="str">
        <f t="shared" si="4"/>
        <v>Pagado</v>
      </c>
      <c r="N12" s="24">
        <v>118</v>
      </c>
      <c r="O12" s="24" t="str">
        <f t="shared" si="4"/>
        <v>Pagado</v>
      </c>
      <c r="P12" s="24">
        <v>110</v>
      </c>
      <c r="Q12" s="24" t="str">
        <f t="shared" si="5"/>
        <v>Pagado</v>
      </c>
      <c r="R12" s="24"/>
      <c r="S12" s="26"/>
      <c r="T12" s="26" t="s">
        <v>86</v>
      </c>
      <c r="U12" s="26" t="s">
        <v>86</v>
      </c>
      <c r="V12" s="26" t="s">
        <v>86</v>
      </c>
      <c r="W12" s="26" t="s">
        <v>86</v>
      </c>
      <c r="X12" s="26" t="s">
        <v>86</v>
      </c>
      <c r="Y12" s="26" t="s">
        <v>86</v>
      </c>
      <c r="Z12" s="33" t="s">
        <v>86</v>
      </c>
      <c r="AA12" s="26" t="s">
        <v>98</v>
      </c>
      <c r="AB12" s="26"/>
      <c r="AC12" s="37"/>
      <c r="AD12" s="28"/>
      <c r="AE12" s="27"/>
      <c r="AF12" s="28"/>
      <c r="AG12" s="28"/>
      <c r="AH12" s="28"/>
      <c r="AI12" s="28"/>
      <c r="AJ12" s="28"/>
    </row>
    <row r="13" spans="1:36" x14ac:dyDescent="0.3">
      <c r="A13" s="41"/>
      <c r="B13" s="4">
        <f>'Ins1a.-2a.-3a.E'!P13</f>
        <v>0</v>
      </c>
      <c r="C13" s="4">
        <f>'Ins1a.-2a.-3a.E'!Q13</f>
        <v>0</v>
      </c>
      <c r="D13" s="4">
        <f>'Ins1a.-2a.-3a.E'!R13</f>
        <v>0</v>
      </c>
      <c r="E13" s="4">
        <f>'Ins1a.-2a.-3a.E'!S13</f>
        <v>0</v>
      </c>
      <c r="F13" s="74">
        <f t="shared" si="0"/>
        <v>1</v>
      </c>
      <c r="G13" s="74">
        <f t="shared" si="1"/>
        <v>6.1</v>
      </c>
      <c r="H13" s="66">
        <v>700</v>
      </c>
      <c r="I13" s="24" t="str">
        <f t="shared" si="2"/>
        <v>Pagado</v>
      </c>
      <c r="J13" s="24" t="s">
        <v>100</v>
      </c>
      <c r="K13" s="24" t="str">
        <f t="shared" si="3"/>
        <v>Pagado</v>
      </c>
      <c r="L13" s="24">
        <v>618</v>
      </c>
      <c r="M13" s="24" t="str">
        <f t="shared" si="4"/>
        <v>Pagado</v>
      </c>
      <c r="N13" s="24">
        <v>118</v>
      </c>
      <c r="O13" s="24" t="str">
        <f t="shared" si="4"/>
        <v>Pagado</v>
      </c>
      <c r="P13" s="24">
        <v>110</v>
      </c>
      <c r="Q13" s="24" t="str">
        <f t="shared" si="5"/>
        <v>Pagado</v>
      </c>
      <c r="R13" s="43"/>
      <c r="S13" s="44"/>
      <c r="T13" s="41" t="s">
        <v>86</v>
      </c>
      <c r="U13" s="41" t="s">
        <v>86</v>
      </c>
      <c r="V13" s="41" t="s">
        <v>98</v>
      </c>
      <c r="W13" s="41" t="s">
        <v>86</v>
      </c>
      <c r="X13" s="41" t="s">
        <v>86</v>
      </c>
      <c r="Y13" s="41" t="s">
        <v>86</v>
      </c>
      <c r="Z13" s="27" t="s">
        <v>83</v>
      </c>
      <c r="AA13" s="44" t="s">
        <v>86</v>
      </c>
      <c r="AB13" s="27" t="s">
        <v>101</v>
      </c>
      <c r="AC13" s="45"/>
      <c r="AD13" s="28"/>
      <c r="AE13" s="27"/>
      <c r="AF13" s="28"/>
      <c r="AG13" s="28"/>
      <c r="AH13" s="28"/>
      <c r="AI13" s="28"/>
      <c r="AJ13" s="28"/>
    </row>
    <row r="14" spans="1:36" x14ac:dyDescent="0.3">
      <c r="A14" s="41"/>
      <c r="B14" s="4">
        <f>'Ins1a.-2a.-3a.E'!P14</f>
        <v>0</v>
      </c>
      <c r="C14" s="4">
        <f>'Ins1a.-2a.-3a.E'!Q14</f>
        <v>0</v>
      </c>
      <c r="D14" s="4">
        <f>'Ins1a.-2a.-3a.E'!R14</f>
        <v>0</v>
      </c>
      <c r="E14" s="4">
        <f>'Ins1a.-2a.-3a.E'!S14</f>
        <v>0</v>
      </c>
      <c r="F14" s="74">
        <f t="shared" si="0"/>
        <v>1</v>
      </c>
      <c r="G14" s="74">
        <f t="shared" si="1"/>
        <v>6</v>
      </c>
      <c r="H14" s="66">
        <v>700</v>
      </c>
      <c r="I14" s="24" t="str">
        <f t="shared" si="2"/>
        <v>Pagado</v>
      </c>
      <c r="J14" s="24">
        <v>700</v>
      </c>
      <c r="K14" s="24" t="str">
        <f t="shared" si="3"/>
        <v>Pagado</v>
      </c>
      <c r="L14" s="24">
        <v>618</v>
      </c>
      <c r="M14" s="24" t="str">
        <f t="shared" si="4"/>
        <v>Pagado</v>
      </c>
      <c r="N14" s="24">
        <v>118</v>
      </c>
      <c r="O14" s="24" t="str">
        <f t="shared" si="4"/>
        <v>Pagado</v>
      </c>
      <c r="P14" s="24">
        <v>110</v>
      </c>
      <c r="Q14" s="24" t="str">
        <f t="shared" si="5"/>
        <v>Pagado</v>
      </c>
      <c r="R14" s="43"/>
      <c r="S14" s="44"/>
      <c r="T14" s="41" t="s">
        <v>86</v>
      </c>
      <c r="U14" s="41" t="s">
        <v>86</v>
      </c>
      <c r="V14" s="41" t="s">
        <v>98</v>
      </c>
      <c r="W14" s="41" t="s">
        <v>86</v>
      </c>
      <c r="X14" s="41" t="s">
        <v>86</v>
      </c>
      <c r="Y14" s="41" t="s">
        <v>98</v>
      </c>
      <c r="Z14" s="27" t="s">
        <v>86</v>
      </c>
      <c r="AA14" s="44" t="s">
        <v>86</v>
      </c>
      <c r="AB14" s="27"/>
      <c r="AC14" s="45"/>
      <c r="AD14" s="28"/>
      <c r="AE14" s="27"/>
      <c r="AF14" s="28"/>
      <c r="AG14" s="28"/>
      <c r="AH14" s="28"/>
      <c r="AI14" s="28"/>
      <c r="AJ14" s="28"/>
    </row>
    <row r="15" spans="1:36" ht="18" customHeight="1" x14ac:dyDescent="0.3">
      <c r="A15" s="3"/>
      <c r="B15" s="4">
        <f>'Ins1a.-2a.-3a.E'!P15</f>
        <v>0</v>
      </c>
      <c r="C15" s="4">
        <f>'Ins1a.-2a.-3a.E'!Q15</f>
        <v>0</v>
      </c>
      <c r="D15" s="4">
        <f>'Ins1a.-2a.-3a.E'!R15</f>
        <v>0</v>
      </c>
      <c r="E15" s="4">
        <f>'Ins1a.-2a.-3a.E'!S15</f>
        <v>0</v>
      </c>
      <c r="F15" s="74">
        <f t="shared" si="0"/>
        <v>0.8</v>
      </c>
      <c r="G15" s="74">
        <f t="shared" si="1"/>
        <v>6</v>
      </c>
      <c r="H15" s="67"/>
      <c r="I15" s="24" t="str">
        <f t="shared" si="2"/>
        <v>No pagado</v>
      </c>
      <c r="J15" s="38">
        <v>700</v>
      </c>
      <c r="K15" s="24" t="str">
        <f t="shared" si="3"/>
        <v>Pagado</v>
      </c>
      <c r="L15" s="38">
        <v>700</v>
      </c>
      <c r="M15" s="24" t="str">
        <f t="shared" si="4"/>
        <v>Pagado</v>
      </c>
      <c r="N15" s="38">
        <v>618</v>
      </c>
      <c r="O15" s="24" t="str">
        <f t="shared" si="4"/>
        <v>Pagado</v>
      </c>
      <c r="P15" s="38">
        <v>118</v>
      </c>
      <c r="Q15" s="24" t="str">
        <f t="shared" si="5"/>
        <v>Pagado</v>
      </c>
      <c r="R15" s="38">
        <v>110</v>
      </c>
      <c r="S15" s="38"/>
      <c r="T15" s="26" t="s">
        <v>86</v>
      </c>
      <c r="U15" s="26" t="s">
        <v>86</v>
      </c>
      <c r="V15" s="26" t="s">
        <v>86</v>
      </c>
      <c r="W15" s="26" t="s">
        <v>77</v>
      </c>
      <c r="X15" s="26" t="s">
        <v>77</v>
      </c>
      <c r="Y15" s="26" t="s">
        <v>86</v>
      </c>
      <c r="Z15" s="26" t="s">
        <v>86</v>
      </c>
      <c r="AA15" s="26" t="s">
        <v>86</v>
      </c>
      <c r="AB15" s="26"/>
      <c r="AC15" s="26"/>
      <c r="AD15" s="26"/>
      <c r="AE15" s="25">
        <f t="shared" ref="AE15" si="6">B15</f>
        <v>0</v>
      </c>
      <c r="AF15" s="25" t="str">
        <f>CONCATENATE( C15,D15,E15 )</f>
        <v>000</v>
      </c>
    </row>
    <row r="16" spans="1:36" ht="18" customHeight="1" x14ac:dyDescent="0.3">
      <c r="A16" s="3"/>
      <c r="B16" s="4" t="e">
        <f>'Ins1a.-2a.-3a.E'!#REF!</f>
        <v>#REF!</v>
      </c>
      <c r="C16" s="4" t="e">
        <f>'Ins1a.-2a.-3a.E'!#REF!</f>
        <v>#REF!</v>
      </c>
      <c r="D16" s="4" t="e">
        <f>'Ins1a.-2a.-3a.E'!#REF!</f>
        <v>#REF!</v>
      </c>
      <c r="E16" s="4" t="e">
        <f>'Ins1a.-2a.-3a.E'!#REF!</f>
        <v>#REF!</v>
      </c>
      <c r="F16" s="74">
        <f t="shared" si="0"/>
        <v>0</v>
      </c>
      <c r="G16" s="74">
        <f t="shared" si="1"/>
        <v>0</v>
      </c>
      <c r="H16" s="67"/>
      <c r="I16" s="24" t="str">
        <f t="shared" si="2"/>
        <v>No pagado</v>
      </c>
      <c r="J16" s="38"/>
      <c r="K16" s="24" t="str">
        <f t="shared" si="3"/>
        <v>No pagado</v>
      </c>
      <c r="L16" s="38"/>
      <c r="M16" s="24" t="str">
        <f t="shared" si="4"/>
        <v>No pagado</v>
      </c>
      <c r="N16" s="38"/>
      <c r="O16" s="24" t="str">
        <f t="shared" si="4"/>
        <v>No pagado</v>
      </c>
      <c r="P16" s="38"/>
      <c r="Q16" s="24" t="str">
        <f t="shared" si="5"/>
        <v>No pagado</v>
      </c>
      <c r="R16" s="38"/>
      <c r="S16" s="38"/>
      <c r="T16" s="26"/>
      <c r="U16" s="26"/>
      <c r="V16" s="26"/>
      <c r="W16" s="26"/>
      <c r="X16" s="26"/>
      <c r="Y16" s="26"/>
      <c r="Z16" s="33"/>
      <c r="AA16" s="26"/>
      <c r="AB16" s="26"/>
      <c r="AC16" s="26"/>
      <c r="AD16" s="27"/>
    </row>
    <row r="17" spans="1:36" x14ac:dyDescent="0.3">
      <c r="A17" s="4"/>
      <c r="B17" s="4">
        <f>'Ins1a.-2a.-3a.E'!P3</f>
        <v>2501002</v>
      </c>
      <c r="C17" s="4" t="str">
        <f>'Ins1a.-2a.-3a.E'!Q3</f>
        <v>ACOSTA</v>
      </c>
      <c r="D17" s="4" t="str">
        <f>'Ins1a.-2a.-3a.E'!R3</f>
        <v>RODRIGUEZ</v>
      </c>
      <c r="E17" s="4" t="str">
        <f>'Ins1a.-2a.-3a.E'!S3</f>
        <v>RODOLFO</v>
      </c>
      <c r="F17" s="74">
        <f t="shared" si="0"/>
        <v>0.2</v>
      </c>
      <c r="G17" s="74">
        <f t="shared" si="1"/>
        <v>0</v>
      </c>
      <c r="H17" s="66" t="s">
        <v>97</v>
      </c>
      <c r="I17" s="24" t="str">
        <f t="shared" si="2"/>
        <v>Pagado</v>
      </c>
      <c r="J17" s="24">
        <v>0</v>
      </c>
      <c r="K17" s="24" t="str">
        <f t="shared" si="3"/>
        <v>No pagado</v>
      </c>
      <c r="L17" s="24">
        <v>0</v>
      </c>
      <c r="M17" s="24" t="str">
        <f t="shared" si="4"/>
        <v>No pagado</v>
      </c>
      <c r="N17" s="24">
        <v>0</v>
      </c>
      <c r="O17" s="24" t="str">
        <f t="shared" si="4"/>
        <v>No pagado</v>
      </c>
      <c r="P17" s="24">
        <v>0</v>
      </c>
      <c r="Q17" s="24" t="str">
        <f t="shared" si="5"/>
        <v>No pagado</v>
      </c>
      <c r="R17" s="24"/>
      <c r="S17" s="30"/>
      <c r="T17" s="26"/>
      <c r="U17" s="26"/>
      <c r="V17" s="26"/>
      <c r="W17" s="30"/>
      <c r="X17" s="31"/>
      <c r="Y17" s="26"/>
      <c r="Z17" s="33"/>
      <c r="AA17" s="26"/>
      <c r="AB17" s="26"/>
      <c r="AC17" s="35"/>
      <c r="AD17" s="28"/>
      <c r="AE17" s="27"/>
      <c r="AF17" s="28"/>
      <c r="AG17" s="28"/>
      <c r="AH17" s="28"/>
      <c r="AI17" s="28"/>
      <c r="AJ17" s="28"/>
    </row>
    <row r="18" spans="1:36" x14ac:dyDescent="0.3">
      <c r="B18" s="4" t="e">
        <f>'Ins1a.-2a.-3a.E'!#REF!</f>
        <v>#REF!</v>
      </c>
      <c r="C18" s="4" t="e">
        <f>'Ins1a.-2a.-3a.E'!#REF!</f>
        <v>#REF!</v>
      </c>
      <c r="D18" s="4" t="e">
        <f>'Ins1a.-2a.-3a.E'!#REF!</f>
        <v>#REF!</v>
      </c>
      <c r="E18" s="4" t="e">
        <f>'Ins1a.-2a.-3a.E'!#REF!</f>
        <v>#REF!</v>
      </c>
      <c r="F18" s="74">
        <f t="shared" si="0"/>
        <v>0</v>
      </c>
      <c r="G18" s="74">
        <f t="shared" si="1"/>
        <v>0</v>
      </c>
      <c r="I18" s="24" t="str">
        <f t="shared" si="2"/>
        <v>No pagado</v>
      </c>
      <c r="K18" s="24" t="str">
        <f t="shared" si="3"/>
        <v>No pagado</v>
      </c>
      <c r="M18" s="24" t="str">
        <f t="shared" si="4"/>
        <v>No pagado</v>
      </c>
      <c r="O18" s="24" t="str">
        <f t="shared" si="4"/>
        <v>No pagado</v>
      </c>
      <c r="Q18" s="24" t="str">
        <f t="shared" si="5"/>
        <v>No pagado</v>
      </c>
    </row>
    <row r="19" spans="1:36" x14ac:dyDescent="0.3">
      <c r="A19" s="4"/>
      <c r="B19" s="4" t="e">
        <f>'Ins1a.-2a.-3a.E'!#REF!</f>
        <v>#REF!</v>
      </c>
      <c r="C19" s="4" t="e">
        <f>'Ins1a.-2a.-3a.E'!#REF!</f>
        <v>#REF!</v>
      </c>
      <c r="D19" s="4" t="e">
        <f>'Ins1a.-2a.-3a.E'!#REF!</f>
        <v>#REF!</v>
      </c>
      <c r="E19" s="4" t="e">
        <f>'Ins1a.-2a.-3a.E'!#REF!</f>
        <v>#REF!</v>
      </c>
      <c r="F19" s="74">
        <f t="shared" si="0"/>
        <v>0</v>
      </c>
      <c r="G19" s="74">
        <f t="shared" si="1"/>
        <v>3</v>
      </c>
      <c r="H19" s="66"/>
      <c r="I19" s="24" t="str">
        <f t="shared" si="2"/>
        <v>No pagado</v>
      </c>
      <c r="J19" s="24"/>
      <c r="K19" s="24" t="str">
        <f t="shared" si="3"/>
        <v>No pagado</v>
      </c>
      <c r="L19" s="24"/>
      <c r="M19" s="24" t="str">
        <f t="shared" si="4"/>
        <v>No pagado</v>
      </c>
      <c r="N19" s="24"/>
      <c r="O19" s="24" t="str">
        <f t="shared" si="4"/>
        <v>No pagado</v>
      </c>
      <c r="P19" s="24"/>
      <c r="Q19" s="24" t="str">
        <f t="shared" si="5"/>
        <v>No pagado</v>
      </c>
      <c r="R19" s="24"/>
      <c r="S19" s="30"/>
      <c r="T19" s="26" t="s">
        <v>86</v>
      </c>
      <c r="U19" s="26" t="s">
        <v>86</v>
      </c>
      <c r="V19" s="26" t="s">
        <v>98</v>
      </c>
      <c r="W19" s="30" t="s">
        <v>98</v>
      </c>
      <c r="X19" s="31" t="s">
        <v>98</v>
      </c>
      <c r="Y19" s="26" t="s">
        <v>86</v>
      </c>
      <c r="Z19" s="33" t="s">
        <v>93</v>
      </c>
      <c r="AA19" s="26" t="s">
        <v>93</v>
      </c>
      <c r="AB19" s="26"/>
      <c r="AC19" s="35"/>
      <c r="AD19" s="28"/>
      <c r="AE19" s="27"/>
      <c r="AF19" s="28"/>
      <c r="AG19" s="28"/>
      <c r="AH19" s="28"/>
      <c r="AI19" s="28"/>
      <c r="AJ19" s="28"/>
    </row>
    <row r="20" spans="1:36" x14ac:dyDescent="0.3">
      <c r="A20" s="4"/>
      <c r="B20" s="4">
        <f>'Ins1a.-2a.-3a.E'!P32</f>
        <v>0</v>
      </c>
      <c r="C20" s="4">
        <f>'Ins1a.-2a.-3a.E'!Q32</f>
        <v>0</v>
      </c>
      <c r="D20" s="4">
        <f>'Ins1a.-2a.-3a.E'!R32</f>
        <v>0</v>
      </c>
      <c r="E20" s="4">
        <f>'Ins1a.-2a.-3a.E'!S32</f>
        <v>0</v>
      </c>
      <c r="F20" s="74">
        <f t="shared" si="0"/>
        <v>0.2</v>
      </c>
      <c r="G20" s="74">
        <f t="shared" si="1"/>
        <v>3.2</v>
      </c>
      <c r="H20" s="66">
        <v>700</v>
      </c>
      <c r="I20" s="24" t="str">
        <f t="shared" si="2"/>
        <v>Pagado</v>
      </c>
      <c r="J20" s="24">
        <v>0</v>
      </c>
      <c r="K20" s="24" t="str">
        <f t="shared" si="3"/>
        <v>No pagado</v>
      </c>
      <c r="L20" s="24">
        <v>0</v>
      </c>
      <c r="M20" s="24" t="str">
        <f t="shared" si="4"/>
        <v>No pagado</v>
      </c>
      <c r="N20" s="24">
        <v>0</v>
      </c>
      <c r="O20" s="24" t="str">
        <f t="shared" si="4"/>
        <v>No pagado</v>
      </c>
      <c r="P20" s="24">
        <v>0</v>
      </c>
      <c r="Q20" s="24" t="str">
        <f t="shared" si="5"/>
        <v>No pagado</v>
      </c>
      <c r="R20" s="24" t="s">
        <v>77</v>
      </c>
      <c r="S20" s="30" t="s">
        <v>77</v>
      </c>
      <c r="T20" s="26" t="s">
        <v>86</v>
      </c>
      <c r="U20" s="26" t="s">
        <v>86</v>
      </c>
      <c r="V20" s="26" t="s">
        <v>77</v>
      </c>
      <c r="W20" s="30" t="s">
        <v>77</v>
      </c>
      <c r="X20" s="31" t="s">
        <v>77</v>
      </c>
      <c r="Y20" s="26" t="s">
        <v>86</v>
      </c>
      <c r="Z20" s="33" t="s">
        <v>83</v>
      </c>
      <c r="AA20" s="26" t="s">
        <v>83</v>
      </c>
      <c r="AB20" s="26"/>
      <c r="AC20" s="35"/>
      <c r="AD20" s="28"/>
      <c r="AE20" s="27"/>
      <c r="AF20" s="28"/>
      <c r="AG20" s="28"/>
      <c r="AH20" s="28"/>
      <c r="AI20" s="28"/>
      <c r="AJ20" s="28"/>
    </row>
    <row r="21" spans="1:36" x14ac:dyDescent="0.3">
      <c r="A21" s="4">
        <v>2</v>
      </c>
      <c r="B21" s="4">
        <f>'Ins1a.-2a.-3a.E'!P35</f>
        <v>0</v>
      </c>
      <c r="C21" s="4">
        <f>'Ins1a.-2a.-3a.E'!Q35</f>
        <v>0</v>
      </c>
      <c r="D21" s="4">
        <f>'Ins1a.-2a.-3a.E'!R35</f>
        <v>0</v>
      </c>
      <c r="E21" s="4">
        <f>'Ins1a.-2a.-3a.E'!S35</f>
        <v>0</v>
      </c>
      <c r="F21" s="74">
        <f t="shared" si="0"/>
        <v>0</v>
      </c>
      <c r="G21" s="74">
        <f t="shared" si="1"/>
        <v>0</v>
      </c>
      <c r="H21" s="66"/>
      <c r="I21" s="24" t="str">
        <f t="shared" si="2"/>
        <v>No pagado</v>
      </c>
      <c r="J21" s="24"/>
      <c r="K21" s="24" t="str">
        <f t="shared" si="3"/>
        <v>No pagado</v>
      </c>
      <c r="L21" s="24"/>
      <c r="M21" s="24" t="str">
        <f t="shared" si="4"/>
        <v>No pagado</v>
      </c>
      <c r="N21" s="24"/>
      <c r="O21" s="24" t="str">
        <f t="shared" si="4"/>
        <v>No pagado</v>
      </c>
      <c r="P21" s="24"/>
      <c r="Q21" s="24" t="str">
        <f t="shared" si="5"/>
        <v>No pagado</v>
      </c>
      <c r="R21" s="24"/>
      <c r="S21" s="30"/>
      <c r="T21" s="26"/>
      <c r="U21" s="26"/>
      <c r="V21" s="26"/>
      <c r="W21" s="30"/>
      <c r="X21" s="31"/>
      <c r="Y21" s="26"/>
      <c r="Z21" s="33"/>
      <c r="AA21" s="26"/>
      <c r="AB21" s="26"/>
      <c r="AC21" s="35"/>
      <c r="AD21" s="28"/>
      <c r="AE21" s="27"/>
      <c r="AF21" s="28"/>
      <c r="AG21" s="28"/>
      <c r="AH21" s="28"/>
      <c r="AI21" s="28"/>
      <c r="AJ21" s="28"/>
    </row>
    <row r="22" spans="1:36" x14ac:dyDescent="0.3">
      <c r="A22" s="4"/>
      <c r="B22" s="4">
        <f>'Ins1a.-2a.-3a.E'!P18</f>
        <v>0</v>
      </c>
      <c r="C22" s="4">
        <f>'Ins1a.-2a.-3a.E'!Q18</f>
        <v>0</v>
      </c>
      <c r="D22" s="4">
        <f>'Ins1a.-2a.-3a.E'!R18</f>
        <v>0</v>
      </c>
      <c r="E22" s="4">
        <f>'Ins1a.-2a.-3a.E'!S18</f>
        <v>0</v>
      </c>
      <c r="F22" s="74">
        <f t="shared" si="0"/>
        <v>0</v>
      </c>
      <c r="G22" s="74">
        <f t="shared" si="1"/>
        <v>3</v>
      </c>
      <c r="H22" s="66">
        <v>0</v>
      </c>
      <c r="I22" s="24" t="str">
        <f t="shared" si="2"/>
        <v>No pagado</v>
      </c>
      <c r="J22" s="24">
        <v>0</v>
      </c>
      <c r="K22" s="24" t="str">
        <f t="shared" si="3"/>
        <v>No pagado</v>
      </c>
      <c r="L22" s="24">
        <v>0</v>
      </c>
      <c r="M22" s="24" t="str">
        <f t="shared" si="4"/>
        <v>No pagado</v>
      </c>
      <c r="N22" s="24">
        <v>0</v>
      </c>
      <c r="O22" s="24" t="str">
        <f t="shared" si="4"/>
        <v>No pagado</v>
      </c>
      <c r="P22" s="24">
        <v>0</v>
      </c>
      <c r="Q22" s="24" t="str">
        <f t="shared" si="5"/>
        <v>No pagado</v>
      </c>
      <c r="R22" s="24" t="s">
        <v>77</v>
      </c>
      <c r="S22" s="30" t="s">
        <v>77</v>
      </c>
      <c r="T22" s="26" t="s">
        <v>86</v>
      </c>
      <c r="U22" s="26" t="s">
        <v>86</v>
      </c>
      <c r="V22" s="26" t="s">
        <v>77</v>
      </c>
      <c r="W22" s="30" t="s">
        <v>77</v>
      </c>
      <c r="X22" s="31" t="s">
        <v>77</v>
      </c>
      <c r="Y22" s="26" t="s">
        <v>77</v>
      </c>
      <c r="Z22" s="33" t="s">
        <v>86</v>
      </c>
      <c r="AA22" s="26" t="s">
        <v>77</v>
      </c>
      <c r="AB22" s="26"/>
      <c r="AC22" s="35"/>
      <c r="AD22" s="28"/>
      <c r="AE22" s="27"/>
      <c r="AF22" s="28"/>
      <c r="AG22" s="28"/>
      <c r="AH22" s="28"/>
      <c r="AI22" s="28"/>
      <c r="AJ22" s="28"/>
    </row>
    <row r="23" spans="1:36" x14ac:dyDescent="0.3">
      <c r="A23" s="4"/>
      <c r="B23" s="4" t="e">
        <f>'Ins1a.-2a.-3a.E'!#REF!</f>
        <v>#REF!</v>
      </c>
      <c r="C23" s="4" t="e">
        <f>'Ins1a.-2a.-3a.E'!#REF!</f>
        <v>#REF!</v>
      </c>
      <c r="D23" s="4" t="e">
        <f>'Ins1a.-2a.-3a.E'!#REF!</f>
        <v>#REF!</v>
      </c>
      <c r="E23" s="4" t="e">
        <f>'Ins1a.-2a.-3a.E'!#REF!</f>
        <v>#REF!</v>
      </c>
      <c r="F23" s="74">
        <f t="shared" si="0"/>
        <v>0</v>
      </c>
      <c r="G23" s="74">
        <f t="shared" si="1"/>
        <v>6</v>
      </c>
      <c r="H23" s="66">
        <v>0</v>
      </c>
      <c r="I23" s="24" t="str">
        <f t="shared" si="2"/>
        <v>No pagado</v>
      </c>
      <c r="J23" s="24">
        <v>0</v>
      </c>
      <c r="K23" s="24" t="str">
        <f t="shared" si="3"/>
        <v>No pagado</v>
      </c>
      <c r="L23" s="24">
        <v>0</v>
      </c>
      <c r="M23" s="24" t="str">
        <f t="shared" si="4"/>
        <v>No pagado</v>
      </c>
      <c r="N23" s="24">
        <v>0</v>
      </c>
      <c r="O23" s="24" t="str">
        <f t="shared" si="4"/>
        <v>No pagado</v>
      </c>
      <c r="P23" s="24">
        <v>0</v>
      </c>
      <c r="Q23" s="24" t="str">
        <f t="shared" si="5"/>
        <v>No pagado</v>
      </c>
      <c r="R23" s="24" t="s">
        <v>77</v>
      </c>
      <c r="S23" s="30" t="s">
        <v>77</v>
      </c>
      <c r="T23" s="26" t="s">
        <v>86</v>
      </c>
      <c r="U23" s="26" t="s">
        <v>86</v>
      </c>
      <c r="V23" s="26" t="s">
        <v>86</v>
      </c>
      <c r="W23" s="30" t="s">
        <v>86</v>
      </c>
      <c r="X23" s="31" t="s">
        <v>86</v>
      </c>
      <c r="Y23" s="26" t="s">
        <v>86</v>
      </c>
      <c r="Z23" s="33"/>
      <c r="AA23" s="26" t="s">
        <v>77</v>
      </c>
      <c r="AB23" s="26"/>
      <c r="AC23" s="35"/>
      <c r="AD23" s="28"/>
      <c r="AE23" s="27"/>
      <c r="AF23" s="28"/>
      <c r="AG23" s="28"/>
      <c r="AH23" s="28"/>
      <c r="AI23" s="28"/>
      <c r="AJ23" s="28"/>
    </row>
    <row r="24" spans="1:36" x14ac:dyDescent="0.3">
      <c r="A24" s="4">
        <v>1</v>
      </c>
      <c r="B24" s="4" t="e">
        <f>'Ins1a.-2a.-3a.E'!#REF!</f>
        <v>#REF!</v>
      </c>
      <c r="C24" s="4" t="e">
        <f>'Ins1a.-2a.-3a.E'!#REF!</f>
        <v>#REF!</v>
      </c>
      <c r="D24" s="4" t="e">
        <f>'Ins1a.-2a.-3a.E'!#REF!</f>
        <v>#REF!</v>
      </c>
      <c r="E24" s="4" t="e">
        <f>'Ins1a.-2a.-3a.E'!#REF!</f>
        <v>#REF!</v>
      </c>
      <c r="F24" s="74">
        <f t="shared" si="0"/>
        <v>0</v>
      </c>
      <c r="G24" s="74">
        <f t="shared" si="1"/>
        <v>6.1</v>
      </c>
      <c r="H24" s="66"/>
      <c r="I24" s="24" t="str">
        <f t="shared" si="2"/>
        <v>No pagado</v>
      </c>
      <c r="J24" s="24"/>
      <c r="K24" s="24" t="str">
        <f t="shared" si="3"/>
        <v>No pagado</v>
      </c>
      <c r="L24" s="24"/>
      <c r="M24" s="24" t="str">
        <f t="shared" si="4"/>
        <v>No pagado</v>
      </c>
      <c r="N24" s="24"/>
      <c r="O24" s="24" t="str">
        <f t="shared" si="4"/>
        <v>No pagado</v>
      </c>
      <c r="P24" s="24"/>
      <c r="Q24" s="24" t="str">
        <f t="shared" si="5"/>
        <v>No pagado</v>
      </c>
      <c r="R24" s="24"/>
      <c r="S24" s="30"/>
      <c r="T24" s="4" t="s">
        <v>86</v>
      </c>
      <c r="U24" s="4" t="s">
        <v>86</v>
      </c>
      <c r="V24" s="4" t="s">
        <v>86</v>
      </c>
      <c r="W24" s="4" t="s">
        <v>86</v>
      </c>
      <c r="X24" s="4" t="s">
        <v>86</v>
      </c>
      <c r="Y24" s="4" t="s">
        <v>86</v>
      </c>
      <c r="Z24" s="33" t="s">
        <v>83</v>
      </c>
      <c r="AA24" s="30" t="s">
        <v>77</v>
      </c>
      <c r="AB24" s="26"/>
      <c r="AC24" s="35"/>
      <c r="AD24" s="28"/>
      <c r="AE24" s="27"/>
      <c r="AF24" s="28"/>
      <c r="AG24" s="28"/>
      <c r="AH24" s="28"/>
      <c r="AI24" s="28"/>
      <c r="AJ24" s="28"/>
    </row>
    <row r="25" spans="1:36" x14ac:dyDescent="0.3">
      <c r="B25" s="4" t="e">
        <f>'Ins1a.-2a.-3a.E'!#REF!</f>
        <v>#REF!</v>
      </c>
      <c r="C25" s="4" t="e">
        <f>'Ins1a.-2a.-3a.E'!#REF!</f>
        <v>#REF!</v>
      </c>
      <c r="D25" s="4" t="e">
        <f>'Ins1a.-2a.-3a.E'!#REF!</f>
        <v>#REF!</v>
      </c>
      <c r="E25" s="4" t="e">
        <f>'Ins1a.-2a.-3a.E'!#REF!</f>
        <v>#REF!</v>
      </c>
      <c r="F25" s="74">
        <f t="shared" si="0"/>
        <v>0</v>
      </c>
      <c r="G25" s="74">
        <f t="shared" si="1"/>
        <v>0</v>
      </c>
      <c r="I25" s="24" t="str">
        <f t="shared" si="2"/>
        <v>No pagado</v>
      </c>
      <c r="K25" s="24" t="str">
        <f t="shared" si="3"/>
        <v>No pagado</v>
      </c>
      <c r="M25" s="24" t="str">
        <f t="shared" si="4"/>
        <v>No pagado</v>
      </c>
      <c r="O25" s="24" t="str">
        <f t="shared" si="4"/>
        <v>No pagado</v>
      </c>
      <c r="Q25" s="24" t="str">
        <f t="shared" si="5"/>
        <v>No pagado</v>
      </c>
    </row>
    <row r="26" spans="1:36" x14ac:dyDescent="0.3">
      <c r="B26" s="4" t="e">
        <f>'Ins1a.-2a.-3a.E'!#REF!</f>
        <v>#REF!</v>
      </c>
      <c r="C26" s="4" t="e">
        <f>'Ins1a.-2a.-3a.E'!#REF!</f>
        <v>#REF!</v>
      </c>
      <c r="D26" s="4" t="e">
        <f>'Ins1a.-2a.-3a.E'!#REF!</f>
        <v>#REF!</v>
      </c>
      <c r="E26" s="4" t="e">
        <f>'Ins1a.-2a.-3a.E'!#REF!</f>
        <v>#REF!</v>
      </c>
      <c r="F26" s="74">
        <f t="shared" si="0"/>
        <v>0</v>
      </c>
      <c r="G26" s="74">
        <f t="shared" si="1"/>
        <v>0</v>
      </c>
      <c r="I26" s="24" t="str">
        <f t="shared" si="2"/>
        <v>No pagado</v>
      </c>
      <c r="K26" s="24" t="str">
        <f t="shared" si="3"/>
        <v>No pagado</v>
      </c>
      <c r="M26" s="24" t="str">
        <f t="shared" si="4"/>
        <v>No pagado</v>
      </c>
      <c r="O26" s="24" t="str">
        <f t="shared" si="4"/>
        <v>No pagado</v>
      </c>
      <c r="Q26" s="24" t="str">
        <f t="shared" si="5"/>
        <v>No pagado</v>
      </c>
    </row>
    <row r="27" spans="1:36" x14ac:dyDescent="0.3">
      <c r="A27" s="4"/>
      <c r="B27" s="4">
        <f>'Ins1a.-2a.-3a.E'!P21</f>
        <v>0</v>
      </c>
      <c r="C27" s="4">
        <f>'Ins1a.-2a.-3a.E'!Q21</f>
        <v>0</v>
      </c>
      <c r="D27" s="4">
        <f>'Ins1a.-2a.-3a.E'!R21</f>
        <v>0</v>
      </c>
      <c r="E27" s="4">
        <f>'Ins1a.-2a.-3a.E'!S21</f>
        <v>0</v>
      </c>
      <c r="F27" s="74">
        <f t="shared" si="0"/>
        <v>0</v>
      </c>
      <c r="G27" s="74">
        <f t="shared" si="1"/>
        <v>3.1</v>
      </c>
      <c r="H27" s="66">
        <v>0</v>
      </c>
      <c r="I27" s="24" t="str">
        <f t="shared" si="2"/>
        <v>No pagado</v>
      </c>
      <c r="J27" s="24">
        <v>0</v>
      </c>
      <c r="K27" s="24" t="str">
        <f t="shared" si="3"/>
        <v>No pagado</v>
      </c>
      <c r="L27" s="24">
        <v>0</v>
      </c>
      <c r="M27" s="24" t="str">
        <f t="shared" si="4"/>
        <v>No pagado</v>
      </c>
      <c r="N27" s="24">
        <v>0</v>
      </c>
      <c r="O27" s="24" t="str">
        <f t="shared" si="4"/>
        <v>No pagado</v>
      </c>
      <c r="P27" s="24">
        <v>0</v>
      </c>
      <c r="Q27" s="24" t="str">
        <f t="shared" si="5"/>
        <v>No pagado</v>
      </c>
      <c r="R27" s="24" t="s">
        <v>77</v>
      </c>
      <c r="S27" s="26" t="s">
        <v>77</v>
      </c>
      <c r="T27" s="26" t="s">
        <v>86</v>
      </c>
      <c r="U27" s="26" t="s">
        <v>86</v>
      </c>
      <c r="V27" s="26" t="s">
        <v>77</v>
      </c>
      <c r="W27" s="26" t="s">
        <v>77</v>
      </c>
      <c r="X27" s="26" t="s">
        <v>77</v>
      </c>
      <c r="Y27" s="26" t="s">
        <v>86</v>
      </c>
      <c r="Z27" s="33" t="s">
        <v>83</v>
      </c>
      <c r="AA27" s="26" t="s">
        <v>77</v>
      </c>
      <c r="AB27" s="26" t="str">
        <f t="shared" ref="AB27:AB38" si="7">CONCATENATE(C27, D27,E27)</f>
        <v>000</v>
      </c>
      <c r="AC27" s="36"/>
      <c r="AD27" s="28"/>
      <c r="AE27" s="27"/>
      <c r="AF27" s="28"/>
      <c r="AG27" s="28"/>
      <c r="AH27" s="28"/>
      <c r="AI27" s="28"/>
      <c r="AJ27" s="28"/>
    </row>
    <row r="28" spans="1:36" x14ac:dyDescent="0.3">
      <c r="A28" s="4"/>
      <c r="B28" s="4" t="e">
        <f>'Ins1a.-2a.-3a.E'!#REF!</f>
        <v>#REF!</v>
      </c>
      <c r="C28" s="4" t="e">
        <f>'Ins1a.-2a.-3a.E'!#REF!</f>
        <v>#REF!</v>
      </c>
      <c r="D28" s="4" t="e">
        <f>'Ins1a.-2a.-3a.E'!#REF!</f>
        <v>#REF!</v>
      </c>
      <c r="E28" s="4" t="e">
        <f>'Ins1a.-2a.-3a.E'!#REF!</f>
        <v>#REF!</v>
      </c>
      <c r="F28" s="74">
        <f t="shared" si="0"/>
        <v>0</v>
      </c>
      <c r="G28" s="74">
        <f t="shared" si="1"/>
        <v>0</v>
      </c>
      <c r="H28" s="66">
        <v>0</v>
      </c>
      <c r="I28" s="24" t="str">
        <f t="shared" si="2"/>
        <v>No pagado</v>
      </c>
      <c r="J28" s="24">
        <v>0</v>
      </c>
      <c r="K28" s="24" t="str">
        <f t="shared" si="3"/>
        <v>No pagado</v>
      </c>
      <c r="L28" s="24">
        <v>0</v>
      </c>
      <c r="M28" s="24" t="str">
        <f t="shared" si="4"/>
        <v>No pagado</v>
      </c>
      <c r="N28" s="24">
        <v>0</v>
      </c>
      <c r="O28" s="24" t="str">
        <f t="shared" si="4"/>
        <v>No pagado</v>
      </c>
      <c r="P28" s="24">
        <v>0</v>
      </c>
      <c r="Q28" s="24" t="str">
        <f t="shared" si="5"/>
        <v>No pagado</v>
      </c>
      <c r="R28" s="24"/>
      <c r="S28" s="26"/>
      <c r="T28" s="26"/>
      <c r="U28" s="26"/>
      <c r="V28" s="26"/>
      <c r="W28" s="26"/>
      <c r="X28" s="26"/>
      <c r="Y28" s="26"/>
      <c r="Z28" s="33"/>
      <c r="AA28" s="26"/>
      <c r="AB28" s="26" t="e">
        <f t="shared" si="7"/>
        <v>#REF!</v>
      </c>
      <c r="AC28" s="37"/>
      <c r="AD28" s="28"/>
      <c r="AE28" s="27"/>
      <c r="AF28" s="28"/>
      <c r="AG28" s="28"/>
      <c r="AH28" s="28"/>
      <c r="AI28" s="28"/>
      <c r="AJ28" s="28"/>
    </row>
    <row r="29" spans="1:36" x14ac:dyDescent="0.3">
      <c r="A29" s="4"/>
      <c r="B29" s="4" t="e">
        <f>'Ins1a.-2a.-3a.E'!#REF!</f>
        <v>#REF!</v>
      </c>
      <c r="C29" s="4" t="e">
        <f>'Ins1a.-2a.-3a.E'!#REF!</f>
        <v>#REF!</v>
      </c>
      <c r="D29" s="4" t="e">
        <f>'Ins1a.-2a.-3a.E'!#REF!</f>
        <v>#REF!</v>
      </c>
      <c r="E29" s="4" t="e">
        <f>'Ins1a.-2a.-3a.E'!#REF!</f>
        <v>#REF!</v>
      </c>
      <c r="F29" s="74">
        <f t="shared" si="0"/>
        <v>0</v>
      </c>
      <c r="G29" s="74">
        <f t="shared" si="1"/>
        <v>0</v>
      </c>
      <c r="H29" s="66">
        <v>0</v>
      </c>
      <c r="I29" s="24" t="str">
        <f t="shared" si="2"/>
        <v>No pagado</v>
      </c>
      <c r="J29" s="24">
        <v>0</v>
      </c>
      <c r="K29" s="24" t="str">
        <f t="shared" si="3"/>
        <v>No pagado</v>
      </c>
      <c r="L29" s="24">
        <v>0</v>
      </c>
      <c r="M29" s="24" t="str">
        <f t="shared" si="4"/>
        <v>No pagado</v>
      </c>
      <c r="N29" s="24">
        <v>0</v>
      </c>
      <c r="O29" s="24" t="str">
        <f t="shared" si="4"/>
        <v>No pagado</v>
      </c>
      <c r="P29" s="24">
        <v>0</v>
      </c>
      <c r="Q29" s="24" t="str">
        <f t="shared" si="5"/>
        <v>No pagado</v>
      </c>
      <c r="R29" s="24"/>
      <c r="S29" s="26"/>
      <c r="T29" s="26"/>
      <c r="U29" s="26"/>
      <c r="V29" s="26"/>
      <c r="W29" s="26"/>
      <c r="X29" s="26"/>
      <c r="Y29" s="26"/>
      <c r="Z29" s="33"/>
      <c r="AA29" s="26"/>
      <c r="AB29" s="26" t="e">
        <f>CONCATENATE(C29, D29,E29)</f>
        <v>#REF!</v>
      </c>
      <c r="AC29" s="35"/>
      <c r="AD29" s="28"/>
      <c r="AE29" s="27"/>
      <c r="AF29" s="28"/>
      <c r="AG29" s="28"/>
      <c r="AH29" s="28"/>
      <c r="AI29" s="28"/>
      <c r="AJ29" s="28"/>
    </row>
    <row r="30" spans="1:36" x14ac:dyDescent="0.3">
      <c r="B30" s="4" t="e">
        <f>'Ins1a.-2a.-3a.E'!#REF!</f>
        <v>#REF!</v>
      </c>
      <c r="C30" s="4" t="e">
        <f>'Ins1a.-2a.-3a.E'!#REF!</f>
        <v>#REF!</v>
      </c>
      <c r="D30" s="4" t="e">
        <f>'Ins1a.-2a.-3a.E'!#REF!</f>
        <v>#REF!</v>
      </c>
      <c r="E30" s="4" t="e">
        <f>'Ins1a.-2a.-3a.E'!#REF!</f>
        <v>#REF!</v>
      </c>
      <c r="F30" s="74">
        <f t="shared" si="0"/>
        <v>0</v>
      </c>
      <c r="G30" s="74">
        <f t="shared" si="1"/>
        <v>0</v>
      </c>
      <c r="I30" s="24" t="str">
        <f t="shared" si="2"/>
        <v>No pagado</v>
      </c>
      <c r="K30" s="24" t="str">
        <f t="shared" si="3"/>
        <v>No pagado</v>
      </c>
      <c r="M30" s="24" t="str">
        <f t="shared" si="4"/>
        <v>No pagado</v>
      </c>
      <c r="O30" s="24" t="str">
        <f t="shared" si="4"/>
        <v>No pagado</v>
      </c>
      <c r="Q30" s="24" t="str">
        <f t="shared" si="5"/>
        <v>No pagado</v>
      </c>
    </row>
    <row r="31" spans="1:36" x14ac:dyDescent="0.3">
      <c r="A31" s="4"/>
      <c r="B31" s="4" t="e">
        <f>'Ins1a.-2a.-3a.E'!#REF!</f>
        <v>#REF!</v>
      </c>
      <c r="C31" s="4" t="e">
        <f>'Ins1a.-2a.-3a.E'!#REF!</f>
        <v>#REF!</v>
      </c>
      <c r="D31" s="4" t="e">
        <f>'Ins1a.-2a.-3a.E'!#REF!</f>
        <v>#REF!</v>
      </c>
      <c r="E31" s="4" t="e">
        <f>'Ins1a.-2a.-3a.E'!#REF!</f>
        <v>#REF!</v>
      </c>
      <c r="F31" s="74">
        <f t="shared" si="0"/>
        <v>0</v>
      </c>
      <c r="G31" s="74">
        <f t="shared" si="1"/>
        <v>0</v>
      </c>
      <c r="H31" s="66">
        <v>0</v>
      </c>
      <c r="I31" s="24" t="str">
        <f t="shared" si="2"/>
        <v>No pagado</v>
      </c>
      <c r="J31" s="24">
        <v>0</v>
      </c>
      <c r="K31" s="24" t="str">
        <f t="shared" si="3"/>
        <v>No pagado</v>
      </c>
      <c r="L31" s="24">
        <v>0</v>
      </c>
      <c r="M31" s="24" t="str">
        <f t="shared" si="4"/>
        <v>No pagado</v>
      </c>
      <c r="N31" s="24">
        <v>0</v>
      </c>
      <c r="O31" s="24" t="str">
        <f t="shared" si="4"/>
        <v>No pagado</v>
      </c>
      <c r="P31" s="24">
        <v>0</v>
      </c>
      <c r="Q31" s="24" t="str">
        <f t="shared" si="5"/>
        <v>No pagado</v>
      </c>
      <c r="R31" s="24"/>
      <c r="S31" s="26"/>
      <c r="T31" s="26"/>
      <c r="U31" s="26"/>
      <c r="V31" s="26"/>
      <c r="W31" s="26"/>
      <c r="X31" s="26"/>
      <c r="Y31" s="26"/>
      <c r="Z31" s="33"/>
      <c r="AA31" s="26"/>
      <c r="AB31" s="26"/>
      <c r="AC31" s="35"/>
      <c r="AD31" s="28"/>
      <c r="AE31" s="27"/>
      <c r="AF31" s="28"/>
      <c r="AG31" s="28"/>
      <c r="AH31" s="28"/>
      <c r="AI31" s="28"/>
      <c r="AJ31" s="28"/>
    </row>
    <row r="32" spans="1:36" x14ac:dyDescent="0.3">
      <c r="A32" s="4"/>
      <c r="B32" s="4" t="e">
        <f>'Ins1a.-2a.-3a.E'!#REF!</f>
        <v>#REF!</v>
      </c>
      <c r="C32" s="4" t="e">
        <f>'Ins1a.-2a.-3a.E'!#REF!</f>
        <v>#REF!</v>
      </c>
      <c r="D32" s="4" t="e">
        <f>'Ins1a.-2a.-3a.E'!#REF!</f>
        <v>#REF!</v>
      </c>
      <c r="E32" s="4" t="e">
        <f>'Ins1a.-2a.-3a.E'!#REF!</f>
        <v>#REF!</v>
      </c>
      <c r="F32" s="74">
        <f t="shared" si="0"/>
        <v>0</v>
      </c>
      <c r="G32" s="74">
        <f t="shared" si="1"/>
        <v>0</v>
      </c>
      <c r="H32" s="66">
        <v>0</v>
      </c>
      <c r="I32" s="24" t="str">
        <f t="shared" si="2"/>
        <v>No pagado</v>
      </c>
      <c r="J32" s="24">
        <v>0</v>
      </c>
      <c r="K32" s="24" t="str">
        <f t="shared" si="3"/>
        <v>No pagado</v>
      </c>
      <c r="L32" s="24">
        <v>0</v>
      </c>
      <c r="M32" s="24" t="str">
        <f t="shared" si="4"/>
        <v>No pagado</v>
      </c>
      <c r="N32" s="24">
        <v>0</v>
      </c>
      <c r="O32" s="24" t="str">
        <f t="shared" si="4"/>
        <v>No pagado</v>
      </c>
      <c r="P32" s="24">
        <v>0</v>
      </c>
      <c r="Q32" s="24" t="str">
        <f t="shared" si="5"/>
        <v>No pagado</v>
      </c>
      <c r="R32" s="24"/>
      <c r="S32" s="26"/>
      <c r="T32" s="26"/>
      <c r="U32" s="26"/>
      <c r="V32" s="26"/>
      <c r="W32" s="26"/>
      <c r="X32" s="26"/>
      <c r="Y32" s="26"/>
      <c r="Z32" s="33"/>
      <c r="AA32" s="26"/>
      <c r="AB32" s="26" t="e">
        <f t="shared" si="7"/>
        <v>#REF!</v>
      </c>
      <c r="AC32" s="37"/>
      <c r="AD32" s="28"/>
      <c r="AE32" s="27"/>
      <c r="AF32" s="28"/>
      <c r="AG32" s="28"/>
      <c r="AH32" s="28"/>
      <c r="AI32" s="28"/>
      <c r="AJ32" s="28"/>
    </row>
    <row r="33" spans="1:36" x14ac:dyDescent="0.3">
      <c r="A33" s="4"/>
      <c r="B33" s="4" t="e">
        <f>'Ins1a.-2a.-3a.E'!#REF!</f>
        <v>#REF!</v>
      </c>
      <c r="C33" s="4" t="e">
        <f>'Ins1a.-2a.-3a.E'!#REF!</f>
        <v>#REF!</v>
      </c>
      <c r="D33" s="4" t="e">
        <f>'Ins1a.-2a.-3a.E'!#REF!</f>
        <v>#REF!</v>
      </c>
      <c r="E33" s="4" t="e">
        <f>'Ins1a.-2a.-3a.E'!#REF!</f>
        <v>#REF!</v>
      </c>
      <c r="F33" s="74">
        <f t="shared" si="0"/>
        <v>0</v>
      </c>
      <c r="G33" s="74">
        <f t="shared" si="1"/>
        <v>0</v>
      </c>
      <c r="H33" s="66">
        <v>0</v>
      </c>
      <c r="I33" s="24" t="str">
        <f t="shared" si="2"/>
        <v>No pagado</v>
      </c>
      <c r="J33" s="24">
        <v>0</v>
      </c>
      <c r="K33" s="24" t="str">
        <f t="shared" si="3"/>
        <v>No pagado</v>
      </c>
      <c r="L33" s="24">
        <v>0</v>
      </c>
      <c r="M33" s="24" t="str">
        <f t="shared" si="4"/>
        <v>No pagado</v>
      </c>
      <c r="N33" s="24">
        <v>0</v>
      </c>
      <c r="O33" s="24" t="str">
        <f t="shared" si="4"/>
        <v>No pagado</v>
      </c>
      <c r="P33" s="24">
        <v>0</v>
      </c>
      <c r="Q33" s="24" t="str">
        <f t="shared" si="5"/>
        <v>No pagado</v>
      </c>
      <c r="R33" s="24"/>
      <c r="S33" s="26"/>
      <c r="T33" s="26"/>
      <c r="U33" s="26"/>
      <c r="V33" s="26"/>
      <c r="W33" s="26"/>
      <c r="X33" s="26"/>
      <c r="Y33" s="26"/>
      <c r="Z33" s="33"/>
      <c r="AA33" s="26"/>
      <c r="AB33" s="26" t="e">
        <f t="shared" si="7"/>
        <v>#REF!</v>
      </c>
      <c r="AC33" s="37"/>
      <c r="AD33" s="28"/>
      <c r="AE33" s="27"/>
      <c r="AF33" s="28"/>
      <c r="AG33" s="28"/>
      <c r="AH33" s="28"/>
      <c r="AI33" s="28"/>
      <c r="AJ33" s="28"/>
    </row>
    <row r="34" spans="1:36" x14ac:dyDescent="0.3">
      <c r="A34" s="4"/>
      <c r="B34" s="4" t="e">
        <f>'Ins1a.-2a.-3a.E'!#REF!</f>
        <v>#REF!</v>
      </c>
      <c r="C34" s="4" t="e">
        <f>'Ins1a.-2a.-3a.E'!#REF!</f>
        <v>#REF!</v>
      </c>
      <c r="D34" s="4" t="e">
        <f>'Ins1a.-2a.-3a.E'!#REF!</f>
        <v>#REF!</v>
      </c>
      <c r="E34" s="4" t="e">
        <f>'Ins1a.-2a.-3a.E'!#REF!</f>
        <v>#REF!</v>
      </c>
      <c r="F34" s="74">
        <f t="shared" si="0"/>
        <v>0</v>
      </c>
      <c r="G34" s="74">
        <f t="shared" si="1"/>
        <v>0</v>
      </c>
      <c r="H34" s="66">
        <v>0</v>
      </c>
      <c r="I34" s="24" t="str">
        <f t="shared" si="2"/>
        <v>No pagado</v>
      </c>
      <c r="J34" s="24">
        <v>0</v>
      </c>
      <c r="K34" s="24" t="str">
        <f t="shared" si="3"/>
        <v>No pagado</v>
      </c>
      <c r="L34" s="24">
        <v>0</v>
      </c>
      <c r="M34" s="24" t="str">
        <f t="shared" si="4"/>
        <v>No pagado</v>
      </c>
      <c r="N34" s="24">
        <v>0</v>
      </c>
      <c r="O34" s="24" t="str">
        <f t="shared" si="4"/>
        <v>No pagado</v>
      </c>
      <c r="P34" s="24">
        <v>0</v>
      </c>
      <c r="Q34" s="24" t="str">
        <f t="shared" si="5"/>
        <v>No pagado</v>
      </c>
      <c r="R34" s="24"/>
      <c r="S34" s="26"/>
      <c r="T34" s="26"/>
      <c r="U34" s="26"/>
      <c r="V34" s="26"/>
      <c r="W34" s="26"/>
      <c r="X34" s="26"/>
      <c r="Y34" s="26"/>
      <c r="Z34" s="33"/>
      <c r="AA34" s="26"/>
      <c r="AB34" s="26" t="e">
        <f t="shared" si="7"/>
        <v>#REF!</v>
      </c>
      <c r="AC34" s="37"/>
      <c r="AD34" s="28"/>
      <c r="AE34" s="27"/>
      <c r="AF34" s="28"/>
      <c r="AG34" s="28"/>
      <c r="AH34" s="28"/>
      <c r="AI34" s="28"/>
      <c r="AJ34" s="28"/>
    </row>
    <row r="35" spans="1:36" x14ac:dyDescent="0.3">
      <c r="A35" s="4"/>
      <c r="B35" s="4" t="e">
        <f>'Ins1a.-2a.-3a.E'!#REF!</f>
        <v>#REF!</v>
      </c>
      <c r="C35" s="4" t="e">
        <f>'Ins1a.-2a.-3a.E'!#REF!</f>
        <v>#REF!</v>
      </c>
      <c r="D35" s="4" t="e">
        <f>'Ins1a.-2a.-3a.E'!#REF!</f>
        <v>#REF!</v>
      </c>
      <c r="E35" s="4" t="e">
        <f>'Ins1a.-2a.-3a.E'!#REF!</f>
        <v>#REF!</v>
      </c>
      <c r="F35" s="74">
        <f t="shared" si="0"/>
        <v>0</v>
      </c>
      <c r="G35" s="74">
        <f t="shared" si="1"/>
        <v>0</v>
      </c>
      <c r="H35" s="66">
        <v>0</v>
      </c>
      <c r="I35" s="24" t="str">
        <f t="shared" si="2"/>
        <v>No pagado</v>
      </c>
      <c r="J35" s="24">
        <v>0</v>
      </c>
      <c r="K35" s="24" t="str">
        <f t="shared" si="3"/>
        <v>No pagado</v>
      </c>
      <c r="L35" s="24">
        <v>0</v>
      </c>
      <c r="M35" s="24" t="str">
        <f t="shared" si="4"/>
        <v>No pagado</v>
      </c>
      <c r="N35" s="24">
        <v>0</v>
      </c>
      <c r="O35" s="24" t="str">
        <f t="shared" si="4"/>
        <v>No pagado</v>
      </c>
      <c r="P35" s="24">
        <v>0</v>
      </c>
      <c r="Q35" s="24" t="str">
        <f t="shared" si="5"/>
        <v>No pagado</v>
      </c>
      <c r="R35" s="24"/>
      <c r="S35" s="26"/>
      <c r="T35" s="26"/>
      <c r="U35" s="26"/>
      <c r="V35" s="26"/>
      <c r="W35" s="26"/>
      <c r="X35" s="26"/>
      <c r="Y35" s="26"/>
      <c r="Z35" s="33"/>
      <c r="AA35" s="26"/>
      <c r="AB35" s="26" t="e">
        <f t="shared" si="7"/>
        <v>#REF!</v>
      </c>
      <c r="AC35" s="37"/>
      <c r="AD35" s="28"/>
      <c r="AE35" s="27"/>
      <c r="AF35" s="28"/>
      <c r="AG35" s="28"/>
      <c r="AH35" s="28"/>
      <c r="AI35" s="28"/>
      <c r="AJ35" s="28"/>
    </row>
    <row r="36" spans="1:36" x14ac:dyDescent="0.3">
      <c r="A36" s="4"/>
      <c r="B36" s="4" t="e">
        <f>'Ins1a.-2a.-3a.E'!#REF!</f>
        <v>#REF!</v>
      </c>
      <c r="C36" s="4" t="e">
        <f>'Ins1a.-2a.-3a.E'!#REF!</f>
        <v>#REF!</v>
      </c>
      <c r="D36" s="4" t="e">
        <f>'Ins1a.-2a.-3a.E'!#REF!</f>
        <v>#REF!</v>
      </c>
      <c r="E36" s="4" t="e">
        <f>'Ins1a.-2a.-3a.E'!#REF!</f>
        <v>#REF!</v>
      </c>
      <c r="F36" s="74">
        <f t="shared" si="0"/>
        <v>0</v>
      </c>
      <c r="G36" s="74">
        <f t="shared" si="1"/>
        <v>0</v>
      </c>
      <c r="H36" s="66">
        <v>0</v>
      </c>
      <c r="I36" s="24" t="str">
        <f t="shared" si="2"/>
        <v>No pagado</v>
      </c>
      <c r="J36" s="24">
        <v>0</v>
      </c>
      <c r="K36" s="24" t="str">
        <f t="shared" si="3"/>
        <v>No pagado</v>
      </c>
      <c r="L36" s="24">
        <v>0</v>
      </c>
      <c r="M36" s="24" t="str">
        <f t="shared" si="4"/>
        <v>No pagado</v>
      </c>
      <c r="N36" s="24">
        <v>0</v>
      </c>
      <c r="O36" s="24" t="str">
        <f t="shared" si="4"/>
        <v>No pagado</v>
      </c>
      <c r="P36" s="24">
        <v>0</v>
      </c>
      <c r="Q36" s="24" t="str">
        <f t="shared" si="5"/>
        <v>No pagado</v>
      </c>
      <c r="R36" s="24"/>
      <c r="S36" s="26"/>
      <c r="T36" s="26"/>
      <c r="U36" s="26"/>
      <c r="V36" s="26"/>
      <c r="W36" s="26"/>
      <c r="X36" s="26"/>
      <c r="Y36" s="26"/>
      <c r="Z36" s="33"/>
      <c r="AA36" s="26"/>
      <c r="AB36" s="26" t="e">
        <f t="shared" si="7"/>
        <v>#REF!</v>
      </c>
      <c r="AC36" s="37"/>
      <c r="AD36" s="28"/>
      <c r="AE36" s="27"/>
      <c r="AF36" s="28"/>
      <c r="AG36" s="28"/>
      <c r="AH36" s="28"/>
      <c r="AI36" s="28"/>
      <c r="AJ36" s="28"/>
    </row>
    <row r="37" spans="1:36" x14ac:dyDescent="0.3">
      <c r="A37" s="4"/>
      <c r="B37" s="4" t="e">
        <f>'Ins1a.-2a.-3a.E'!#REF!</f>
        <v>#REF!</v>
      </c>
      <c r="C37" s="4" t="e">
        <f>'Ins1a.-2a.-3a.E'!#REF!</f>
        <v>#REF!</v>
      </c>
      <c r="D37" s="4" t="e">
        <f>'Ins1a.-2a.-3a.E'!#REF!</f>
        <v>#REF!</v>
      </c>
      <c r="E37" s="4" t="e">
        <f>'Ins1a.-2a.-3a.E'!#REF!</f>
        <v>#REF!</v>
      </c>
      <c r="F37" s="74">
        <f t="shared" si="0"/>
        <v>0</v>
      </c>
      <c r="G37" s="74">
        <f t="shared" si="1"/>
        <v>0</v>
      </c>
      <c r="H37" s="66">
        <v>0</v>
      </c>
      <c r="I37" s="24" t="str">
        <f t="shared" si="2"/>
        <v>No pagado</v>
      </c>
      <c r="J37" s="24">
        <v>0</v>
      </c>
      <c r="K37" s="24" t="str">
        <f t="shared" si="3"/>
        <v>No pagado</v>
      </c>
      <c r="L37" s="24">
        <v>0</v>
      </c>
      <c r="M37" s="24" t="str">
        <f t="shared" si="4"/>
        <v>No pagado</v>
      </c>
      <c r="N37" s="24">
        <v>0</v>
      </c>
      <c r="O37" s="24" t="str">
        <f t="shared" si="4"/>
        <v>No pagado</v>
      </c>
      <c r="P37" s="24">
        <v>0</v>
      </c>
      <c r="Q37" s="24" t="str">
        <f t="shared" si="5"/>
        <v>No pagado</v>
      </c>
      <c r="R37" s="24"/>
      <c r="S37" s="26"/>
      <c r="T37" s="26"/>
      <c r="U37" s="26"/>
      <c r="V37" s="26"/>
      <c r="W37" s="26"/>
      <c r="X37" s="26"/>
      <c r="Y37" s="26"/>
      <c r="Z37" s="33"/>
      <c r="AA37" s="26"/>
      <c r="AB37" s="26" t="e">
        <f t="shared" si="7"/>
        <v>#REF!</v>
      </c>
      <c r="AC37" s="37"/>
      <c r="AD37" s="28"/>
      <c r="AE37" s="27"/>
      <c r="AF37" s="28"/>
      <c r="AG37" s="28"/>
      <c r="AH37" s="28"/>
      <c r="AI37" s="28"/>
      <c r="AJ37" s="28"/>
    </row>
    <row r="38" spans="1:36" x14ac:dyDescent="0.3">
      <c r="A38" s="4"/>
      <c r="B38" s="4" t="e">
        <f>'Ins1a.-2a.-3a.E'!#REF!</f>
        <v>#REF!</v>
      </c>
      <c r="C38" s="4" t="e">
        <f>'Ins1a.-2a.-3a.E'!#REF!</f>
        <v>#REF!</v>
      </c>
      <c r="D38" s="4" t="e">
        <f>'Ins1a.-2a.-3a.E'!#REF!</f>
        <v>#REF!</v>
      </c>
      <c r="E38" s="4" t="e">
        <f>'Ins1a.-2a.-3a.E'!#REF!</f>
        <v>#REF!</v>
      </c>
      <c r="F38" s="74">
        <f t="shared" si="0"/>
        <v>0</v>
      </c>
      <c r="G38" s="74">
        <f t="shared" si="1"/>
        <v>0</v>
      </c>
      <c r="H38" s="66">
        <v>0</v>
      </c>
      <c r="I38" s="24" t="str">
        <f t="shared" si="2"/>
        <v>No pagado</v>
      </c>
      <c r="J38" s="24">
        <v>0</v>
      </c>
      <c r="K38" s="24" t="str">
        <f t="shared" si="3"/>
        <v>No pagado</v>
      </c>
      <c r="L38" s="24">
        <v>0</v>
      </c>
      <c r="M38" s="24" t="str">
        <f t="shared" si="4"/>
        <v>No pagado</v>
      </c>
      <c r="N38" s="24">
        <v>0</v>
      </c>
      <c r="O38" s="24" t="str">
        <f t="shared" si="4"/>
        <v>No pagado</v>
      </c>
      <c r="P38" s="24">
        <v>0</v>
      </c>
      <c r="Q38" s="24" t="str">
        <f t="shared" si="5"/>
        <v>No pagado</v>
      </c>
      <c r="R38" s="24"/>
      <c r="S38" s="26"/>
      <c r="T38" s="26"/>
      <c r="U38" s="26"/>
      <c r="V38" s="26"/>
      <c r="W38" s="26"/>
      <c r="X38" s="26"/>
      <c r="Y38" s="26"/>
      <c r="Z38" s="33"/>
      <c r="AA38" s="26"/>
      <c r="AB38" s="26" t="e">
        <f t="shared" si="7"/>
        <v>#REF!</v>
      </c>
      <c r="AC38" s="37"/>
      <c r="AD38" s="28"/>
      <c r="AE38" s="27"/>
      <c r="AF38" s="28"/>
      <c r="AG38" s="28"/>
      <c r="AH38" s="28"/>
      <c r="AI38" s="28"/>
      <c r="AJ38" s="28"/>
    </row>
    <row r="39" spans="1:36" x14ac:dyDescent="0.3">
      <c r="A39" s="3"/>
      <c r="B39" s="4" t="e">
        <f>'Ins1a.-2a.-3a.E'!#REF!</f>
        <v>#REF!</v>
      </c>
      <c r="C39" s="4" t="e">
        <f>'Ins1a.-2a.-3a.E'!#REF!</f>
        <v>#REF!</v>
      </c>
      <c r="D39" s="4" t="e">
        <f>'Ins1a.-2a.-3a.E'!#REF!</f>
        <v>#REF!</v>
      </c>
      <c r="E39" s="4" t="e">
        <f>'Ins1a.-2a.-3a.E'!#REF!</f>
        <v>#REF!</v>
      </c>
      <c r="F39" s="74">
        <f t="shared" si="0"/>
        <v>1</v>
      </c>
      <c r="G39" s="74">
        <f t="shared" si="1"/>
        <v>4.0999999999999996</v>
      </c>
      <c r="H39" s="67">
        <v>700</v>
      </c>
      <c r="I39" s="24" t="str">
        <f t="shared" si="2"/>
        <v>Pagado</v>
      </c>
      <c r="J39" s="38">
        <v>700</v>
      </c>
      <c r="K39" s="24" t="str">
        <f t="shared" si="3"/>
        <v>Pagado</v>
      </c>
      <c r="L39" s="38">
        <v>618</v>
      </c>
      <c r="M39" s="24" t="str">
        <f t="shared" si="4"/>
        <v>Pagado</v>
      </c>
      <c r="N39" s="38">
        <v>118</v>
      </c>
      <c r="O39" s="24" t="str">
        <f t="shared" si="4"/>
        <v>Pagado</v>
      </c>
      <c r="P39" s="38">
        <v>110</v>
      </c>
      <c r="Q39" s="24" t="str">
        <f t="shared" si="5"/>
        <v>Pagado</v>
      </c>
      <c r="R39" s="39" t="s">
        <v>77</v>
      </c>
      <c r="S39" s="39" t="s">
        <v>77</v>
      </c>
      <c r="T39" s="32" t="s">
        <v>86</v>
      </c>
      <c r="U39" s="26" t="s">
        <v>86</v>
      </c>
      <c r="V39" s="26" t="s">
        <v>77</v>
      </c>
      <c r="W39" s="26" t="s">
        <v>86</v>
      </c>
      <c r="X39" s="26" t="s">
        <v>77</v>
      </c>
      <c r="Y39" s="26" t="s">
        <v>86</v>
      </c>
      <c r="Z39" s="26" t="s">
        <v>83</v>
      </c>
      <c r="AA39" s="26" t="s">
        <v>77</v>
      </c>
      <c r="AB39" s="26"/>
      <c r="AC39" s="26"/>
      <c r="AD39" s="26"/>
      <c r="AE39" s="26"/>
      <c r="AF39" s="25" t="e">
        <f>B39</f>
        <v>#REF!</v>
      </c>
      <c r="AG39" s="25" t="e">
        <f>CONCATENATE( C39,D39,E39 )</f>
        <v>#REF!</v>
      </c>
    </row>
    <row r="40" spans="1:36" x14ac:dyDescent="0.3">
      <c r="A40" s="4"/>
      <c r="B40" s="4" t="e">
        <f>'Ins1a.-2a.-3a.E'!#REF!</f>
        <v>#REF!</v>
      </c>
      <c r="C40" s="4" t="e">
        <f>'Ins1a.-2a.-3a.E'!#REF!</f>
        <v>#REF!</v>
      </c>
      <c r="D40" s="4" t="e">
        <f>'Ins1a.-2a.-3a.E'!#REF!</f>
        <v>#REF!</v>
      </c>
      <c r="E40" s="4" t="e">
        <f>'Ins1a.-2a.-3a.E'!#REF!</f>
        <v>#REF!</v>
      </c>
      <c r="F40" s="74">
        <f t="shared" si="0"/>
        <v>0.2</v>
      </c>
      <c r="G40" s="74">
        <f t="shared" si="1"/>
        <v>3.2</v>
      </c>
      <c r="H40" s="66">
        <v>700</v>
      </c>
      <c r="I40" s="24" t="str">
        <f t="shared" si="2"/>
        <v>Pagado</v>
      </c>
      <c r="J40" s="24">
        <v>0</v>
      </c>
      <c r="K40" s="24" t="str">
        <f t="shared" si="3"/>
        <v>No pagado</v>
      </c>
      <c r="L40" s="24">
        <v>0</v>
      </c>
      <c r="M40" s="24" t="str">
        <f t="shared" si="4"/>
        <v>No pagado</v>
      </c>
      <c r="N40" s="24">
        <v>0</v>
      </c>
      <c r="O40" s="24" t="str">
        <f t="shared" si="4"/>
        <v>No pagado</v>
      </c>
      <c r="P40" s="24">
        <v>0</v>
      </c>
      <c r="Q40" s="24" t="str">
        <f t="shared" si="5"/>
        <v>No pagado</v>
      </c>
      <c r="R40" s="24" t="s">
        <v>77</v>
      </c>
      <c r="S40" s="26" t="s">
        <v>77</v>
      </c>
      <c r="T40" s="26" t="s">
        <v>86</v>
      </c>
      <c r="U40" s="26" t="s">
        <v>86</v>
      </c>
      <c r="V40" s="26" t="s">
        <v>77</v>
      </c>
      <c r="W40" s="26" t="s">
        <v>77</v>
      </c>
      <c r="X40" s="26" t="s">
        <v>77</v>
      </c>
      <c r="Y40" s="26" t="s">
        <v>86</v>
      </c>
      <c r="Z40" s="33" t="s">
        <v>83</v>
      </c>
      <c r="AA40" s="26" t="s">
        <v>83</v>
      </c>
      <c r="AB40" s="26"/>
      <c r="AC40" s="37"/>
      <c r="AD40" s="28"/>
      <c r="AE40" s="27"/>
      <c r="AF40" s="28"/>
      <c r="AG40" s="28"/>
      <c r="AH40" s="28"/>
      <c r="AI40" s="28"/>
      <c r="AJ40" s="28"/>
    </row>
    <row r="41" spans="1:36" x14ac:dyDescent="0.3">
      <c r="A41" s="4"/>
      <c r="B41" s="4">
        <f>'Ins1a.-2a.-3a.E'!P60</f>
        <v>2503003</v>
      </c>
      <c r="C41" s="4" t="str">
        <f>'Ins1a.-2a.-3a.E'!Q60</f>
        <v>COCA</v>
      </c>
      <c r="D41" s="4" t="str">
        <f>'Ins1a.-2a.-3a.E'!R60</f>
        <v>HERNANDEZ</v>
      </c>
      <c r="E41" s="4" t="str">
        <f>'Ins1a.-2a.-3a.E'!S60</f>
        <v>CRISTOPHER</v>
      </c>
      <c r="F41" s="74">
        <f t="shared" si="0"/>
        <v>0.2</v>
      </c>
      <c r="G41" s="74">
        <f t="shared" si="1"/>
        <v>4.0999999999999996</v>
      </c>
      <c r="H41" s="66">
        <v>700</v>
      </c>
      <c r="I41" s="24" t="str">
        <f t="shared" si="2"/>
        <v>Pagado</v>
      </c>
      <c r="J41" s="24">
        <v>0</v>
      </c>
      <c r="K41" s="24" t="str">
        <f t="shared" si="3"/>
        <v>No pagado</v>
      </c>
      <c r="L41" s="24">
        <v>0</v>
      </c>
      <c r="M41" s="24" t="str">
        <f t="shared" si="4"/>
        <v>No pagado</v>
      </c>
      <c r="N41" s="24">
        <v>0</v>
      </c>
      <c r="O41" s="24" t="str">
        <f t="shared" si="4"/>
        <v>No pagado</v>
      </c>
      <c r="P41" s="24">
        <v>0</v>
      </c>
      <c r="Q41" s="24" t="str">
        <f t="shared" si="5"/>
        <v>No pagado</v>
      </c>
      <c r="R41" s="24" t="s">
        <v>77</v>
      </c>
      <c r="S41" s="26" t="s">
        <v>77</v>
      </c>
      <c r="T41" s="26" t="s">
        <v>86</v>
      </c>
      <c r="U41" s="26" t="s">
        <v>86</v>
      </c>
      <c r="V41" s="26" t="s">
        <v>86</v>
      </c>
      <c r="W41" s="26" t="s">
        <v>77</v>
      </c>
      <c r="X41" s="26" t="s">
        <v>77</v>
      </c>
      <c r="Y41" s="26" t="s">
        <v>86</v>
      </c>
      <c r="Z41" s="33" t="s">
        <v>83</v>
      </c>
      <c r="AA41" s="26" t="s">
        <v>89</v>
      </c>
      <c r="AB41" s="26"/>
      <c r="AC41" s="37"/>
      <c r="AD41" s="28"/>
      <c r="AE41" s="27"/>
      <c r="AF41" s="28"/>
      <c r="AG41" s="28"/>
      <c r="AH41" s="28"/>
      <c r="AI41" s="28"/>
      <c r="AJ41" s="28"/>
    </row>
    <row r="42" spans="1:36" x14ac:dyDescent="0.3">
      <c r="A42" s="3"/>
      <c r="B42" s="4">
        <f>'Ins1a.-2a.-3a.E'!P61</f>
        <v>2503004</v>
      </c>
      <c r="C42" s="4" t="str">
        <f>'Ins1a.-2a.-3a.E'!Q61</f>
        <v>RUGERIO</v>
      </c>
      <c r="D42" s="4" t="str">
        <f>'Ins1a.-2a.-3a.E'!R61</f>
        <v>BARRERA</v>
      </c>
      <c r="E42" s="4" t="str">
        <f>'Ins1a.-2a.-3a.E'!S61</f>
        <v>JAIRI</v>
      </c>
      <c r="F42" s="74">
        <f t="shared" si="0"/>
        <v>1</v>
      </c>
      <c r="G42" s="74">
        <f t="shared" si="1"/>
        <v>6</v>
      </c>
      <c r="H42" s="66">
        <v>700</v>
      </c>
      <c r="I42" s="24" t="str">
        <f t="shared" si="2"/>
        <v>Pagado</v>
      </c>
      <c r="J42" s="38">
        <v>700</v>
      </c>
      <c r="K42" s="24" t="str">
        <f t="shared" si="3"/>
        <v>Pagado</v>
      </c>
      <c r="L42" s="38">
        <v>618</v>
      </c>
      <c r="M42" s="24" t="str">
        <f t="shared" si="4"/>
        <v>Pagado</v>
      </c>
      <c r="N42" s="38">
        <v>118</v>
      </c>
      <c r="O42" s="24" t="str">
        <f t="shared" si="4"/>
        <v>Pagado</v>
      </c>
      <c r="P42" s="38">
        <v>110</v>
      </c>
      <c r="Q42" s="24" t="str">
        <f t="shared" si="5"/>
        <v>Pagado</v>
      </c>
      <c r="R42" s="39"/>
      <c r="S42" s="39"/>
      <c r="T42" s="32" t="s">
        <v>86</v>
      </c>
      <c r="U42" s="26" t="s">
        <v>86</v>
      </c>
      <c r="V42" s="26" t="s">
        <v>86</v>
      </c>
      <c r="W42" s="26" t="s">
        <v>86</v>
      </c>
      <c r="X42" s="26" t="s">
        <v>86</v>
      </c>
      <c r="Y42" s="26" t="s">
        <v>86</v>
      </c>
      <c r="Z42" s="26" t="s">
        <v>93</v>
      </c>
      <c r="AA42" s="26" t="s">
        <v>93</v>
      </c>
      <c r="AB42" s="26"/>
      <c r="AC42" s="26"/>
      <c r="AD42" s="26"/>
      <c r="AE42" s="26"/>
      <c r="AF42" s="25"/>
      <c r="AG42" s="25"/>
    </row>
    <row r="43" spans="1:36" x14ac:dyDescent="0.3">
      <c r="A43" s="4"/>
      <c r="B43" s="4">
        <f>'Ins1a.-2a.-3a.E'!P62</f>
        <v>2503005</v>
      </c>
      <c r="C43" s="4" t="str">
        <f>'Ins1a.-2a.-3a.E'!Q62</f>
        <v>ROJAS</v>
      </c>
      <c r="D43" s="4" t="str">
        <f>'Ins1a.-2a.-3a.E'!R62</f>
        <v>HERNANDEZ</v>
      </c>
      <c r="E43" s="4" t="str">
        <f>'Ins1a.-2a.-3a.E'!S62</f>
        <v>ANDREA AMELY</v>
      </c>
      <c r="F43" s="74">
        <f t="shared" si="0"/>
        <v>1</v>
      </c>
      <c r="G43" s="74">
        <f t="shared" si="1"/>
        <v>7</v>
      </c>
      <c r="H43" s="66">
        <v>700</v>
      </c>
      <c r="I43" s="24" t="str">
        <f t="shared" si="2"/>
        <v>Pagado</v>
      </c>
      <c r="J43" s="24">
        <v>700</v>
      </c>
      <c r="K43" s="24" t="str">
        <f t="shared" si="3"/>
        <v>Pagado</v>
      </c>
      <c r="L43" s="24">
        <v>618</v>
      </c>
      <c r="M43" s="24" t="str">
        <f t="shared" si="4"/>
        <v>Pagado</v>
      </c>
      <c r="N43" s="24">
        <v>118</v>
      </c>
      <c r="O43" s="24" t="str">
        <f t="shared" si="4"/>
        <v>Pagado</v>
      </c>
      <c r="P43" s="24">
        <v>110</v>
      </c>
      <c r="Q43" s="24" t="str">
        <f t="shared" si="5"/>
        <v>Pagado</v>
      </c>
      <c r="R43" s="24" t="s">
        <v>77</v>
      </c>
      <c r="S43" s="26" t="s">
        <v>77</v>
      </c>
      <c r="T43" s="26" t="s">
        <v>86</v>
      </c>
      <c r="U43" s="26" t="s">
        <v>86</v>
      </c>
      <c r="V43" s="26" t="s">
        <v>86</v>
      </c>
      <c r="W43" s="26" t="s">
        <v>86</v>
      </c>
      <c r="X43" s="26" t="s">
        <v>77</v>
      </c>
      <c r="Y43" s="26" t="s">
        <v>86</v>
      </c>
      <c r="Z43" s="33" t="s">
        <v>86</v>
      </c>
      <c r="AA43" s="26" t="s">
        <v>86</v>
      </c>
      <c r="AB43" s="26"/>
      <c r="AC43" s="37"/>
      <c r="AD43" s="28"/>
      <c r="AE43" s="27"/>
      <c r="AF43" s="28"/>
      <c r="AG43" s="28"/>
      <c r="AH43" s="28"/>
      <c r="AI43" s="28"/>
      <c r="AJ43" s="28"/>
    </row>
    <row r="44" spans="1:36" x14ac:dyDescent="0.3">
      <c r="A44" s="4"/>
      <c r="B44" s="4">
        <f>'Ins1a.-2a.-3a.E'!P63</f>
        <v>2503006</v>
      </c>
      <c r="C44" s="4" t="str">
        <f>'Ins1a.-2a.-3a.E'!Q63</f>
        <v>CORONA</v>
      </c>
      <c r="D44" s="4" t="str">
        <f>'Ins1a.-2a.-3a.E'!R63</f>
        <v>HUERTA</v>
      </c>
      <c r="E44" s="4" t="str">
        <f>'Ins1a.-2a.-3a.E'!S63</f>
        <v>KISLEV</v>
      </c>
      <c r="F44" s="74">
        <f t="shared" si="0"/>
        <v>1</v>
      </c>
      <c r="G44" s="74">
        <f t="shared" si="1"/>
        <v>5.2</v>
      </c>
      <c r="H44" s="66">
        <v>700</v>
      </c>
      <c r="I44" s="24" t="str">
        <f t="shared" si="2"/>
        <v>Pagado</v>
      </c>
      <c r="J44" s="24">
        <v>700</v>
      </c>
      <c r="K44" s="24" t="str">
        <f t="shared" si="3"/>
        <v>Pagado</v>
      </c>
      <c r="L44" s="24">
        <v>618</v>
      </c>
      <c r="M44" s="24" t="str">
        <f t="shared" si="4"/>
        <v>Pagado</v>
      </c>
      <c r="N44" s="24">
        <v>118</v>
      </c>
      <c r="O44" s="24" t="str">
        <f t="shared" si="4"/>
        <v>Pagado</v>
      </c>
      <c r="P44" s="24">
        <v>110</v>
      </c>
      <c r="Q44" s="24" t="str">
        <f t="shared" si="5"/>
        <v>Pagado</v>
      </c>
      <c r="R44" s="24" t="s">
        <v>77</v>
      </c>
      <c r="S44" s="26" t="s">
        <v>77</v>
      </c>
      <c r="T44" s="26" t="s">
        <v>86</v>
      </c>
      <c r="U44" s="26" t="s">
        <v>86</v>
      </c>
      <c r="V44" s="26" t="s">
        <v>77</v>
      </c>
      <c r="W44" s="26" t="s">
        <v>86</v>
      </c>
      <c r="X44" s="26" t="s">
        <v>86</v>
      </c>
      <c r="Y44" s="26" t="s">
        <v>86</v>
      </c>
      <c r="Z44" s="33" t="s">
        <v>83</v>
      </c>
      <c r="AA44" s="26" t="s">
        <v>83</v>
      </c>
      <c r="AB44" s="26"/>
      <c r="AC44" s="37"/>
      <c r="AD44" s="28"/>
      <c r="AE44" s="27"/>
      <c r="AF44" s="28"/>
      <c r="AG44" s="28"/>
      <c r="AH44" s="28"/>
      <c r="AI44" s="28"/>
      <c r="AJ44" s="28"/>
    </row>
    <row r="45" spans="1:36" x14ac:dyDescent="0.3">
      <c r="A45" s="3"/>
      <c r="B45" s="4">
        <f>'Ins1a.-2a.-3a.E'!P64</f>
        <v>2503007</v>
      </c>
      <c r="C45" s="4" t="str">
        <f>'Ins1a.-2a.-3a.E'!Q64</f>
        <v>ORTEGA</v>
      </c>
      <c r="D45" s="4" t="str">
        <f>'Ins1a.-2a.-3a.E'!R64</f>
        <v>MUÑOZ</v>
      </c>
      <c r="E45" s="4" t="str">
        <f>'Ins1a.-2a.-3a.E'!S64</f>
        <v>ANGELICA</v>
      </c>
      <c r="F45" s="74">
        <f t="shared" si="0"/>
        <v>1</v>
      </c>
      <c r="G45" s="74">
        <f t="shared" si="1"/>
        <v>3.1</v>
      </c>
      <c r="H45" s="67">
        <v>700</v>
      </c>
      <c r="I45" s="24" t="str">
        <f t="shared" si="2"/>
        <v>Pagado</v>
      </c>
      <c r="J45" s="38">
        <v>700</v>
      </c>
      <c r="K45" s="24" t="str">
        <f t="shared" si="3"/>
        <v>Pagado</v>
      </c>
      <c r="L45" s="38">
        <v>618</v>
      </c>
      <c r="M45" s="24" t="str">
        <f t="shared" si="4"/>
        <v>Pagado</v>
      </c>
      <c r="N45" s="38">
        <v>118</v>
      </c>
      <c r="O45" s="24" t="str">
        <f t="shared" si="4"/>
        <v>Pagado</v>
      </c>
      <c r="P45" s="38">
        <v>110</v>
      </c>
      <c r="Q45" s="24" t="str">
        <f t="shared" si="5"/>
        <v>Pagado</v>
      </c>
      <c r="R45" s="39" t="s">
        <v>77</v>
      </c>
      <c r="S45" s="39" t="s">
        <v>77</v>
      </c>
      <c r="T45" s="32" t="s">
        <v>86</v>
      </c>
      <c r="U45" s="26" t="s">
        <v>86</v>
      </c>
      <c r="V45" s="26" t="s">
        <v>77</v>
      </c>
      <c r="W45" s="26" t="s">
        <v>77</v>
      </c>
      <c r="X45" s="26" t="s">
        <v>77</v>
      </c>
      <c r="Y45" s="26" t="s">
        <v>86</v>
      </c>
      <c r="Z45" s="26" t="s">
        <v>83</v>
      </c>
      <c r="AA45" s="26" t="s">
        <v>95</v>
      </c>
      <c r="AB45" s="26"/>
      <c r="AC45" s="26"/>
      <c r="AD45" s="26"/>
      <c r="AE45" s="26"/>
      <c r="AF45" s="25"/>
      <c r="AG45" s="25"/>
    </row>
    <row r="46" spans="1:36" x14ac:dyDescent="0.3">
      <c r="A46" s="4"/>
      <c r="B46" s="4">
        <f>'Ins1a.-2a.-3a.E'!P65</f>
        <v>2503008</v>
      </c>
      <c r="C46" s="4" t="str">
        <f>'Ins1a.-2a.-3a.E'!Q65</f>
        <v>MALDONADO</v>
      </c>
      <c r="D46" s="4" t="str">
        <f>'Ins1a.-2a.-3a.E'!R65</f>
        <v>RODRIGUEZ</v>
      </c>
      <c r="E46" s="4" t="str">
        <f>'Ins1a.-2a.-3a.E'!S65</f>
        <v>MARI YAZMIN</v>
      </c>
      <c r="F46" s="74">
        <f t="shared" si="0"/>
        <v>0.2</v>
      </c>
      <c r="G46" s="74">
        <f t="shared" si="1"/>
        <v>6.1</v>
      </c>
      <c r="H46" s="66">
        <v>700</v>
      </c>
      <c r="I46" s="24" t="str">
        <f t="shared" si="2"/>
        <v>Pagado</v>
      </c>
      <c r="J46" s="24">
        <v>0</v>
      </c>
      <c r="K46" s="24" t="str">
        <f t="shared" si="3"/>
        <v>No pagado</v>
      </c>
      <c r="L46" s="24">
        <v>0</v>
      </c>
      <c r="M46" s="24" t="str">
        <f t="shared" si="4"/>
        <v>No pagado</v>
      </c>
      <c r="N46" s="24">
        <v>0</v>
      </c>
      <c r="O46" s="24" t="str">
        <f t="shared" si="4"/>
        <v>No pagado</v>
      </c>
      <c r="P46" s="24">
        <v>0</v>
      </c>
      <c r="Q46" s="24" t="str">
        <f t="shared" si="5"/>
        <v>No pagado</v>
      </c>
      <c r="R46" s="24" t="s">
        <v>77</v>
      </c>
      <c r="S46" s="26" t="s">
        <v>77</v>
      </c>
      <c r="T46" s="26" t="s">
        <v>86</v>
      </c>
      <c r="U46" s="26" t="s">
        <v>86</v>
      </c>
      <c r="V46" s="26" t="s">
        <v>86</v>
      </c>
      <c r="W46" s="26" t="s">
        <v>86</v>
      </c>
      <c r="X46" s="26" t="s">
        <v>86</v>
      </c>
      <c r="Y46" s="26" t="s">
        <v>86</v>
      </c>
      <c r="Z46" s="33" t="s">
        <v>83</v>
      </c>
      <c r="AA46" s="26"/>
      <c r="AB46" s="26"/>
      <c r="AC46" s="37"/>
      <c r="AD46" s="28"/>
      <c r="AE46" s="27"/>
      <c r="AF46" s="28"/>
      <c r="AG46" s="28"/>
      <c r="AH46" s="28"/>
      <c r="AI46" s="28"/>
      <c r="AJ46" s="28"/>
    </row>
    <row r="47" spans="1:36" x14ac:dyDescent="0.3">
      <c r="A47" s="4"/>
      <c r="B47" s="4">
        <f>'Ins1a.-2a.-3a.E'!P66</f>
        <v>2503009</v>
      </c>
      <c r="C47" s="4" t="str">
        <f>'Ins1a.-2a.-3a.E'!Q66</f>
        <v>CORTES</v>
      </c>
      <c r="D47" s="4" t="str">
        <f>'Ins1a.-2a.-3a.E'!R66</f>
        <v>PEREZ</v>
      </c>
      <c r="E47" s="4" t="str">
        <f>'Ins1a.-2a.-3a.E'!S66</f>
        <v>MARIA FERNANDA</v>
      </c>
      <c r="F47" s="74">
        <f t="shared" si="0"/>
        <v>1</v>
      </c>
      <c r="G47" s="74">
        <f t="shared" si="1"/>
        <v>4.2</v>
      </c>
      <c r="H47" s="66">
        <v>700</v>
      </c>
      <c r="I47" s="24" t="str">
        <f t="shared" si="2"/>
        <v>Pagado</v>
      </c>
      <c r="J47" s="24">
        <v>700</v>
      </c>
      <c r="K47" s="24" t="str">
        <f t="shared" si="3"/>
        <v>Pagado</v>
      </c>
      <c r="L47" s="24">
        <v>618</v>
      </c>
      <c r="M47" s="24" t="str">
        <f t="shared" si="4"/>
        <v>Pagado</v>
      </c>
      <c r="N47" s="24">
        <v>118</v>
      </c>
      <c r="O47" s="24" t="str">
        <f t="shared" si="4"/>
        <v>Pagado</v>
      </c>
      <c r="P47" s="24">
        <v>110</v>
      </c>
      <c r="Q47" s="24" t="str">
        <f t="shared" si="5"/>
        <v>Pagado</v>
      </c>
      <c r="R47" s="24" t="s">
        <v>77</v>
      </c>
      <c r="S47" s="26" t="s">
        <v>77</v>
      </c>
      <c r="T47" s="26" t="s">
        <v>86</v>
      </c>
      <c r="U47" s="26" t="s">
        <v>86</v>
      </c>
      <c r="V47" s="26" t="s">
        <v>77</v>
      </c>
      <c r="W47" s="26" t="s">
        <v>86</v>
      </c>
      <c r="X47" s="26" t="s">
        <v>77</v>
      </c>
      <c r="Y47" s="26" t="s">
        <v>86</v>
      </c>
      <c r="Z47" s="33" t="s">
        <v>83</v>
      </c>
      <c r="AA47" s="26" t="s">
        <v>83</v>
      </c>
      <c r="AB47" s="26"/>
      <c r="AC47" s="37"/>
      <c r="AD47" s="28"/>
      <c r="AE47" s="27"/>
      <c r="AF47" s="28"/>
      <c r="AG47" s="28"/>
      <c r="AH47" s="28"/>
      <c r="AI47" s="28"/>
      <c r="AJ47" s="28"/>
    </row>
    <row r="48" spans="1:36" x14ac:dyDescent="0.3">
      <c r="A48" s="3"/>
      <c r="B48" s="4">
        <f>'Ins1a.-2a.-3a.E'!P67</f>
        <v>2503010</v>
      </c>
      <c r="C48" s="4" t="str">
        <f>'Ins1a.-2a.-3a.E'!Q67</f>
        <v>DIAZ</v>
      </c>
      <c r="D48" s="4" t="str">
        <f>'Ins1a.-2a.-3a.E'!R67</f>
        <v>CHAVEZ</v>
      </c>
      <c r="E48" s="4" t="str">
        <f>'Ins1a.-2a.-3a.E'!S67</f>
        <v>YISELLE</v>
      </c>
      <c r="F48" s="74">
        <f t="shared" si="0"/>
        <v>1</v>
      </c>
      <c r="G48" s="74">
        <f t="shared" si="1"/>
        <v>3.2</v>
      </c>
      <c r="H48" s="67">
        <v>700</v>
      </c>
      <c r="I48" s="24" t="str">
        <f t="shared" si="2"/>
        <v>Pagado</v>
      </c>
      <c r="J48" s="38">
        <v>700</v>
      </c>
      <c r="K48" s="24" t="str">
        <f t="shared" si="3"/>
        <v>Pagado</v>
      </c>
      <c r="L48" s="38">
        <v>618</v>
      </c>
      <c r="M48" s="24" t="str">
        <f t="shared" si="4"/>
        <v>Pagado</v>
      </c>
      <c r="N48" s="38">
        <v>118</v>
      </c>
      <c r="O48" s="24" t="str">
        <f t="shared" si="4"/>
        <v>Pagado</v>
      </c>
      <c r="P48" s="38">
        <v>110</v>
      </c>
      <c r="Q48" s="24" t="str">
        <f t="shared" si="5"/>
        <v>Pagado</v>
      </c>
      <c r="R48" s="39" t="s">
        <v>77</v>
      </c>
      <c r="S48" s="39" t="s">
        <v>77</v>
      </c>
      <c r="T48" s="32" t="s">
        <v>86</v>
      </c>
      <c r="U48" s="26" t="s">
        <v>86</v>
      </c>
      <c r="V48" s="26" t="s">
        <v>77</v>
      </c>
      <c r="W48" s="26" t="s">
        <v>77</v>
      </c>
      <c r="X48" s="26" t="s">
        <v>77</v>
      </c>
      <c r="Y48" s="26" t="s">
        <v>86</v>
      </c>
      <c r="Z48" s="26" t="s">
        <v>83</v>
      </c>
      <c r="AA48" s="26" t="s">
        <v>83</v>
      </c>
      <c r="AB48" s="26"/>
      <c r="AC48" s="26"/>
      <c r="AD48" s="26"/>
      <c r="AE48" s="26"/>
      <c r="AF48" s="25"/>
      <c r="AG48" s="25"/>
    </row>
    <row r="49" spans="1:36" x14ac:dyDescent="0.3">
      <c r="A49" s="3"/>
      <c r="B49" s="4">
        <f>'Ins1a.-2a.-3a.E'!P68</f>
        <v>2503011</v>
      </c>
      <c r="C49" s="4" t="str">
        <f>'Ins1a.-2a.-3a.E'!Q68</f>
        <v>VAZQUEZ</v>
      </c>
      <c r="D49" s="4" t="str">
        <f>'Ins1a.-2a.-3a.E'!R68</f>
        <v>PEREZ</v>
      </c>
      <c r="E49" s="4" t="str">
        <f>'Ins1a.-2a.-3a.E'!S68</f>
        <v>JACIEL</v>
      </c>
      <c r="F49" s="74">
        <f t="shared" si="0"/>
        <v>1</v>
      </c>
      <c r="G49" s="74">
        <f t="shared" si="1"/>
        <v>5.2</v>
      </c>
      <c r="H49" s="67">
        <v>700</v>
      </c>
      <c r="I49" s="24" t="str">
        <f t="shared" si="2"/>
        <v>Pagado</v>
      </c>
      <c r="J49" s="38" t="s">
        <v>92</v>
      </c>
      <c r="K49" s="24" t="str">
        <f t="shared" si="3"/>
        <v>Pagado</v>
      </c>
      <c r="L49" s="38">
        <v>618</v>
      </c>
      <c r="M49" s="24" t="str">
        <f t="shared" si="4"/>
        <v>Pagado</v>
      </c>
      <c r="N49" s="38">
        <v>118</v>
      </c>
      <c r="O49" s="24" t="str">
        <f t="shared" si="4"/>
        <v>Pagado</v>
      </c>
      <c r="P49" s="38">
        <v>110</v>
      </c>
      <c r="Q49" s="24" t="str">
        <f t="shared" si="5"/>
        <v>Pagado</v>
      </c>
      <c r="R49" s="39" t="s">
        <v>77</v>
      </c>
      <c r="S49" s="39" t="s">
        <v>77</v>
      </c>
      <c r="T49" s="32" t="s">
        <v>86</v>
      </c>
      <c r="U49" s="26" t="s">
        <v>86</v>
      </c>
      <c r="V49" s="26" t="s">
        <v>77</v>
      </c>
      <c r="W49" s="26" t="s">
        <v>86</v>
      </c>
      <c r="X49" s="26" t="s">
        <v>86</v>
      </c>
      <c r="Y49" s="26" t="s">
        <v>86</v>
      </c>
      <c r="Z49" s="26" t="s">
        <v>83</v>
      </c>
      <c r="AA49" s="26" t="s">
        <v>83</v>
      </c>
      <c r="AB49" s="26"/>
      <c r="AC49" s="26"/>
      <c r="AD49" s="26"/>
      <c r="AE49" s="26"/>
      <c r="AF49" s="25"/>
      <c r="AG49" s="25"/>
    </row>
    <row r="50" spans="1:36" x14ac:dyDescent="0.3">
      <c r="A50" s="3"/>
      <c r="B50" s="4">
        <f>'Ins1a.-2a.-3a.E'!P69</f>
        <v>2503012</v>
      </c>
      <c r="C50" s="4" t="str">
        <f>'Ins1a.-2a.-3a.E'!Q69</f>
        <v>PEREZ</v>
      </c>
      <c r="D50" s="4" t="str">
        <f>'Ins1a.-2a.-3a.E'!R69</f>
        <v>ALONSO</v>
      </c>
      <c r="E50" s="4" t="str">
        <f>'Ins1a.-2a.-3a.E'!S69</f>
        <v>PERLA MARISOL</v>
      </c>
      <c r="F50" s="74">
        <f t="shared" si="0"/>
        <v>1</v>
      </c>
      <c r="G50" s="74">
        <f t="shared" si="1"/>
        <v>6.2</v>
      </c>
      <c r="H50" s="67">
        <v>7000</v>
      </c>
      <c r="I50" s="24" t="str">
        <f t="shared" si="2"/>
        <v>Pagado</v>
      </c>
      <c r="J50" s="38" t="s">
        <v>92</v>
      </c>
      <c r="K50" s="24" t="str">
        <f t="shared" si="3"/>
        <v>Pagado</v>
      </c>
      <c r="L50" s="38">
        <v>618</v>
      </c>
      <c r="M50" s="24" t="str">
        <f t="shared" si="4"/>
        <v>Pagado</v>
      </c>
      <c r="N50" s="38">
        <v>118</v>
      </c>
      <c r="O50" s="24" t="str">
        <f t="shared" si="4"/>
        <v>Pagado</v>
      </c>
      <c r="P50" s="38">
        <v>110</v>
      </c>
      <c r="Q50" s="24" t="str">
        <f t="shared" si="5"/>
        <v>Pagado</v>
      </c>
      <c r="R50" s="39" t="s">
        <v>77</v>
      </c>
      <c r="S50" s="39" t="s">
        <v>77</v>
      </c>
      <c r="T50" s="32" t="s">
        <v>86</v>
      </c>
      <c r="U50" s="26" t="s">
        <v>86</v>
      </c>
      <c r="V50" s="26" t="s">
        <v>86</v>
      </c>
      <c r="W50" s="26" t="s">
        <v>86</v>
      </c>
      <c r="X50" s="26" t="s">
        <v>86</v>
      </c>
      <c r="Y50" s="26" t="s">
        <v>86</v>
      </c>
      <c r="Z50" s="26" t="s">
        <v>83</v>
      </c>
      <c r="AA50" s="26" t="s">
        <v>83</v>
      </c>
      <c r="AB50" s="26"/>
      <c r="AC50" s="26"/>
      <c r="AD50" s="26"/>
      <c r="AE50" s="26"/>
      <c r="AF50" s="25"/>
      <c r="AG50" s="25"/>
    </row>
    <row r="51" spans="1:36" x14ac:dyDescent="0.3">
      <c r="A51" s="3"/>
      <c r="B51" s="4">
        <f>'Ins1a.-2a.-3a.E'!P70</f>
        <v>0</v>
      </c>
      <c r="C51" s="4">
        <f>'Ins1a.-2a.-3a.E'!Q70</f>
        <v>0</v>
      </c>
      <c r="D51" s="4">
        <f>'Ins1a.-2a.-3a.E'!R70</f>
        <v>0</v>
      </c>
      <c r="E51" s="4">
        <f>'Ins1a.-2a.-3a.E'!S70</f>
        <v>0</v>
      </c>
      <c r="F51" s="74">
        <f t="shared" si="0"/>
        <v>1</v>
      </c>
      <c r="G51" s="74">
        <f t="shared" si="1"/>
        <v>7</v>
      </c>
      <c r="H51" s="67">
        <v>700</v>
      </c>
      <c r="I51" s="24" t="str">
        <f t="shared" si="2"/>
        <v>Pagado</v>
      </c>
      <c r="J51" s="38" t="s">
        <v>92</v>
      </c>
      <c r="K51" s="24" t="str">
        <f t="shared" si="3"/>
        <v>Pagado</v>
      </c>
      <c r="L51" s="38">
        <v>618</v>
      </c>
      <c r="M51" s="24" t="str">
        <f t="shared" si="4"/>
        <v>Pagado</v>
      </c>
      <c r="N51" s="38">
        <v>118</v>
      </c>
      <c r="O51" s="24" t="str">
        <f t="shared" si="4"/>
        <v>Pagado</v>
      </c>
      <c r="P51" s="38">
        <v>110</v>
      </c>
      <c r="Q51" s="24" t="str">
        <f t="shared" si="5"/>
        <v>Pagado</v>
      </c>
      <c r="R51" s="39" t="s">
        <v>77</v>
      </c>
      <c r="S51" s="39" t="s">
        <v>77</v>
      </c>
      <c r="T51" s="32" t="s">
        <v>86</v>
      </c>
      <c r="U51" s="26" t="s">
        <v>86</v>
      </c>
      <c r="V51" s="26" t="s">
        <v>86</v>
      </c>
      <c r="W51" s="26" t="s">
        <v>77</v>
      </c>
      <c r="X51" s="26" t="s">
        <v>86</v>
      </c>
      <c r="Y51" s="26" t="s">
        <v>86</v>
      </c>
      <c r="Z51" s="26" t="s">
        <v>86</v>
      </c>
      <c r="AA51" s="26" t="s">
        <v>86</v>
      </c>
      <c r="AB51" s="26"/>
      <c r="AC51" s="26"/>
      <c r="AD51" s="26"/>
      <c r="AE51" s="26"/>
      <c r="AF51" s="25"/>
      <c r="AG51" s="25"/>
    </row>
    <row r="52" spans="1:36" x14ac:dyDescent="0.3">
      <c r="A52" s="4"/>
      <c r="B52" s="4">
        <f>'Ins1a.-2a.-3a.E'!P71</f>
        <v>0</v>
      </c>
      <c r="C52" s="4">
        <f>'Ins1a.-2a.-3a.E'!Q71</f>
        <v>0</v>
      </c>
      <c r="D52" s="4">
        <f>'Ins1a.-2a.-3a.E'!R71</f>
        <v>0</v>
      </c>
      <c r="E52" s="4">
        <f>'Ins1a.-2a.-3a.E'!S71</f>
        <v>0</v>
      </c>
      <c r="F52" s="74">
        <f t="shared" si="0"/>
        <v>1</v>
      </c>
      <c r="G52" s="74">
        <f t="shared" si="1"/>
        <v>2.2000000000000002</v>
      </c>
      <c r="H52" s="66">
        <v>700</v>
      </c>
      <c r="I52" s="24" t="str">
        <f t="shared" si="2"/>
        <v>Pagado</v>
      </c>
      <c r="J52" s="24">
        <v>700</v>
      </c>
      <c r="K52" s="24" t="str">
        <f t="shared" si="3"/>
        <v>Pagado</v>
      </c>
      <c r="L52" s="24">
        <v>618</v>
      </c>
      <c r="M52" s="24" t="str">
        <f t="shared" si="4"/>
        <v>Pagado</v>
      </c>
      <c r="N52" s="24">
        <v>118</v>
      </c>
      <c r="O52" s="24" t="str">
        <f t="shared" si="4"/>
        <v>Pagado</v>
      </c>
      <c r="P52" s="24">
        <v>110</v>
      </c>
      <c r="Q52" s="24" t="str">
        <f t="shared" si="5"/>
        <v>Pagado</v>
      </c>
      <c r="R52" s="24" t="s">
        <v>77</v>
      </c>
      <c r="S52" s="26" t="s">
        <v>77</v>
      </c>
      <c r="T52" s="26" t="s">
        <v>86</v>
      </c>
      <c r="U52" s="26" t="s">
        <v>86</v>
      </c>
      <c r="V52" s="26" t="s">
        <v>77</v>
      </c>
      <c r="W52" s="26" t="s">
        <v>77</v>
      </c>
      <c r="X52" s="26" t="s">
        <v>77</v>
      </c>
      <c r="Y52" s="26" t="s">
        <v>77</v>
      </c>
      <c r="Z52" s="33" t="s">
        <v>83</v>
      </c>
      <c r="AA52" s="26" t="s">
        <v>83</v>
      </c>
      <c r="AB52" s="26"/>
      <c r="AC52" s="37"/>
      <c r="AD52" s="28"/>
      <c r="AE52" s="27"/>
      <c r="AF52" s="28"/>
      <c r="AG52" s="28"/>
      <c r="AH52" s="28"/>
      <c r="AI52" s="28"/>
      <c r="AJ52" s="28"/>
    </row>
    <row r="53" spans="1:36" x14ac:dyDescent="0.3">
      <c r="A53" s="4"/>
      <c r="B53" s="4">
        <f>'Ins1a.-2a.-3a.E'!P72</f>
        <v>0</v>
      </c>
      <c r="C53" s="4">
        <f>'Ins1a.-2a.-3a.E'!Q72</f>
        <v>0</v>
      </c>
      <c r="D53" s="4">
        <f>'Ins1a.-2a.-3a.E'!R72</f>
        <v>0</v>
      </c>
      <c r="E53" s="4">
        <f>'Ins1a.-2a.-3a.E'!S72</f>
        <v>0</v>
      </c>
      <c r="F53" s="74">
        <f t="shared" si="0"/>
        <v>0</v>
      </c>
      <c r="G53" s="74">
        <f t="shared" si="1"/>
        <v>0</v>
      </c>
      <c r="H53" s="66"/>
      <c r="I53" s="24" t="str">
        <f t="shared" si="2"/>
        <v>No pagado</v>
      </c>
      <c r="J53" s="24"/>
      <c r="K53" s="24" t="str">
        <f t="shared" si="3"/>
        <v>No pagado</v>
      </c>
      <c r="L53" s="24"/>
      <c r="M53" s="24" t="str">
        <f t="shared" si="4"/>
        <v>No pagado</v>
      </c>
      <c r="N53" s="24"/>
      <c r="O53" s="24" t="str">
        <f t="shared" si="4"/>
        <v>No pagado</v>
      </c>
      <c r="P53" s="24"/>
      <c r="Q53" s="24" t="str">
        <f t="shared" si="5"/>
        <v>No pagado</v>
      </c>
      <c r="R53" s="24"/>
      <c r="S53" s="26"/>
      <c r="T53" s="26"/>
      <c r="U53" s="26"/>
      <c r="V53" s="26"/>
      <c r="W53" s="26"/>
      <c r="X53" s="26"/>
      <c r="Y53" s="26"/>
      <c r="Z53" s="33"/>
      <c r="AA53" s="26"/>
      <c r="AB53" s="26"/>
      <c r="AC53" s="37"/>
      <c r="AD53" s="28"/>
      <c r="AE53" s="27"/>
      <c r="AF53" s="28"/>
      <c r="AG53" s="28"/>
      <c r="AH53" s="28"/>
      <c r="AI53" s="28"/>
      <c r="AJ53" s="28"/>
    </row>
    <row r="54" spans="1:36" x14ac:dyDescent="0.3">
      <c r="A54" s="4"/>
      <c r="B54" s="4">
        <f>'Ins1a.-2a.-3a.E'!P73</f>
        <v>0</v>
      </c>
      <c r="C54" s="4">
        <f>'Ins1a.-2a.-3a.E'!Q73</f>
        <v>0</v>
      </c>
      <c r="D54" s="4">
        <f>'Ins1a.-2a.-3a.E'!R73</f>
        <v>0</v>
      </c>
      <c r="E54" s="4">
        <f>'Ins1a.-2a.-3a.E'!S73</f>
        <v>0</v>
      </c>
      <c r="F54" s="74">
        <f t="shared" si="0"/>
        <v>1</v>
      </c>
      <c r="G54" s="74">
        <f t="shared" si="1"/>
        <v>5.2</v>
      </c>
      <c r="H54" s="66">
        <v>70</v>
      </c>
      <c r="I54" s="24" t="str">
        <f t="shared" si="2"/>
        <v>Pagado</v>
      </c>
      <c r="J54" s="24" t="s">
        <v>92</v>
      </c>
      <c r="K54" s="24" t="str">
        <f t="shared" si="3"/>
        <v>Pagado</v>
      </c>
      <c r="L54" s="24">
        <v>618</v>
      </c>
      <c r="M54" s="24" t="str">
        <f t="shared" si="4"/>
        <v>Pagado</v>
      </c>
      <c r="N54" s="24">
        <v>118</v>
      </c>
      <c r="O54" s="24" t="str">
        <f t="shared" si="4"/>
        <v>Pagado</v>
      </c>
      <c r="P54" s="24">
        <v>110</v>
      </c>
      <c r="Q54" s="24" t="str">
        <f t="shared" si="5"/>
        <v>Pagado</v>
      </c>
      <c r="R54" s="24" t="s">
        <v>77</v>
      </c>
      <c r="S54" s="26" t="s">
        <v>77</v>
      </c>
      <c r="T54" s="26" t="s">
        <v>86</v>
      </c>
      <c r="U54" s="26" t="s">
        <v>86</v>
      </c>
      <c r="V54" s="26" t="s">
        <v>86</v>
      </c>
      <c r="W54" s="26" t="s">
        <v>86</v>
      </c>
      <c r="X54" s="26" t="s">
        <v>77</v>
      </c>
      <c r="Y54" s="26" t="s">
        <v>86</v>
      </c>
      <c r="Z54" s="33" t="s">
        <v>83</v>
      </c>
      <c r="AA54" s="26" t="s">
        <v>83</v>
      </c>
      <c r="AB54" s="26"/>
      <c r="AC54" s="37"/>
      <c r="AD54" s="28"/>
      <c r="AE54" s="27"/>
      <c r="AF54" s="28"/>
      <c r="AG54" s="28"/>
      <c r="AH54" s="28"/>
      <c r="AI54" s="28"/>
      <c r="AJ54" s="28"/>
    </row>
    <row r="55" spans="1:36" x14ac:dyDescent="0.3">
      <c r="A55" s="3"/>
      <c r="B55" s="4">
        <f>'Ins1a.-2a.-3a.E'!P74</f>
        <v>0</v>
      </c>
      <c r="C55" s="4">
        <f>'Ins1a.-2a.-3a.E'!Q74</f>
        <v>0</v>
      </c>
      <c r="D55" s="4">
        <f>'Ins1a.-2a.-3a.E'!R74</f>
        <v>0</v>
      </c>
      <c r="E55" s="4">
        <f>'Ins1a.-2a.-3a.E'!S74</f>
        <v>0</v>
      </c>
      <c r="F55" s="74">
        <f t="shared" si="0"/>
        <v>1</v>
      </c>
      <c r="G55" s="74">
        <f t="shared" si="1"/>
        <v>5.2</v>
      </c>
      <c r="H55" s="68">
        <v>700</v>
      </c>
      <c r="I55" s="24" t="str">
        <f t="shared" si="2"/>
        <v>Pagado</v>
      </c>
      <c r="J55" s="38">
        <v>700</v>
      </c>
      <c r="K55" s="24" t="str">
        <f t="shared" si="3"/>
        <v>Pagado</v>
      </c>
      <c r="L55" s="38">
        <v>618</v>
      </c>
      <c r="M55" s="24" t="str">
        <f t="shared" si="4"/>
        <v>Pagado</v>
      </c>
      <c r="N55" s="38">
        <v>118</v>
      </c>
      <c r="O55" s="24" t="str">
        <f t="shared" si="4"/>
        <v>Pagado</v>
      </c>
      <c r="P55" s="38">
        <v>110</v>
      </c>
      <c r="Q55" s="24" t="str">
        <f t="shared" si="5"/>
        <v>Pagado</v>
      </c>
      <c r="R55" s="39" t="s">
        <v>77</v>
      </c>
      <c r="S55" s="39" t="s">
        <v>77</v>
      </c>
      <c r="T55" s="32" t="s">
        <v>86</v>
      </c>
      <c r="U55" s="26" t="s">
        <v>86</v>
      </c>
      <c r="V55" s="26" t="s">
        <v>77</v>
      </c>
      <c r="W55" s="26" t="s">
        <v>86</v>
      </c>
      <c r="X55" s="26" t="s">
        <v>86</v>
      </c>
      <c r="Y55" s="26" t="s">
        <v>86</v>
      </c>
      <c r="Z55" s="26" t="s">
        <v>83</v>
      </c>
      <c r="AA55" s="26" t="s">
        <v>83</v>
      </c>
      <c r="AB55" s="26"/>
      <c r="AC55" s="26"/>
      <c r="AD55" s="26"/>
      <c r="AE55" s="26"/>
      <c r="AF55" s="25"/>
      <c r="AG55" s="25"/>
    </row>
    <row r="56" spans="1:36" x14ac:dyDescent="0.3">
      <c r="A56" s="3"/>
      <c r="B56" s="4">
        <f>'Ins1a.-2a.-3a.E'!P75</f>
        <v>0</v>
      </c>
      <c r="C56" s="4">
        <f>'Ins1a.-2a.-3a.E'!Q75</f>
        <v>0</v>
      </c>
      <c r="D56" s="4">
        <f>'Ins1a.-2a.-3a.E'!R75</f>
        <v>0</v>
      </c>
      <c r="E56" s="4">
        <f>'Ins1a.-2a.-3a.E'!S75</f>
        <v>0</v>
      </c>
      <c r="F56" s="74">
        <f t="shared" si="0"/>
        <v>1</v>
      </c>
      <c r="G56" s="74">
        <f t="shared" si="1"/>
        <v>3.2</v>
      </c>
      <c r="H56" s="68">
        <v>700</v>
      </c>
      <c r="I56" s="24" t="str">
        <f t="shared" si="2"/>
        <v>Pagado</v>
      </c>
      <c r="J56" s="38">
        <v>700</v>
      </c>
      <c r="K56" s="24" t="str">
        <f t="shared" si="3"/>
        <v>Pagado</v>
      </c>
      <c r="L56" s="38">
        <v>618</v>
      </c>
      <c r="M56" s="24" t="str">
        <f t="shared" si="4"/>
        <v>Pagado</v>
      </c>
      <c r="N56" s="38">
        <v>118</v>
      </c>
      <c r="O56" s="24" t="str">
        <f t="shared" si="4"/>
        <v>Pagado</v>
      </c>
      <c r="P56" s="38">
        <v>110</v>
      </c>
      <c r="Q56" s="24" t="str">
        <f t="shared" si="5"/>
        <v>Pagado</v>
      </c>
      <c r="R56" s="39" t="s">
        <v>77</v>
      </c>
      <c r="S56" s="39" t="s">
        <v>77</v>
      </c>
      <c r="T56" s="32" t="s">
        <v>86</v>
      </c>
      <c r="U56" s="26" t="s">
        <v>86</v>
      </c>
      <c r="V56" s="26" t="s">
        <v>77</v>
      </c>
      <c r="W56" s="26" t="s">
        <v>77</v>
      </c>
      <c r="X56" s="26" t="s">
        <v>77</v>
      </c>
      <c r="Y56" s="26" t="s">
        <v>86</v>
      </c>
      <c r="Z56" s="26" t="s">
        <v>83</v>
      </c>
      <c r="AA56" s="26" t="s">
        <v>83</v>
      </c>
      <c r="AB56" s="26"/>
      <c r="AC56" s="26"/>
      <c r="AD56" s="26"/>
      <c r="AE56" s="26"/>
      <c r="AF56" s="25"/>
      <c r="AG56" s="25"/>
    </row>
    <row r="57" spans="1:36" x14ac:dyDescent="0.3">
      <c r="A57" s="3"/>
      <c r="B57" s="4">
        <f>'Ins1a.-2a.-3a.E'!P76</f>
        <v>0</v>
      </c>
      <c r="C57" s="4">
        <f>'Ins1a.-2a.-3a.E'!Q76</f>
        <v>0</v>
      </c>
      <c r="D57" s="4">
        <f>'Ins1a.-2a.-3a.E'!R76</f>
        <v>0</v>
      </c>
      <c r="E57" s="4">
        <f>'Ins1a.-2a.-3a.E'!S76</f>
        <v>0</v>
      </c>
      <c r="F57" s="74">
        <f t="shared" si="0"/>
        <v>1</v>
      </c>
      <c r="G57" s="74">
        <f t="shared" si="1"/>
        <v>6.2</v>
      </c>
      <c r="H57" s="68">
        <v>700</v>
      </c>
      <c r="I57" s="24" t="str">
        <f t="shared" si="2"/>
        <v>Pagado</v>
      </c>
      <c r="J57" s="38">
        <v>700</v>
      </c>
      <c r="K57" s="24" t="str">
        <f t="shared" si="3"/>
        <v>Pagado</v>
      </c>
      <c r="L57" s="38">
        <v>618</v>
      </c>
      <c r="M57" s="24" t="str">
        <f t="shared" si="4"/>
        <v>Pagado</v>
      </c>
      <c r="N57" s="38">
        <v>118</v>
      </c>
      <c r="O57" s="24" t="str">
        <f t="shared" si="4"/>
        <v>Pagado</v>
      </c>
      <c r="P57" s="38">
        <v>110</v>
      </c>
      <c r="Q57" s="24" t="str">
        <f t="shared" si="5"/>
        <v>Pagado</v>
      </c>
      <c r="R57" s="39" t="s">
        <v>77</v>
      </c>
      <c r="S57" s="39" t="s">
        <v>77</v>
      </c>
      <c r="T57" s="32" t="s">
        <v>86</v>
      </c>
      <c r="U57" s="26" t="s">
        <v>86</v>
      </c>
      <c r="V57" s="26" t="s">
        <v>86</v>
      </c>
      <c r="W57" s="26" t="s">
        <v>86</v>
      </c>
      <c r="X57" s="26" t="s">
        <v>86</v>
      </c>
      <c r="Y57" s="26" t="s">
        <v>86</v>
      </c>
      <c r="Z57" s="26" t="s">
        <v>83</v>
      </c>
      <c r="AA57" s="26" t="s">
        <v>83</v>
      </c>
      <c r="AB57" s="26"/>
      <c r="AC57" s="26"/>
      <c r="AD57" s="26"/>
      <c r="AE57" s="26"/>
      <c r="AF57" s="25"/>
      <c r="AG57" s="25"/>
    </row>
    <row r="58" spans="1:36" x14ac:dyDescent="0.3">
      <c r="A58" s="3"/>
      <c r="B58" s="4">
        <f>'Ins1a.-2a.-3a.E'!P77</f>
        <v>0</v>
      </c>
      <c r="C58" s="4">
        <f>'Ins1a.-2a.-3a.E'!Q77</f>
        <v>0</v>
      </c>
      <c r="D58" s="4">
        <f>'Ins1a.-2a.-3a.E'!R77</f>
        <v>0</v>
      </c>
      <c r="E58" s="4">
        <f>'Ins1a.-2a.-3a.E'!S77</f>
        <v>0</v>
      </c>
      <c r="F58" s="74">
        <f t="shared" si="0"/>
        <v>1</v>
      </c>
      <c r="G58" s="74">
        <f t="shared" si="1"/>
        <v>4.2</v>
      </c>
      <c r="H58" s="67">
        <v>700</v>
      </c>
      <c r="I58" s="24" t="str">
        <f t="shared" si="2"/>
        <v>Pagado</v>
      </c>
      <c r="J58" s="38">
        <v>700</v>
      </c>
      <c r="K58" s="24" t="str">
        <f t="shared" si="3"/>
        <v>Pagado</v>
      </c>
      <c r="L58" s="38">
        <v>618</v>
      </c>
      <c r="M58" s="24" t="str">
        <f t="shared" si="4"/>
        <v>Pagado</v>
      </c>
      <c r="N58" s="38">
        <v>118</v>
      </c>
      <c r="O58" s="24" t="str">
        <f t="shared" si="4"/>
        <v>Pagado</v>
      </c>
      <c r="P58" s="38">
        <v>110</v>
      </c>
      <c r="Q58" s="24" t="str">
        <f t="shared" si="5"/>
        <v>Pagado</v>
      </c>
      <c r="R58" s="39" t="s">
        <v>77</v>
      </c>
      <c r="S58" s="39" t="s">
        <v>77</v>
      </c>
      <c r="T58" s="32" t="s">
        <v>86</v>
      </c>
      <c r="U58" s="26" t="s">
        <v>86</v>
      </c>
      <c r="V58" s="26" t="s">
        <v>77</v>
      </c>
      <c r="W58" s="26" t="s">
        <v>86</v>
      </c>
      <c r="X58" s="26" t="s">
        <v>77</v>
      </c>
      <c r="Y58" s="26" t="s">
        <v>86</v>
      </c>
      <c r="Z58" s="26" t="s">
        <v>83</v>
      </c>
      <c r="AA58" s="26" t="s">
        <v>83</v>
      </c>
      <c r="AB58" s="26"/>
      <c r="AC58" s="26"/>
      <c r="AD58" s="26"/>
      <c r="AE58" s="26"/>
      <c r="AF58" s="25"/>
      <c r="AG58" s="25"/>
    </row>
    <row r="59" spans="1:36" x14ac:dyDescent="0.3">
      <c r="A59" s="4"/>
      <c r="B59" s="4">
        <f>'Ins1a.-2a.-3a.E'!P78</f>
        <v>0</v>
      </c>
      <c r="C59" s="4">
        <f>'Ins1a.-2a.-3a.E'!Q78</f>
        <v>0</v>
      </c>
      <c r="D59" s="4">
        <f>'Ins1a.-2a.-3a.E'!R78</f>
        <v>0</v>
      </c>
      <c r="E59" s="4">
        <f>'Ins1a.-2a.-3a.E'!S78</f>
        <v>0</v>
      </c>
      <c r="F59" s="74">
        <f t="shared" si="0"/>
        <v>0.2</v>
      </c>
      <c r="G59" s="74">
        <f t="shared" si="1"/>
        <v>4.2</v>
      </c>
      <c r="H59" s="66">
        <v>700</v>
      </c>
      <c r="I59" s="24" t="str">
        <f t="shared" si="2"/>
        <v>Pagado</v>
      </c>
      <c r="J59" s="24">
        <v>0</v>
      </c>
      <c r="K59" s="24" t="str">
        <f t="shared" si="3"/>
        <v>No pagado</v>
      </c>
      <c r="L59" s="24">
        <v>0</v>
      </c>
      <c r="M59" s="24" t="str">
        <f t="shared" si="4"/>
        <v>No pagado</v>
      </c>
      <c r="N59" s="24">
        <v>0</v>
      </c>
      <c r="O59" s="24" t="str">
        <f t="shared" si="4"/>
        <v>No pagado</v>
      </c>
      <c r="P59" s="24">
        <v>0</v>
      </c>
      <c r="Q59" s="24" t="str">
        <f t="shared" si="5"/>
        <v>No pagado</v>
      </c>
      <c r="R59" s="24" t="s">
        <v>77</v>
      </c>
      <c r="S59" s="26" t="s">
        <v>77</v>
      </c>
      <c r="T59" s="26" t="s">
        <v>86</v>
      </c>
      <c r="U59" s="26" t="s">
        <v>86</v>
      </c>
      <c r="V59" s="26" t="s">
        <v>77</v>
      </c>
      <c r="W59" s="26" t="s">
        <v>86</v>
      </c>
      <c r="X59" s="26" t="s">
        <v>77</v>
      </c>
      <c r="Y59" s="26" t="s">
        <v>86</v>
      </c>
      <c r="Z59" s="33" t="s">
        <v>83</v>
      </c>
      <c r="AA59" s="26" t="s">
        <v>83</v>
      </c>
      <c r="AB59" s="26"/>
      <c r="AC59" s="37"/>
      <c r="AD59" s="28"/>
      <c r="AE59" s="27"/>
      <c r="AF59" s="28"/>
      <c r="AG59" s="28"/>
      <c r="AH59" s="28"/>
      <c r="AI59" s="28"/>
      <c r="AJ59" s="28"/>
    </row>
    <row r="60" spans="1:36" x14ac:dyDescent="0.3">
      <c r="A60" s="3"/>
      <c r="B60" s="4">
        <f>'Ins1a.-2a.-3a.E'!P79</f>
        <v>0</v>
      </c>
      <c r="C60" s="4">
        <f>'Ins1a.-2a.-3a.E'!Q79</f>
        <v>0</v>
      </c>
      <c r="D60" s="4">
        <f>'Ins1a.-2a.-3a.E'!R79</f>
        <v>0</v>
      </c>
      <c r="E60" s="4">
        <f>'Ins1a.-2a.-3a.E'!S79</f>
        <v>0</v>
      </c>
      <c r="F60" s="74">
        <f t="shared" si="0"/>
        <v>0</v>
      </c>
      <c r="G60" s="74">
        <f t="shared" si="1"/>
        <v>4.2</v>
      </c>
      <c r="H60" s="68">
        <v>0</v>
      </c>
      <c r="I60" s="24" t="str">
        <f t="shared" si="2"/>
        <v>No pagado</v>
      </c>
      <c r="J60" s="38">
        <v>0</v>
      </c>
      <c r="K60" s="24" t="str">
        <f t="shared" si="3"/>
        <v>No pagado</v>
      </c>
      <c r="L60" s="38">
        <v>0</v>
      </c>
      <c r="M60" s="24" t="str">
        <f t="shared" si="4"/>
        <v>No pagado</v>
      </c>
      <c r="N60" s="38">
        <v>0</v>
      </c>
      <c r="O60" s="24" t="str">
        <f t="shared" si="4"/>
        <v>No pagado</v>
      </c>
      <c r="P60" s="38">
        <v>0</v>
      </c>
      <c r="Q60" s="24" t="str">
        <f t="shared" si="5"/>
        <v>No pagado</v>
      </c>
      <c r="R60" s="39" t="s">
        <v>77</v>
      </c>
      <c r="S60" s="39" t="s">
        <v>77</v>
      </c>
      <c r="T60" s="32" t="s">
        <v>86</v>
      </c>
      <c r="U60" s="26" t="s">
        <v>86</v>
      </c>
      <c r="V60" s="26" t="s">
        <v>77</v>
      </c>
      <c r="W60" s="26" t="s">
        <v>86</v>
      </c>
      <c r="X60" s="26" t="s">
        <v>77</v>
      </c>
      <c r="Y60" s="26" t="s">
        <v>86</v>
      </c>
      <c r="Z60" s="26" t="s">
        <v>83</v>
      </c>
      <c r="AA60" s="26" t="s">
        <v>83</v>
      </c>
      <c r="AB60" s="26"/>
      <c r="AC60" s="26"/>
      <c r="AD60" s="26"/>
      <c r="AE60" s="26"/>
      <c r="AF60" s="25"/>
      <c r="AG60" s="25"/>
    </row>
    <row r="61" spans="1:36" x14ac:dyDescent="0.3">
      <c r="A61" s="3"/>
      <c r="B61" s="4">
        <f>'Ins1a.-2a.-3a.E'!P80</f>
        <v>0</v>
      </c>
      <c r="C61" s="4">
        <f>'Ins1a.-2a.-3a.E'!Q80</f>
        <v>0</v>
      </c>
      <c r="D61" s="4">
        <f>'Ins1a.-2a.-3a.E'!R80</f>
        <v>0</v>
      </c>
      <c r="E61" s="4">
        <f>'Ins1a.-2a.-3a.E'!S80</f>
        <v>0</v>
      </c>
      <c r="F61" s="74">
        <f t="shared" si="0"/>
        <v>1</v>
      </c>
      <c r="G61" s="74">
        <f t="shared" si="1"/>
        <v>8</v>
      </c>
      <c r="H61" s="68">
        <v>700</v>
      </c>
      <c r="I61" s="24" t="str">
        <f t="shared" si="2"/>
        <v>Pagado</v>
      </c>
      <c r="J61" s="38">
        <v>700</v>
      </c>
      <c r="K61" s="24" t="str">
        <f t="shared" si="3"/>
        <v>Pagado</v>
      </c>
      <c r="L61" s="38">
        <v>618</v>
      </c>
      <c r="M61" s="24" t="str">
        <f t="shared" si="4"/>
        <v>Pagado</v>
      </c>
      <c r="N61" s="38">
        <v>118</v>
      </c>
      <c r="O61" s="24" t="str">
        <f t="shared" si="4"/>
        <v>Pagado</v>
      </c>
      <c r="P61" s="38">
        <v>110</v>
      </c>
      <c r="Q61" s="24" t="str">
        <f t="shared" si="5"/>
        <v>Pagado</v>
      </c>
      <c r="R61" s="39" t="s">
        <v>77</v>
      </c>
      <c r="S61" s="39" t="s">
        <v>77</v>
      </c>
      <c r="T61" s="32" t="s">
        <v>86</v>
      </c>
      <c r="U61" s="26" t="s">
        <v>86</v>
      </c>
      <c r="V61" s="26" t="s">
        <v>86</v>
      </c>
      <c r="W61" s="26" t="s">
        <v>86</v>
      </c>
      <c r="X61" s="26" t="s">
        <v>86</v>
      </c>
      <c r="Y61" s="26" t="s">
        <v>86</v>
      </c>
      <c r="Z61" s="26" t="s">
        <v>86</v>
      </c>
      <c r="AA61" s="26" t="s">
        <v>86</v>
      </c>
      <c r="AB61" s="26"/>
      <c r="AC61" s="26"/>
      <c r="AD61" s="26"/>
      <c r="AE61" s="26"/>
      <c r="AF61" s="25"/>
      <c r="AG61" s="25"/>
    </row>
    <row r="62" spans="1:36" x14ac:dyDescent="0.3">
      <c r="A62" s="3"/>
      <c r="B62" s="4">
        <f>'Ins1a.-2a.-3a.E'!P81</f>
        <v>0</v>
      </c>
      <c r="C62" s="4">
        <f>'Ins1a.-2a.-3a.E'!Q81</f>
        <v>0</v>
      </c>
      <c r="D62" s="4">
        <f>'Ins1a.-2a.-3a.E'!R81</f>
        <v>0</v>
      </c>
      <c r="E62" s="4">
        <f>'Ins1a.-2a.-3a.E'!S81</f>
        <v>0</v>
      </c>
      <c r="F62" s="74">
        <f t="shared" si="0"/>
        <v>0</v>
      </c>
      <c r="G62" s="74">
        <f t="shared" si="1"/>
        <v>0</v>
      </c>
      <c r="H62" s="66">
        <v>0</v>
      </c>
      <c r="I62" s="24" t="str">
        <f t="shared" si="2"/>
        <v>No pagado</v>
      </c>
      <c r="J62" s="24">
        <v>0</v>
      </c>
      <c r="K62" s="24" t="str">
        <f t="shared" si="3"/>
        <v>No pagado</v>
      </c>
      <c r="L62" s="24">
        <v>0</v>
      </c>
      <c r="M62" s="24" t="str">
        <f t="shared" si="4"/>
        <v>No pagado</v>
      </c>
      <c r="N62" s="24">
        <v>0</v>
      </c>
      <c r="O62" s="24" t="str">
        <f t="shared" si="4"/>
        <v>No pagado</v>
      </c>
      <c r="P62" s="24">
        <v>0</v>
      </c>
      <c r="Q62" s="24" t="str">
        <f t="shared" si="5"/>
        <v>No pagado</v>
      </c>
      <c r="R62" s="39"/>
      <c r="S62" s="39"/>
      <c r="T62" s="32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5"/>
      <c r="AG62" s="25"/>
    </row>
    <row r="63" spans="1:36" x14ac:dyDescent="0.3">
      <c r="A63" s="3"/>
      <c r="B63" s="4">
        <f>'Ins1a.-2a.-3a.E'!P82</f>
        <v>0</v>
      </c>
      <c r="C63" s="4">
        <f>'Ins1a.-2a.-3a.E'!Q82</f>
        <v>0</v>
      </c>
      <c r="D63" s="4">
        <f>'Ins1a.-2a.-3a.E'!R82</f>
        <v>0</v>
      </c>
      <c r="E63" s="4">
        <f>'Ins1a.-2a.-3a.E'!S82</f>
        <v>0</v>
      </c>
      <c r="F63" s="74">
        <f t="shared" si="0"/>
        <v>1</v>
      </c>
      <c r="G63" s="74">
        <f t="shared" si="1"/>
        <v>6.1</v>
      </c>
      <c r="H63" s="66">
        <v>700</v>
      </c>
      <c r="I63" s="24" t="str">
        <f t="shared" si="2"/>
        <v>Pagado</v>
      </c>
      <c r="J63" s="24">
        <v>700</v>
      </c>
      <c r="K63" s="24" t="str">
        <f t="shared" si="3"/>
        <v>Pagado</v>
      </c>
      <c r="L63" s="24">
        <v>618</v>
      </c>
      <c r="M63" s="24" t="str">
        <f t="shared" si="4"/>
        <v>Pagado</v>
      </c>
      <c r="N63" s="24">
        <v>118</v>
      </c>
      <c r="O63" s="24" t="str">
        <f t="shared" si="4"/>
        <v>Pagado</v>
      </c>
      <c r="P63" s="24">
        <v>110</v>
      </c>
      <c r="Q63" s="24" t="str">
        <f t="shared" si="5"/>
        <v>Pagado</v>
      </c>
      <c r="R63" s="39" t="s">
        <v>77</v>
      </c>
      <c r="S63" s="39" t="s">
        <v>77</v>
      </c>
      <c r="T63" s="32" t="s">
        <v>86</v>
      </c>
      <c r="U63" s="26" t="s">
        <v>86</v>
      </c>
      <c r="V63" s="26" t="s">
        <v>86</v>
      </c>
      <c r="W63" s="26" t="s">
        <v>77</v>
      </c>
      <c r="X63" s="26" t="s">
        <v>86</v>
      </c>
      <c r="Y63" s="26" t="s">
        <v>86</v>
      </c>
      <c r="Z63" s="26" t="s">
        <v>83</v>
      </c>
      <c r="AA63" s="26" t="s">
        <v>86</v>
      </c>
      <c r="AB63" s="26"/>
      <c r="AC63" s="26"/>
      <c r="AD63" s="26"/>
      <c r="AE63" s="26"/>
      <c r="AF63" s="25"/>
      <c r="AG63" s="25"/>
    </row>
    <row r="64" spans="1:36" x14ac:dyDescent="0.3">
      <c r="A64" s="4"/>
      <c r="B64" s="4">
        <f>'Ins1a.-2a.-3a.E'!P83</f>
        <v>0</v>
      </c>
      <c r="C64" s="4">
        <f>'Ins1a.-2a.-3a.E'!Q83</f>
        <v>0</v>
      </c>
      <c r="D64" s="4">
        <f>'Ins1a.-2a.-3a.E'!R83</f>
        <v>0</v>
      </c>
      <c r="E64" s="4">
        <f>'Ins1a.-2a.-3a.E'!S83</f>
        <v>0</v>
      </c>
      <c r="F64" s="74">
        <f t="shared" si="0"/>
        <v>1</v>
      </c>
      <c r="G64" s="74">
        <f t="shared" si="1"/>
        <v>4.2</v>
      </c>
      <c r="H64" s="66">
        <v>700</v>
      </c>
      <c r="I64" s="24" t="str">
        <f t="shared" si="2"/>
        <v>Pagado</v>
      </c>
      <c r="J64" s="24">
        <v>700</v>
      </c>
      <c r="K64" s="24" t="str">
        <f t="shared" si="3"/>
        <v>Pagado</v>
      </c>
      <c r="L64" s="24">
        <v>618</v>
      </c>
      <c r="M64" s="24" t="str">
        <f t="shared" si="4"/>
        <v>Pagado</v>
      </c>
      <c r="N64" s="24">
        <v>118</v>
      </c>
      <c r="O64" s="24" t="str">
        <f t="shared" si="4"/>
        <v>Pagado</v>
      </c>
      <c r="P64" s="24">
        <v>110</v>
      </c>
      <c r="Q64" s="24" t="str">
        <f t="shared" si="5"/>
        <v>Pagado</v>
      </c>
      <c r="R64" s="24" t="s">
        <v>77</v>
      </c>
      <c r="S64" s="26" t="s">
        <v>77</v>
      </c>
      <c r="T64" s="26" t="s">
        <v>86</v>
      </c>
      <c r="U64" s="26" t="s">
        <v>86</v>
      </c>
      <c r="V64" s="26" t="s">
        <v>77</v>
      </c>
      <c r="W64" s="26" t="s">
        <v>86</v>
      </c>
      <c r="X64" s="26" t="s">
        <v>77</v>
      </c>
      <c r="Y64" s="26" t="s">
        <v>86</v>
      </c>
      <c r="Z64" s="33" t="s">
        <v>83</v>
      </c>
      <c r="AA64" s="26" t="s">
        <v>83</v>
      </c>
      <c r="AB64" s="26"/>
      <c r="AC64" s="37"/>
      <c r="AD64" s="28"/>
      <c r="AE64" s="27"/>
      <c r="AF64" s="28"/>
      <c r="AG64" s="28"/>
      <c r="AH64" s="28"/>
      <c r="AI64" s="28"/>
      <c r="AJ64" s="28"/>
    </row>
    <row r="65" spans="1:36" x14ac:dyDescent="0.3">
      <c r="A65" s="4"/>
      <c r="B65" s="4">
        <f>'Ins1a.-2a.-3a.E'!P84</f>
        <v>0</v>
      </c>
      <c r="C65" s="4">
        <f>'Ins1a.-2a.-3a.E'!Q84</f>
        <v>0</v>
      </c>
      <c r="D65" s="4">
        <f>'Ins1a.-2a.-3a.E'!R84</f>
        <v>0</v>
      </c>
      <c r="E65" s="4">
        <f>'Ins1a.-2a.-3a.E'!S84</f>
        <v>0</v>
      </c>
      <c r="F65" s="74">
        <f t="shared" si="0"/>
        <v>1</v>
      </c>
      <c r="G65" s="74">
        <f t="shared" si="1"/>
        <v>4.0999999999999996</v>
      </c>
      <c r="H65" s="66">
        <v>700</v>
      </c>
      <c r="I65" s="24" t="str">
        <f t="shared" si="2"/>
        <v>Pagado</v>
      </c>
      <c r="J65" s="24">
        <v>700</v>
      </c>
      <c r="K65" s="24" t="str">
        <f t="shared" si="3"/>
        <v>Pagado</v>
      </c>
      <c r="L65" s="24">
        <v>618</v>
      </c>
      <c r="M65" s="24" t="str">
        <f t="shared" si="4"/>
        <v>Pagado</v>
      </c>
      <c r="N65" s="24">
        <v>118</v>
      </c>
      <c r="O65" s="24" t="str">
        <f t="shared" si="4"/>
        <v>Pagado</v>
      </c>
      <c r="P65" s="24">
        <v>110</v>
      </c>
      <c r="Q65" s="24" t="str">
        <f t="shared" si="5"/>
        <v>Pagado</v>
      </c>
      <c r="R65" s="24" t="s">
        <v>77</v>
      </c>
      <c r="S65" s="26" t="s">
        <v>77</v>
      </c>
      <c r="T65" s="26" t="s">
        <v>86</v>
      </c>
      <c r="U65" s="26" t="s">
        <v>86</v>
      </c>
      <c r="V65" s="26" t="s">
        <v>77</v>
      </c>
      <c r="W65" s="26" t="s">
        <v>86</v>
      </c>
      <c r="X65" s="26" t="s">
        <v>77</v>
      </c>
      <c r="Y65" s="26" t="s">
        <v>86</v>
      </c>
      <c r="Z65" s="33" t="s">
        <v>83</v>
      </c>
      <c r="AA65" s="26"/>
      <c r="AB65" s="26"/>
      <c r="AC65" s="37"/>
      <c r="AD65" s="28"/>
      <c r="AE65" s="27"/>
      <c r="AF65" s="28"/>
      <c r="AG65" s="28"/>
      <c r="AH65" s="28"/>
      <c r="AI65" s="28"/>
      <c r="AJ65" s="28"/>
    </row>
    <row r="66" spans="1:36" x14ac:dyDescent="0.3">
      <c r="A66" s="3"/>
      <c r="B66" s="4">
        <f>'Ins1a.-2a.-3a.E'!P85</f>
        <v>0</v>
      </c>
      <c r="C66" s="4">
        <f>'Ins1a.-2a.-3a.E'!Q85</f>
        <v>0</v>
      </c>
      <c r="D66" s="4">
        <f>'Ins1a.-2a.-3a.E'!R85</f>
        <v>0</v>
      </c>
      <c r="E66" s="4">
        <f>'Ins1a.-2a.-3a.E'!S85</f>
        <v>0</v>
      </c>
      <c r="F66" s="74">
        <f t="shared" si="0"/>
        <v>1</v>
      </c>
      <c r="G66" s="74">
        <f t="shared" si="1"/>
        <v>3</v>
      </c>
      <c r="H66" s="66">
        <v>700</v>
      </c>
      <c r="I66" s="24" t="str">
        <f t="shared" si="2"/>
        <v>Pagado</v>
      </c>
      <c r="J66" s="24">
        <v>700</v>
      </c>
      <c r="K66" s="24" t="str">
        <f t="shared" si="3"/>
        <v>Pagado</v>
      </c>
      <c r="L66" s="24">
        <v>618</v>
      </c>
      <c r="M66" s="24" t="str">
        <f t="shared" si="4"/>
        <v>Pagado</v>
      </c>
      <c r="N66" s="24">
        <v>118</v>
      </c>
      <c r="O66" s="24" t="str">
        <f t="shared" si="4"/>
        <v>Pagado</v>
      </c>
      <c r="P66" s="24">
        <v>110</v>
      </c>
      <c r="Q66" s="24" t="str">
        <f t="shared" si="5"/>
        <v>Pagado</v>
      </c>
      <c r="R66" s="39" t="s">
        <v>77</v>
      </c>
      <c r="S66" s="39" t="s">
        <v>77</v>
      </c>
      <c r="T66" s="32" t="s">
        <v>98</v>
      </c>
      <c r="U66" s="26" t="s">
        <v>86</v>
      </c>
      <c r="V66" s="26" t="s">
        <v>98</v>
      </c>
      <c r="W66" s="26" t="s">
        <v>86</v>
      </c>
      <c r="X66" s="26" t="s">
        <v>98</v>
      </c>
      <c r="Y66" s="26" t="s">
        <v>86</v>
      </c>
      <c r="Z66" s="26" t="s">
        <v>93</v>
      </c>
      <c r="AA66" s="26" t="s">
        <v>93</v>
      </c>
      <c r="AB66" s="26"/>
      <c r="AC66" s="26"/>
      <c r="AD66" s="26"/>
      <c r="AE66" s="26"/>
      <c r="AF66" s="25"/>
      <c r="AG66" s="25"/>
    </row>
    <row r="67" spans="1:36" x14ac:dyDescent="0.3">
      <c r="A67" s="4"/>
      <c r="B67" s="4">
        <f>'Ins1a.-2a.-3a.E'!P86</f>
        <v>0</v>
      </c>
      <c r="C67" s="4">
        <f>'Ins1a.-2a.-3a.E'!Q86</f>
        <v>0</v>
      </c>
      <c r="D67" s="4">
        <f>'Ins1a.-2a.-3a.E'!R86</f>
        <v>0</v>
      </c>
      <c r="E67" s="4">
        <f>'Ins1a.-2a.-3a.E'!S86</f>
        <v>0</v>
      </c>
      <c r="F67" s="74">
        <f t="shared" ref="F67:F95" si="8">(COUNTIF(H67:Q67,"Pagado")/5)</f>
        <v>1</v>
      </c>
      <c r="G67" s="74">
        <f t="shared" ref="G67:G95" si="9">(COUNTIF(R67:AA67,"S")+COUNTIF(R67:AA67,"NA")/10)</f>
        <v>4.2</v>
      </c>
      <c r="H67" s="66">
        <v>700</v>
      </c>
      <c r="I67" s="24" t="str">
        <f t="shared" ref="I67:I95" si="10">IF(H67&gt;1,"Pagado","No pagado")</f>
        <v>Pagado</v>
      </c>
      <c r="J67" s="24">
        <v>700</v>
      </c>
      <c r="K67" s="24" t="str">
        <f t="shared" ref="K67:K95" si="11">IF(J67&gt;1,"Pagado","No pagado")</f>
        <v>Pagado</v>
      </c>
      <c r="L67" s="24">
        <v>618</v>
      </c>
      <c r="M67" s="24" t="str">
        <f t="shared" ref="M67:O95" si="12">IF(L67&gt;1,"Pagado","No pagado")</f>
        <v>Pagado</v>
      </c>
      <c r="N67" s="24">
        <v>118</v>
      </c>
      <c r="O67" s="24" t="str">
        <f t="shared" si="12"/>
        <v>Pagado</v>
      </c>
      <c r="P67" s="24">
        <v>110</v>
      </c>
      <c r="Q67" s="24" t="str">
        <f t="shared" ref="Q67:Q95" si="13">IF(P67&gt;1,"Pagado","No pagado")</f>
        <v>Pagado</v>
      </c>
      <c r="R67" s="24" t="s">
        <v>77</v>
      </c>
      <c r="S67" s="26" t="s">
        <v>77</v>
      </c>
      <c r="T67" s="26" t="s">
        <v>86</v>
      </c>
      <c r="U67" s="26" t="s">
        <v>86</v>
      </c>
      <c r="V67" s="26" t="s">
        <v>98</v>
      </c>
      <c r="W67" s="26" t="s">
        <v>86</v>
      </c>
      <c r="X67" s="26" t="s">
        <v>77</v>
      </c>
      <c r="Y67" s="26" t="s">
        <v>86</v>
      </c>
      <c r="Z67" s="33" t="s">
        <v>83</v>
      </c>
      <c r="AA67" s="26" t="s">
        <v>83</v>
      </c>
      <c r="AB67" s="26"/>
      <c r="AC67" s="37"/>
      <c r="AD67" s="28"/>
      <c r="AE67" s="27"/>
      <c r="AF67" s="28"/>
      <c r="AG67" s="28"/>
      <c r="AH67" s="28"/>
      <c r="AI67" s="28"/>
      <c r="AJ67" s="28"/>
    </row>
    <row r="68" spans="1:36" x14ac:dyDescent="0.3">
      <c r="A68" s="4"/>
      <c r="B68" s="4">
        <f>'Ins1a.-2a.-3a.E'!P87</f>
        <v>0</v>
      </c>
      <c r="C68" s="4">
        <f>'Ins1a.-2a.-3a.E'!Q87</f>
        <v>0</v>
      </c>
      <c r="D68" s="4">
        <f>'Ins1a.-2a.-3a.E'!R87</f>
        <v>0</v>
      </c>
      <c r="E68" s="4">
        <f>'Ins1a.-2a.-3a.E'!S87</f>
        <v>0</v>
      </c>
      <c r="F68" s="74">
        <f t="shared" si="8"/>
        <v>1</v>
      </c>
      <c r="G68" s="74">
        <f t="shared" si="9"/>
        <v>5.2</v>
      </c>
      <c r="H68" s="66">
        <v>700</v>
      </c>
      <c r="I68" s="24" t="str">
        <f t="shared" si="10"/>
        <v>Pagado</v>
      </c>
      <c r="J68" s="24">
        <v>700</v>
      </c>
      <c r="K68" s="24" t="str">
        <f t="shared" si="11"/>
        <v>Pagado</v>
      </c>
      <c r="L68" s="24">
        <v>618</v>
      </c>
      <c r="M68" s="24" t="str">
        <f t="shared" si="12"/>
        <v>Pagado</v>
      </c>
      <c r="N68" s="24">
        <v>118</v>
      </c>
      <c r="O68" s="24" t="str">
        <f t="shared" si="12"/>
        <v>Pagado</v>
      </c>
      <c r="P68" s="24">
        <v>110</v>
      </c>
      <c r="Q68" s="24" t="str">
        <f t="shared" si="13"/>
        <v>Pagado</v>
      </c>
      <c r="R68" s="24" t="s">
        <v>77</v>
      </c>
      <c r="S68" s="26" t="s">
        <v>77</v>
      </c>
      <c r="T68" s="26" t="s">
        <v>86</v>
      </c>
      <c r="U68" s="26" t="s">
        <v>86</v>
      </c>
      <c r="V68" s="26" t="s">
        <v>77</v>
      </c>
      <c r="W68" s="26" t="s">
        <v>86</v>
      </c>
      <c r="X68" s="26" t="s">
        <v>86</v>
      </c>
      <c r="Y68" s="26" t="s">
        <v>86</v>
      </c>
      <c r="Z68" s="33" t="s">
        <v>83</v>
      </c>
      <c r="AA68" s="26" t="s">
        <v>83</v>
      </c>
      <c r="AB68" s="26"/>
      <c r="AC68" s="37"/>
      <c r="AD68" s="28"/>
      <c r="AE68" s="27"/>
      <c r="AF68" s="28"/>
      <c r="AG68" s="28"/>
      <c r="AH68" s="28"/>
      <c r="AI68" s="28"/>
      <c r="AJ68" s="28"/>
    </row>
    <row r="69" spans="1:36" x14ac:dyDescent="0.3">
      <c r="A69" s="3"/>
      <c r="B69" s="4">
        <f>'Ins1a.-2a.-3a.E'!P88</f>
        <v>0</v>
      </c>
      <c r="C69" s="4">
        <f>'Ins1a.-2a.-3a.E'!Q88</f>
        <v>0</v>
      </c>
      <c r="D69" s="4">
        <f>'Ins1a.-2a.-3a.E'!R88</f>
        <v>0</v>
      </c>
      <c r="E69" s="4">
        <f>'Ins1a.-2a.-3a.E'!S88</f>
        <v>0</v>
      </c>
      <c r="F69" s="74">
        <f t="shared" si="8"/>
        <v>1</v>
      </c>
      <c r="G69" s="74">
        <f t="shared" si="9"/>
        <v>6</v>
      </c>
      <c r="H69" s="66">
        <v>700</v>
      </c>
      <c r="I69" s="24" t="str">
        <f t="shared" si="10"/>
        <v>Pagado</v>
      </c>
      <c r="J69" s="24">
        <v>700</v>
      </c>
      <c r="K69" s="24" t="str">
        <f t="shared" si="11"/>
        <v>Pagado</v>
      </c>
      <c r="L69" s="24">
        <v>618</v>
      </c>
      <c r="M69" s="24" t="str">
        <f t="shared" si="12"/>
        <v>Pagado</v>
      </c>
      <c r="N69" s="24">
        <v>118</v>
      </c>
      <c r="O69" s="24" t="str">
        <f t="shared" si="12"/>
        <v>Pagado</v>
      </c>
      <c r="P69" s="24">
        <v>110</v>
      </c>
      <c r="Q69" s="24" t="str">
        <f t="shared" si="13"/>
        <v>Pagado</v>
      </c>
      <c r="R69" s="39" t="s">
        <v>77</v>
      </c>
      <c r="S69" s="39" t="s">
        <v>77</v>
      </c>
      <c r="T69" s="32" t="s">
        <v>86</v>
      </c>
      <c r="U69" s="26" t="s">
        <v>86</v>
      </c>
      <c r="V69" s="26" t="s">
        <v>86</v>
      </c>
      <c r="W69" s="26" t="s">
        <v>86</v>
      </c>
      <c r="X69" s="26" t="s">
        <v>86</v>
      </c>
      <c r="Y69" s="26" t="s">
        <v>86</v>
      </c>
      <c r="Z69" s="26" t="s">
        <v>93</v>
      </c>
      <c r="AA69" s="26" t="s">
        <v>93</v>
      </c>
      <c r="AB69" s="26"/>
      <c r="AC69" s="26"/>
      <c r="AD69" s="26"/>
      <c r="AE69" s="26"/>
      <c r="AF69" s="25"/>
      <c r="AG69" s="25"/>
    </row>
    <row r="70" spans="1:36" x14ac:dyDescent="0.3">
      <c r="A70" s="3"/>
      <c r="B70" s="4">
        <f>'Ins1a.-2a.-3a.E'!P89</f>
        <v>0</v>
      </c>
      <c r="C70" s="4">
        <f>'Ins1a.-2a.-3a.E'!Q89</f>
        <v>0</v>
      </c>
      <c r="D70" s="4">
        <f>'Ins1a.-2a.-3a.E'!R89</f>
        <v>0</v>
      </c>
      <c r="E70" s="4">
        <f>'Ins1a.-2a.-3a.E'!S89</f>
        <v>0</v>
      </c>
      <c r="F70" s="74">
        <f t="shared" si="8"/>
        <v>1</v>
      </c>
      <c r="G70" s="74">
        <f t="shared" si="9"/>
        <v>4</v>
      </c>
      <c r="H70" s="66">
        <v>700</v>
      </c>
      <c r="I70" s="24" t="str">
        <f t="shared" si="10"/>
        <v>Pagado</v>
      </c>
      <c r="J70" s="24">
        <v>700</v>
      </c>
      <c r="K70" s="24" t="str">
        <f t="shared" si="11"/>
        <v>Pagado</v>
      </c>
      <c r="L70" s="24">
        <v>618</v>
      </c>
      <c r="M70" s="24" t="str">
        <f t="shared" si="12"/>
        <v>Pagado</v>
      </c>
      <c r="N70" s="24">
        <v>118</v>
      </c>
      <c r="O70" s="24" t="str">
        <f t="shared" si="12"/>
        <v>Pagado</v>
      </c>
      <c r="P70" s="24">
        <v>110</v>
      </c>
      <c r="Q70" s="24" t="str">
        <f t="shared" si="13"/>
        <v>Pagado</v>
      </c>
      <c r="R70" s="39" t="s">
        <v>77</v>
      </c>
      <c r="S70" s="39" t="s">
        <v>77</v>
      </c>
      <c r="T70" s="32" t="s">
        <v>86</v>
      </c>
      <c r="U70" s="26" t="s">
        <v>86</v>
      </c>
      <c r="V70" s="26" t="s">
        <v>86</v>
      </c>
      <c r="W70" s="26" t="s">
        <v>98</v>
      </c>
      <c r="X70" s="26" t="s">
        <v>98</v>
      </c>
      <c r="Y70" s="26" t="s">
        <v>86</v>
      </c>
      <c r="Z70" s="26" t="s">
        <v>93</v>
      </c>
      <c r="AA70" s="26" t="s">
        <v>98</v>
      </c>
      <c r="AB70" s="26"/>
      <c r="AC70" s="26"/>
      <c r="AD70" s="26"/>
      <c r="AE70" s="26"/>
      <c r="AF70" s="25"/>
      <c r="AG70" s="25"/>
    </row>
    <row r="71" spans="1:36" x14ac:dyDescent="0.3">
      <c r="A71" s="3"/>
      <c r="B71" s="4">
        <f>'Ins1a.-2a.-3a.E'!P90</f>
        <v>0</v>
      </c>
      <c r="C71" s="4">
        <f>'Ins1a.-2a.-3a.E'!Q90</f>
        <v>0</v>
      </c>
      <c r="D71" s="4">
        <f>'Ins1a.-2a.-3a.E'!R90</f>
        <v>0</v>
      </c>
      <c r="E71" s="4">
        <f>'Ins1a.-2a.-3a.E'!S90</f>
        <v>0</v>
      </c>
      <c r="F71" s="74">
        <f t="shared" si="8"/>
        <v>1</v>
      </c>
      <c r="G71" s="74">
        <f t="shared" si="9"/>
        <v>6</v>
      </c>
      <c r="H71" s="66">
        <v>700</v>
      </c>
      <c r="I71" s="24" t="str">
        <f t="shared" si="10"/>
        <v>Pagado</v>
      </c>
      <c r="J71" s="24">
        <v>700</v>
      </c>
      <c r="K71" s="24" t="str">
        <f t="shared" si="11"/>
        <v>Pagado</v>
      </c>
      <c r="L71" s="24">
        <v>618</v>
      </c>
      <c r="M71" s="24" t="str">
        <f t="shared" si="12"/>
        <v>Pagado</v>
      </c>
      <c r="N71" s="24">
        <v>118</v>
      </c>
      <c r="O71" s="24" t="str">
        <f t="shared" si="12"/>
        <v>Pagado</v>
      </c>
      <c r="P71" s="24">
        <v>110</v>
      </c>
      <c r="Q71" s="24" t="str">
        <f t="shared" si="13"/>
        <v>Pagado</v>
      </c>
      <c r="R71" s="39"/>
      <c r="S71" s="39"/>
      <c r="T71" s="32" t="s">
        <v>86</v>
      </c>
      <c r="U71" s="26" t="s">
        <v>86</v>
      </c>
      <c r="V71" s="26" t="s">
        <v>86</v>
      </c>
      <c r="W71" s="26" t="s">
        <v>98</v>
      </c>
      <c r="X71" s="26" t="s">
        <v>86</v>
      </c>
      <c r="Y71" s="26" t="s">
        <v>98</v>
      </c>
      <c r="Z71" s="26" t="s">
        <v>86</v>
      </c>
      <c r="AA71" s="26" t="s">
        <v>86</v>
      </c>
      <c r="AB71" s="26"/>
      <c r="AC71" s="26"/>
      <c r="AD71" s="26"/>
      <c r="AE71" s="26"/>
      <c r="AF71" s="25"/>
      <c r="AG71" s="25"/>
    </row>
    <row r="72" spans="1:36" x14ac:dyDescent="0.3">
      <c r="A72" s="3"/>
      <c r="B72" s="4">
        <f>'Ins1a.-2a.-3a.E'!P91</f>
        <v>0</v>
      </c>
      <c r="C72" s="4">
        <f>'Ins1a.-2a.-3a.E'!Q91</f>
        <v>0</v>
      </c>
      <c r="D72" s="4">
        <f>'Ins1a.-2a.-3a.E'!R91</f>
        <v>0</v>
      </c>
      <c r="E72" s="4">
        <f>'Ins1a.-2a.-3a.E'!S91</f>
        <v>0</v>
      </c>
      <c r="F72" s="74">
        <f t="shared" si="8"/>
        <v>1</v>
      </c>
      <c r="G72" s="74">
        <f t="shared" si="9"/>
        <v>6</v>
      </c>
      <c r="H72" s="66">
        <v>700</v>
      </c>
      <c r="I72" s="24" t="str">
        <f t="shared" si="10"/>
        <v>Pagado</v>
      </c>
      <c r="J72" s="24">
        <v>700</v>
      </c>
      <c r="K72" s="24" t="str">
        <f t="shared" si="11"/>
        <v>Pagado</v>
      </c>
      <c r="L72" s="24">
        <v>618</v>
      </c>
      <c r="M72" s="24" t="str">
        <f t="shared" si="12"/>
        <v>Pagado</v>
      </c>
      <c r="N72" s="24">
        <v>118</v>
      </c>
      <c r="O72" s="24" t="str">
        <f t="shared" si="12"/>
        <v>Pagado</v>
      </c>
      <c r="P72" s="24">
        <v>110</v>
      </c>
      <c r="Q72" s="24" t="str">
        <f t="shared" si="13"/>
        <v>Pagado</v>
      </c>
      <c r="R72" s="39"/>
      <c r="S72" s="39"/>
      <c r="T72" s="32" t="s">
        <v>86</v>
      </c>
      <c r="U72" s="26" t="s">
        <v>86</v>
      </c>
      <c r="V72" s="26" t="s">
        <v>98</v>
      </c>
      <c r="W72" s="26" t="s">
        <v>86</v>
      </c>
      <c r="X72" s="26" t="s">
        <v>98</v>
      </c>
      <c r="Y72" s="26" t="s">
        <v>86</v>
      </c>
      <c r="Z72" s="26" t="s">
        <v>86</v>
      </c>
      <c r="AA72" s="26" t="s">
        <v>86</v>
      </c>
      <c r="AB72" s="26"/>
      <c r="AC72" s="26"/>
      <c r="AD72" s="26"/>
      <c r="AE72" s="26"/>
      <c r="AF72" s="25"/>
      <c r="AG72" s="25"/>
    </row>
    <row r="73" spans="1:36" s="4" customFormat="1" ht="10.199999999999999" x14ac:dyDescent="0.3">
      <c r="B73" s="4">
        <f>'Ins1a.-2a.-3a.E'!P92</f>
        <v>0</v>
      </c>
      <c r="C73" s="4">
        <f>'Ins1a.-2a.-3a.E'!Q92</f>
        <v>0</v>
      </c>
      <c r="D73" s="4">
        <f>'Ins1a.-2a.-3a.E'!R92</f>
        <v>0</v>
      </c>
      <c r="E73" s="4">
        <f>'Ins1a.-2a.-3a.E'!S92</f>
        <v>0</v>
      </c>
      <c r="F73" s="74">
        <f t="shared" si="8"/>
        <v>1</v>
      </c>
      <c r="G73" s="74">
        <f t="shared" si="9"/>
        <v>4</v>
      </c>
      <c r="H73" s="69">
        <v>700</v>
      </c>
      <c r="I73" s="24" t="str">
        <f t="shared" si="10"/>
        <v>Pagado</v>
      </c>
      <c r="J73" s="64">
        <v>700</v>
      </c>
      <c r="K73" s="24" t="str">
        <f t="shared" si="11"/>
        <v>Pagado</v>
      </c>
      <c r="L73" s="64">
        <v>618</v>
      </c>
      <c r="M73" s="24" t="str">
        <f t="shared" si="12"/>
        <v>Pagado</v>
      </c>
      <c r="N73" s="64">
        <v>118</v>
      </c>
      <c r="O73" s="24" t="str">
        <f t="shared" si="12"/>
        <v>Pagado</v>
      </c>
      <c r="P73" s="64">
        <v>110</v>
      </c>
      <c r="Q73" s="24" t="str">
        <f t="shared" si="13"/>
        <v>Pagado</v>
      </c>
      <c r="T73" s="4" t="s">
        <v>86</v>
      </c>
      <c r="U73" s="4" t="s">
        <v>86</v>
      </c>
      <c r="V73" s="4" t="s">
        <v>98</v>
      </c>
      <c r="W73" s="4" t="s">
        <v>86</v>
      </c>
      <c r="X73" s="4" t="s">
        <v>86</v>
      </c>
      <c r="Y73" s="4" t="s">
        <v>98</v>
      </c>
    </row>
    <row r="74" spans="1:36" x14ac:dyDescent="0.3">
      <c r="B74" s="4" t="e">
        <f>'Ins1a.-2a.-3a.E'!#REF!</f>
        <v>#REF!</v>
      </c>
      <c r="C74" s="4" t="e">
        <f>'Ins1a.-2a.-3a.E'!#REF!</f>
        <v>#REF!</v>
      </c>
      <c r="D74" s="4" t="e">
        <f>'Ins1a.-2a.-3a.E'!#REF!</f>
        <v>#REF!</v>
      </c>
      <c r="E74" s="4" t="e">
        <f>'Ins1a.-2a.-3a.E'!#REF!</f>
        <v>#REF!</v>
      </c>
      <c r="F74" s="74">
        <f t="shared" si="8"/>
        <v>0</v>
      </c>
      <c r="G74" s="74">
        <f t="shared" si="9"/>
        <v>0</v>
      </c>
      <c r="I74" s="24" t="str">
        <f t="shared" si="10"/>
        <v>No pagado</v>
      </c>
      <c r="K74" s="24" t="str">
        <f t="shared" si="11"/>
        <v>No pagado</v>
      </c>
      <c r="M74" s="24" t="str">
        <f t="shared" si="12"/>
        <v>No pagado</v>
      </c>
      <c r="O74" s="24" t="str">
        <f t="shared" si="12"/>
        <v>No pagado</v>
      </c>
      <c r="Q74" s="24" t="str">
        <f t="shared" si="13"/>
        <v>No pagado</v>
      </c>
    </row>
    <row r="75" spans="1:36" s="25" customFormat="1" x14ac:dyDescent="0.3">
      <c r="A75" s="3"/>
      <c r="B75" s="4">
        <f>'Ins1a.-2a.-3a.E'!P105</f>
        <v>0</v>
      </c>
      <c r="C75" s="4">
        <f>'Ins1a.-2a.-3a.E'!Q105</f>
        <v>0</v>
      </c>
      <c r="D75" s="4">
        <f>'Ins1a.-2a.-3a.E'!R105</f>
        <v>0</v>
      </c>
      <c r="E75" s="4">
        <f>'Ins1a.-2a.-3a.E'!S105</f>
        <v>0</v>
      </c>
      <c r="F75" s="74">
        <f t="shared" si="8"/>
        <v>0</v>
      </c>
      <c r="G75" s="74">
        <f t="shared" si="9"/>
        <v>4</v>
      </c>
      <c r="H75" s="66"/>
      <c r="I75" s="24" t="str">
        <f t="shared" si="10"/>
        <v>No pagado</v>
      </c>
      <c r="J75" s="24"/>
      <c r="K75" s="24" t="str">
        <f t="shared" si="11"/>
        <v>No pagado</v>
      </c>
      <c r="L75" s="24"/>
      <c r="M75" s="24" t="str">
        <f t="shared" si="12"/>
        <v>No pagado</v>
      </c>
      <c r="N75" s="24"/>
      <c r="O75" s="24" t="str">
        <f t="shared" si="12"/>
        <v>No pagado</v>
      </c>
      <c r="P75" s="24"/>
      <c r="Q75" s="24" t="str">
        <f t="shared" si="13"/>
        <v>No pagado</v>
      </c>
      <c r="R75" s="39"/>
      <c r="S75" s="39"/>
      <c r="T75" s="32" t="s">
        <v>86</v>
      </c>
      <c r="U75" s="26" t="s">
        <v>86</v>
      </c>
      <c r="V75" s="26" t="s">
        <v>86</v>
      </c>
      <c r="W75" s="26" t="s">
        <v>98</v>
      </c>
      <c r="X75" s="26" t="s">
        <v>98</v>
      </c>
      <c r="Y75" s="26" t="s">
        <v>86</v>
      </c>
      <c r="Z75" s="26"/>
      <c r="AA75" s="26"/>
      <c r="AB75" s="26"/>
      <c r="AC75" s="26"/>
      <c r="AD75" s="26"/>
      <c r="AE75" s="26"/>
    </row>
    <row r="76" spans="1:36" x14ac:dyDescent="0.3">
      <c r="A76" s="50"/>
      <c r="B76" s="4">
        <f>'Ins1a.-2a.-3a.E'!P94</f>
        <v>0</v>
      </c>
      <c r="C76" s="4">
        <f>'Ins1a.-2a.-3a.E'!Q94</f>
        <v>0</v>
      </c>
      <c r="D76" s="4">
        <f>'Ins1a.-2a.-3a.E'!R94</f>
        <v>0</v>
      </c>
      <c r="E76" s="4">
        <f>'Ins1a.-2a.-3a.E'!S94</f>
        <v>0</v>
      </c>
      <c r="F76" s="74">
        <f t="shared" si="8"/>
        <v>0</v>
      </c>
      <c r="G76" s="74">
        <f t="shared" si="9"/>
        <v>4</v>
      </c>
      <c r="H76" s="71">
        <v>0</v>
      </c>
      <c r="I76" s="24" t="str">
        <f t="shared" si="10"/>
        <v>No pagado</v>
      </c>
      <c r="J76" s="58">
        <v>0</v>
      </c>
      <c r="K76" s="24" t="str">
        <f t="shared" si="11"/>
        <v>No pagado</v>
      </c>
      <c r="L76" s="58">
        <v>0</v>
      </c>
      <c r="M76" s="24" t="str">
        <f t="shared" si="12"/>
        <v>No pagado</v>
      </c>
      <c r="N76" s="58">
        <v>0</v>
      </c>
      <c r="O76" s="24" t="str">
        <f t="shared" si="12"/>
        <v>No pagado</v>
      </c>
      <c r="P76" s="58">
        <v>0</v>
      </c>
      <c r="Q76" s="24" t="str">
        <f t="shared" si="13"/>
        <v>No pagado</v>
      </c>
      <c r="R76" s="59" t="s">
        <v>77</v>
      </c>
      <c r="S76" s="59" t="s">
        <v>77</v>
      </c>
      <c r="T76" s="60" t="s">
        <v>86</v>
      </c>
      <c r="U76" s="54" t="s">
        <v>86</v>
      </c>
      <c r="V76" s="54" t="s">
        <v>77</v>
      </c>
      <c r="W76" s="54" t="s">
        <v>77</v>
      </c>
      <c r="X76" s="54" t="s">
        <v>77</v>
      </c>
      <c r="Y76" s="54" t="s">
        <v>86</v>
      </c>
      <c r="Z76" s="54" t="s">
        <v>77</v>
      </c>
      <c r="AA76" s="54" t="s">
        <v>86</v>
      </c>
      <c r="AB76" s="54"/>
      <c r="AC76" s="54"/>
      <c r="AD76" s="54"/>
      <c r="AE76" s="54"/>
      <c r="AF76" s="61"/>
      <c r="AG76" s="61"/>
    </row>
    <row r="77" spans="1:36" x14ac:dyDescent="0.3">
      <c r="A77" s="4"/>
      <c r="B77" s="4">
        <f>'Ins1a.-2a.-3a.E'!P93</f>
        <v>0</v>
      </c>
      <c r="C77" s="4">
        <f>'Ins1a.-2a.-3a.E'!Q93</f>
        <v>0</v>
      </c>
      <c r="D77" s="4">
        <f>'Ins1a.-2a.-3a.E'!R93</f>
        <v>0</v>
      </c>
      <c r="E77" s="4">
        <f>'Ins1a.-2a.-3a.E'!S93</f>
        <v>0</v>
      </c>
      <c r="F77" s="74">
        <f t="shared" si="8"/>
        <v>1</v>
      </c>
      <c r="G77" s="74">
        <f t="shared" si="9"/>
        <v>3.1</v>
      </c>
      <c r="H77" s="66">
        <v>700</v>
      </c>
      <c r="I77" s="24" t="str">
        <f t="shared" si="10"/>
        <v>Pagado</v>
      </c>
      <c r="J77" s="24">
        <v>700</v>
      </c>
      <c r="K77" s="24" t="str">
        <f t="shared" si="11"/>
        <v>Pagado</v>
      </c>
      <c r="L77" s="24">
        <v>618</v>
      </c>
      <c r="M77" s="24" t="str">
        <f t="shared" si="12"/>
        <v>Pagado</v>
      </c>
      <c r="N77" s="24">
        <v>118</v>
      </c>
      <c r="O77" s="24" t="str">
        <f t="shared" si="12"/>
        <v>Pagado</v>
      </c>
      <c r="P77" s="24">
        <v>110</v>
      </c>
      <c r="Q77" s="24" t="str">
        <f t="shared" si="13"/>
        <v>Pagado</v>
      </c>
      <c r="R77" s="24"/>
      <c r="S77" s="26"/>
      <c r="T77" s="26" t="s">
        <v>86</v>
      </c>
      <c r="U77" s="26" t="s">
        <v>77</v>
      </c>
      <c r="V77" s="26" t="s">
        <v>98</v>
      </c>
      <c r="W77" s="26" t="s">
        <v>86</v>
      </c>
      <c r="X77" s="26" t="s">
        <v>86</v>
      </c>
      <c r="Y77" s="26" t="s">
        <v>77</v>
      </c>
      <c r="Z77" s="33" t="s">
        <v>83</v>
      </c>
      <c r="AA77" s="26"/>
      <c r="AB77" s="26"/>
      <c r="AC77" s="37"/>
      <c r="AD77" s="28"/>
      <c r="AE77" s="27"/>
      <c r="AF77" s="28"/>
      <c r="AG77" s="28"/>
      <c r="AH77" s="28"/>
      <c r="AI77" s="28"/>
      <c r="AJ77" s="28"/>
    </row>
    <row r="78" spans="1:36" x14ac:dyDescent="0.3">
      <c r="A78" s="47"/>
      <c r="B78" s="4">
        <f>'Ins1a.-2a.-3a.E'!P96</f>
        <v>0</v>
      </c>
      <c r="C78" s="4">
        <f>'Ins1a.-2a.-3a.E'!Q96</f>
        <v>0</v>
      </c>
      <c r="D78" s="4">
        <f>'Ins1a.-2a.-3a.E'!R96</f>
        <v>0</v>
      </c>
      <c r="E78" s="4">
        <f>'Ins1a.-2a.-3a.E'!S96</f>
        <v>0</v>
      </c>
      <c r="F78" s="74">
        <f t="shared" si="8"/>
        <v>0</v>
      </c>
      <c r="G78" s="74">
        <f t="shared" si="9"/>
        <v>0</v>
      </c>
      <c r="H78" s="72"/>
      <c r="I78" s="24" t="str">
        <f t="shared" si="10"/>
        <v>No pagado</v>
      </c>
      <c r="J78" s="43"/>
      <c r="K78" s="24" t="str">
        <f t="shared" si="11"/>
        <v>No pagado</v>
      </c>
      <c r="L78" s="43"/>
      <c r="M78" s="24" t="str">
        <f t="shared" si="12"/>
        <v>No pagado</v>
      </c>
      <c r="N78" s="43"/>
      <c r="O78" s="24" t="str">
        <f t="shared" si="12"/>
        <v>No pagado</v>
      </c>
      <c r="P78" s="43"/>
      <c r="Q78" s="24" t="str">
        <f t="shared" si="13"/>
        <v>No pagado</v>
      </c>
      <c r="R78" s="48"/>
      <c r="S78" s="48"/>
      <c r="T78" s="49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</row>
    <row r="79" spans="1:36" x14ac:dyDescent="0.3">
      <c r="B79" s="4" t="e">
        <f>'Ins1a.-2a.-3a.E'!#REF!</f>
        <v>#REF!</v>
      </c>
      <c r="C79" s="4" t="e">
        <f>'Ins1a.-2a.-3a.E'!#REF!</f>
        <v>#REF!</v>
      </c>
      <c r="D79" s="4" t="e">
        <f>'Ins1a.-2a.-3a.E'!#REF!</f>
        <v>#REF!</v>
      </c>
      <c r="E79" s="4" t="e">
        <f>'Ins1a.-2a.-3a.E'!#REF!</f>
        <v>#REF!</v>
      </c>
      <c r="F79" s="74">
        <f t="shared" si="8"/>
        <v>0</v>
      </c>
      <c r="G79" s="74">
        <f t="shared" si="9"/>
        <v>0</v>
      </c>
      <c r="I79" s="24" t="str">
        <f t="shared" si="10"/>
        <v>No pagado</v>
      </c>
      <c r="K79" s="24" t="str">
        <f t="shared" si="11"/>
        <v>No pagado</v>
      </c>
      <c r="M79" s="24" t="str">
        <f t="shared" si="12"/>
        <v>No pagado</v>
      </c>
      <c r="O79" s="24" t="str">
        <f t="shared" si="12"/>
        <v>No pagado</v>
      </c>
      <c r="Q79" s="24" t="str">
        <f t="shared" si="13"/>
        <v>No pagado</v>
      </c>
    </row>
    <row r="80" spans="1:36" x14ac:dyDescent="0.3">
      <c r="A80" s="3"/>
      <c r="B80" s="4">
        <f>'Ins1a.-2a.-3a.E'!P119</f>
        <v>0</v>
      </c>
      <c r="C80" s="4">
        <f>'Ins1a.-2a.-3a.E'!Q119</f>
        <v>0</v>
      </c>
      <c r="D80" s="4">
        <f>'Ins1a.-2a.-3a.E'!R119</f>
        <v>0</v>
      </c>
      <c r="E80" s="4">
        <f>'Ins1a.-2a.-3a.E'!S119</f>
        <v>0</v>
      </c>
      <c r="F80" s="74">
        <f t="shared" si="8"/>
        <v>0</v>
      </c>
      <c r="G80" s="74">
        <f t="shared" si="9"/>
        <v>6.2</v>
      </c>
      <c r="H80" s="67">
        <v>0</v>
      </c>
      <c r="I80" s="24" t="str">
        <f t="shared" si="10"/>
        <v>No pagado</v>
      </c>
      <c r="J80" s="38">
        <v>0</v>
      </c>
      <c r="K80" s="24" t="str">
        <f t="shared" si="11"/>
        <v>No pagado</v>
      </c>
      <c r="L80" s="38">
        <v>0</v>
      </c>
      <c r="M80" s="24" t="str">
        <f t="shared" si="12"/>
        <v>No pagado</v>
      </c>
      <c r="N80" s="38">
        <v>0</v>
      </c>
      <c r="O80" s="24" t="str">
        <f t="shared" si="12"/>
        <v>No pagado</v>
      </c>
      <c r="P80" s="38">
        <v>0</v>
      </c>
      <c r="Q80" s="24" t="str">
        <f t="shared" si="13"/>
        <v>No pagado</v>
      </c>
      <c r="R80" s="39" t="s">
        <v>77</v>
      </c>
      <c r="S80" s="39" t="s">
        <v>77</v>
      </c>
      <c r="T80" s="32" t="s">
        <v>86</v>
      </c>
      <c r="U80" s="26" t="s">
        <v>86</v>
      </c>
      <c r="V80" s="26" t="s">
        <v>86</v>
      </c>
      <c r="W80" s="26" t="s">
        <v>86</v>
      </c>
      <c r="X80" s="26" t="s">
        <v>86</v>
      </c>
      <c r="Y80" s="26" t="s">
        <v>86</v>
      </c>
      <c r="Z80" s="26" t="s">
        <v>83</v>
      </c>
      <c r="AA80" s="26" t="s">
        <v>83</v>
      </c>
      <c r="AB80" s="26"/>
      <c r="AC80" s="26"/>
      <c r="AD80" s="26"/>
      <c r="AE80" s="26"/>
      <c r="AF80" s="25"/>
      <c r="AG80" s="25"/>
    </row>
    <row r="81" spans="1:36" x14ac:dyDescent="0.3">
      <c r="A81" s="4"/>
      <c r="B81" s="4">
        <f>'Ins1a.-2a.-3a.E'!P114</f>
        <v>0</v>
      </c>
      <c r="C81" s="4">
        <f>'Ins1a.-2a.-3a.E'!Q114</f>
        <v>0</v>
      </c>
      <c r="D81" s="4">
        <f>'Ins1a.-2a.-3a.E'!R114</f>
        <v>0</v>
      </c>
      <c r="E81" s="4">
        <f>'Ins1a.-2a.-3a.E'!S114</f>
        <v>0</v>
      </c>
      <c r="F81" s="74">
        <f t="shared" si="8"/>
        <v>0</v>
      </c>
      <c r="G81" s="74">
        <f t="shared" si="9"/>
        <v>2.1</v>
      </c>
      <c r="H81" s="66">
        <v>0</v>
      </c>
      <c r="I81" s="24" t="str">
        <f t="shared" si="10"/>
        <v>No pagado</v>
      </c>
      <c r="J81" s="24">
        <v>0</v>
      </c>
      <c r="K81" s="24" t="str">
        <f t="shared" si="11"/>
        <v>No pagado</v>
      </c>
      <c r="L81" s="24">
        <v>0</v>
      </c>
      <c r="M81" s="24" t="str">
        <f t="shared" si="12"/>
        <v>No pagado</v>
      </c>
      <c r="N81" s="24">
        <v>0</v>
      </c>
      <c r="O81" s="24" t="str">
        <f t="shared" si="12"/>
        <v>No pagado</v>
      </c>
      <c r="P81" s="24">
        <v>0</v>
      </c>
      <c r="Q81" s="24" t="str">
        <f t="shared" si="13"/>
        <v>No pagado</v>
      </c>
      <c r="R81" s="24" t="s">
        <v>77</v>
      </c>
      <c r="S81" s="26" t="s">
        <v>77</v>
      </c>
      <c r="T81" s="26" t="s">
        <v>86</v>
      </c>
      <c r="U81" s="26" t="s">
        <v>86</v>
      </c>
      <c r="V81" s="26" t="s">
        <v>77</v>
      </c>
      <c r="W81" s="26" t="s">
        <v>77</v>
      </c>
      <c r="X81" s="26" t="s">
        <v>77</v>
      </c>
      <c r="Y81" s="26" t="s">
        <v>77</v>
      </c>
      <c r="Z81" s="33" t="s">
        <v>83</v>
      </c>
      <c r="AA81" s="26"/>
      <c r="AB81" s="26"/>
      <c r="AC81" s="37"/>
      <c r="AD81" s="28"/>
      <c r="AE81" s="27"/>
      <c r="AF81" s="28"/>
      <c r="AG81" s="28"/>
      <c r="AH81" s="28"/>
      <c r="AI81" s="28"/>
      <c r="AJ81" s="28"/>
    </row>
    <row r="82" spans="1:36" x14ac:dyDescent="0.3">
      <c r="A82" s="4"/>
      <c r="B82" s="4">
        <f>'Ins1a.-2a.-3a.E'!P120</f>
        <v>0</v>
      </c>
      <c r="C82" s="4">
        <f>'Ins1a.-2a.-3a.E'!Q120</f>
        <v>0</v>
      </c>
      <c r="D82" s="4">
        <f>'Ins1a.-2a.-3a.E'!R120</f>
        <v>0</v>
      </c>
      <c r="E82" s="4">
        <f>'Ins1a.-2a.-3a.E'!S120</f>
        <v>0</v>
      </c>
      <c r="F82" s="74">
        <f t="shared" si="8"/>
        <v>0</v>
      </c>
      <c r="G82" s="74">
        <f t="shared" si="9"/>
        <v>2.2000000000000002</v>
      </c>
      <c r="H82" s="66">
        <v>0</v>
      </c>
      <c r="I82" s="24" t="str">
        <f t="shared" si="10"/>
        <v>No pagado</v>
      </c>
      <c r="J82" s="24">
        <v>0</v>
      </c>
      <c r="K82" s="24" t="str">
        <f t="shared" si="11"/>
        <v>No pagado</v>
      </c>
      <c r="L82" s="24">
        <v>0</v>
      </c>
      <c r="M82" s="24" t="str">
        <f t="shared" si="12"/>
        <v>No pagado</v>
      </c>
      <c r="N82" s="24">
        <v>0</v>
      </c>
      <c r="O82" s="24" t="str">
        <f t="shared" si="12"/>
        <v>No pagado</v>
      </c>
      <c r="P82" s="24">
        <v>0</v>
      </c>
      <c r="Q82" s="24" t="str">
        <f t="shared" si="13"/>
        <v>No pagado</v>
      </c>
      <c r="R82" s="24" t="s">
        <v>77</v>
      </c>
      <c r="S82" s="26" t="s">
        <v>77</v>
      </c>
      <c r="T82" s="26" t="s">
        <v>86</v>
      </c>
      <c r="U82" s="26" t="s">
        <v>86</v>
      </c>
      <c r="V82" s="26" t="s">
        <v>77</v>
      </c>
      <c r="W82" s="26" t="s">
        <v>77</v>
      </c>
      <c r="X82" s="26" t="s">
        <v>77</v>
      </c>
      <c r="Y82" s="26" t="s">
        <v>77</v>
      </c>
      <c r="Z82" s="33" t="s">
        <v>83</v>
      </c>
      <c r="AA82" s="26" t="s">
        <v>83</v>
      </c>
      <c r="AB82" s="26"/>
      <c r="AC82" s="37"/>
      <c r="AD82" s="28"/>
      <c r="AE82" s="27"/>
      <c r="AF82" s="28"/>
      <c r="AG82" s="28"/>
      <c r="AH82" s="28"/>
      <c r="AI82" s="28"/>
      <c r="AJ82" s="28"/>
    </row>
    <row r="83" spans="1:36" x14ac:dyDescent="0.3">
      <c r="A83" s="4"/>
      <c r="B83" s="4">
        <f>'Ins1a.-2a.-3a.E'!P121</f>
        <v>0</v>
      </c>
      <c r="C83" s="4">
        <f>'Ins1a.-2a.-3a.E'!Q121</f>
        <v>0</v>
      </c>
      <c r="D83" s="4">
        <f>'Ins1a.-2a.-3a.E'!R121</f>
        <v>0</v>
      </c>
      <c r="E83" s="4">
        <f>'Ins1a.-2a.-3a.E'!S121</f>
        <v>0</v>
      </c>
      <c r="F83" s="74">
        <f t="shared" si="8"/>
        <v>0.2</v>
      </c>
      <c r="G83" s="74">
        <f t="shared" si="9"/>
        <v>2.2000000000000002</v>
      </c>
      <c r="H83" s="66">
        <v>0</v>
      </c>
      <c r="I83" s="24" t="str">
        <f t="shared" si="10"/>
        <v>No pagado</v>
      </c>
      <c r="J83" s="24" t="s">
        <v>92</v>
      </c>
      <c r="K83" s="24" t="str">
        <f t="shared" si="11"/>
        <v>Pagado</v>
      </c>
      <c r="L83" s="24">
        <v>0</v>
      </c>
      <c r="M83" s="24" t="str">
        <f t="shared" si="12"/>
        <v>No pagado</v>
      </c>
      <c r="N83" s="24">
        <v>0</v>
      </c>
      <c r="O83" s="24" t="str">
        <f t="shared" si="12"/>
        <v>No pagado</v>
      </c>
      <c r="P83" s="24">
        <v>0</v>
      </c>
      <c r="Q83" s="24" t="str">
        <f t="shared" si="13"/>
        <v>No pagado</v>
      </c>
      <c r="R83" s="24" t="s">
        <v>77</v>
      </c>
      <c r="S83" s="26" t="s">
        <v>77</v>
      </c>
      <c r="T83" s="26" t="s">
        <v>86</v>
      </c>
      <c r="U83" s="26" t="s">
        <v>86</v>
      </c>
      <c r="V83" s="26" t="s">
        <v>77</v>
      </c>
      <c r="W83" s="26" t="s">
        <v>77</v>
      </c>
      <c r="X83" s="26" t="s">
        <v>77</v>
      </c>
      <c r="Y83" s="26" t="s">
        <v>77</v>
      </c>
      <c r="Z83" s="33" t="s">
        <v>83</v>
      </c>
      <c r="AA83" s="26" t="s">
        <v>83</v>
      </c>
      <c r="AB83" s="26"/>
      <c r="AC83" s="37"/>
      <c r="AD83" s="28"/>
      <c r="AE83" s="27"/>
      <c r="AF83" s="28"/>
      <c r="AG83" s="28"/>
      <c r="AH83" s="28"/>
      <c r="AI83" s="28"/>
      <c r="AJ83" s="28"/>
    </row>
    <row r="84" spans="1:36" x14ac:dyDescent="0.3">
      <c r="A84" s="3"/>
      <c r="B84" s="4">
        <f>'Ins1a.-2a.-3a.E'!P122</f>
        <v>0</v>
      </c>
      <c r="C84" s="4">
        <f>'Ins1a.-2a.-3a.E'!Q122</f>
        <v>0</v>
      </c>
      <c r="D84" s="4">
        <f>'Ins1a.-2a.-3a.E'!R122</f>
        <v>0</v>
      </c>
      <c r="E84" s="4">
        <f>'Ins1a.-2a.-3a.E'!S122</f>
        <v>0</v>
      </c>
      <c r="F84" s="74">
        <f t="shared" si="8"/>
        <v>0.2</v>
      </c>
      <c r="G84" s="74">
        <f t="shared" si="9"/>
        <v>0</v>
      </c>
      <c r="H84" s="66">
        <v>700</v>
      </c>
      <c r="I84" s="24" t="str">
        <f t="shared" si="10"/>
        <v>Pagado</v>
      </c>
      <c r="J84" s="38"/>
      <c r="K84" s="24" t="str">
        <f t="shared" si="11"/>
        <v>No pagado</v>
      </c>
      <c r="L84" s="38"/>
      <c r="M84" s="24" t="str">
        <f t="shared" si="12"/>
        <v>No pagado</v>
      </c>
      <c r="N84" s="38"/>
      <c r="O84" s="24" t="str">
        <f t="shared" si="12"/>
        <v>No pagado</v>
      </c>
      <c r="P84" s="38"/>
      <c r="Q84" s="24" t="str">
        <f t="shared" si="13"/>
        <v>No pagado</v>
      </c>
      <c r="R84" s="39"/>
      <c r="S84" s="39"/>
      <c r="T84" s="32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5"/>
      <c r="AG84" s="25"/>
    </row>
    <row r="85" spans="1:36" x14ac:dyDescent="0.3">
      <c r="A85" s="4"/>
      <c r="B85" s="4">
        <f>'Ins1a.-2a.-3a.E'!P123</f>
        <v>0</v>
      </c>
      <c r="C85" s="4">
        <f>'Ins1a.-2a.-3a.E'!Q123</f>
        <v>0</v>
      </c>
      <c r="D85" s="4">
        <f>'Ins1a.-2a.-3a.E'!R123</f>
        <v>0</v>
      </c>
      <c r="E85" s="4">
        <f>'Ins1a.-2a.-3a.E'!S123</f>
        <v>0</v>
      </c>
      <c r="F85" s="74">
        <f t="shared" si="8"/>
        <v>0</v>
      </c>
      <c r="G85" s="74">
        <f t="shared" si="9"/>
        <v>5.2</v>
      </c>
      <c r="H85" s="66"/>
      <c r="I85" s="24" t="str">
        <f t="shared" si="10"/>
        <v>No pagado</v>
      </c>
      <c r="J85" s="24"/>
      <c r="K85" s="24" t="str">
        <f t="shared" si="11"/>
        <v>No pagado</v>
      </c>
      <c r="L85" s="24"/>
      <c r="M85" s="24" t="str">
        <f t="shared" si="12"/>
        <v>No pagado</v>
      </c>
      <c r="N85" s="24"/>
      <c r="O85" s="24" t="str">
        <f t="shared" si="12"/>
        <v>No pagado</v>
      </c>
      <c r="P85" s="24"/>
      <c r="Q85" s="24" t="str">
        <f t="shared" si="13"/>
        <v>No pagado</v>
      </c>
      <c r="R85" s="24" t="s">
        <v>77</v>
      </c>
      <c r="S85" s="26" t="s">
        <v>77</v>
      </c>
      <c r="T85" s="26" t="s">
        <v>86</v>
      </c>
      <c r="U85" s="26" t="s">
        <v>86</v>
      </c>
      <c r="V85" s="26" t="s">
        <v>77</v>
      </c>
      <c r="W85" s="26" t="s">
        <v>86</v>
      </c>
      <c r="X85" s="26" t="s">
        <v>86</v>
      </c>
      <c r="Y85" s="26" t="s">
        <v>86</v>
      </c>
      <c r="Z85" s="33" t="s">
        <v>83</v>
      </c>
      <c r="AA85" s="26" t="s">
        <v>83</v>
      </c>
      <c r="AB85" s="26"/>
      <c r="AC85" s="37"/>
      <c r="AD85" s="28"/>
      <c r="AE85" s="27"/>
      <c r="AF85" s="28"/>
      <c r="AG85" s="28"/>
      <c r="AH85" s="28"/>
      <c r="AI85" s="28"/>
      <c r="AJ85" s="28"/>
    </row>
    <row r="86" spans="1:36" x14ac:dyDescent="0.3">
      <c r="B86" s="4">
        <f>'Ins1a.-2a.-3a.E'!P101</f>
        <v>0</v>
      </c>
      <c r="C86" s="4">
        <f>'Ins1a.-2a.-3a.E'!Q101</f>
        <v>0</v>
      </c>
      <c r="D86" s="4">
        <f>'Ins1a.-2a.-3a.E'!R101</f>
        <v>0</v>
      </c>
      <c r="E86" s="4">
        <f>'Ins1a.-2a.-3a.E'!S101</f>
        <v>0</v>
      </c>
      <c r="F86" s="74">
        <f t="shared" si="8"/>
        <v>0</v>
      </c>
      <c r="G86" s="74">
        <f t="shared" si="9"/>
        <v>3.2</v>
      </c>
      <c r="I86" s="24" t="str">
        <f t="shared" si="10"/>
        <v>No pagado</v>
      </c>
      <c r="K86" s="24" t="str">
        <f t="shared" si="11"/>
        <v>No pagado</v>
      </c>
      <c r="M86" s="24" t="str">
        <f t="shared" si="12"/>
        <v>No pagado</v>
      </c>
      <c r="O86" s="24" t="str">
        <f t="shared" si="12"/>
        <v>No pagado</v>
      </c>
      <c r="Q86" s="24" t="str">
        <f t="shared" si="13"/>
        <v>No pagado</v>
      </c>
      <c r="T86" s="2" t="s">
        <v>86</v>
      </c>
      <c r="U86" s="2" t="s">
        <v>86</v>
      </c>
      <c r="V86" s="2" t="s">
        <v>98</v>
      </c>
      <c r="W86" s="2" t="s">
        <v>86</v>
      </c>
      <c r="X86" s="2" t="s">
        <v>98</v>
      </c>
      <c r="Y86" s="2" t="s">
        <v>98</v>
      </c>
      <c r="Z86" s="2" t="s">
        <v>83</v>
      </c>
      <c r="AA86" s="2" t="s">
        <v>83</v>
      </c>
    </row>
    <row r="87" spans="1:36" x14ac:dyDescent="0.3">
      <c r="A87" s="4"/>
      <c r="B87" s="4">
        <f>'Ins1a.-2a.-3a.E'!P112</f>
        <v>0</v>
      </c>
      <c r="C87" s="4">
        <f>'Ins1a.-2a.-3a.E'!Q112</f>
        <v>0</v>
      </c>
      <c r="D87" s="4">
        <f>'Ins1a.-2a.-3a.E'!R112</f>
        <v>0</v>
      </c>
      <c r="E87" s="4">
        <f>'Ins1a.-2a.-3a.E'!S112</f>
        <v>0</v>
      </c>
      <c r="F87" s="74">
        <f t="shared" si="8"/>
        <v>0.8</v>
      </c>
      <c r="G87" s="74">
        <f t="shared" si="9"/>
        <v>6</v>
      </c>
      <c r="H87" s="66"/>
      <c r="I87" s="24" t="str">
        <f t="shared" si="10"/>
        <v>No pagado</v>
      </c>
      <c r="J87" s="24">
        <v>700</v>
      </c>
      <c r="K87" s="24" t="str">
        <f t="shared" si="11"/>
        <v>Pagado</v>
      </c>
      <c r="L87" s="24">
        <v>618</v>
      </c>
      <c r="M87" s="24" t="str">
        <f t="shared" si="12"/>
        <v>Pagado</v>
      </c>
      <c r="N87" s="24">
        <v>118</v>
      </c>
      <c r="O87" s="24" t="str">
        <f t="shared" si="12"/>
        <v>Pagado</v>
      </c>
      <c r="P87" s="24">
        <v>110</v>
      </c>
      <c r="Q87" s="24" t="str">
        <f t="shared" si="13"/>
        <v>Pagado</v>
      </c>
      <c r="R87" s="24"/>
      <c r="S87" s="26"/>
      <c r="T87" s="26" t="s">
        <v>86</v>
      </c>
      <c r="U87" s="26" t="s">
        <v>86</v>
      </c>
      <c r="V87" s="26" t="s">
        <v>86</v>
      </c>
      <c r="W87" s="26" t="s">
        <v>86</v>
      </c>
      <c r="X87" s="26" t="s">
        <v>86</v>
      </c>
      <c r="Y87" s="26" t="s">
        <v>86</v>
      </c>
      <c r="Z87" s="33"/>
      <c r="AA87" s="26"/>
      <c r="AB87" s="26"/>
      <c r="AC87" s="37"/>
      <c r="AD87" s="28"/>
      <c r="AE87" s="27"/>
      <c r="AF87" s="28"/>
      <c r="AG87" s="28"/>
      <c r="AH87" s="28"/>
      <c r="AI87" s="28"/>
      <c r="AJ87" s="28"/>
    </row>
    <row r="88" spans="1:36" s="41" customFormat="1" ht="10.199999999999999" x14ac:dyDescent="0.3">
      <c r="B88" s="4" t="e">
        <f>'Ins1a.-2a.-3a.E'!#REF!</f>
        <v>#REF!</v>
      </c>
      <c r="C88" s="4" t="e">
        <f>'Ins1a.-2a.-3a.E'!#REF!</f>
        <v>#REF!</v>
      </c>
      <c r="D88" s="4" t="e">
        <f>'Ins1a.-2a.-3a.E'!#REF!</f>
        <v>#REF!</v>
      </c>
      <c r="E88" s="4" t="e">
        <f>'Ins1a.-2a.-3a.E'!#REF!</f>
        <v>#REF!</v>
      </c>
      <c r="F88" s="74">
        <f t="shared" si="8"/>
        <v>0</v>
      </c>
      <c r="G88" s="74">
        <f t="shared" si="9"/>
        <v>3</v>
      </c>
      <c r="H88" s="42"/>
      <c r="I88" s="24" t="str">
        <f t="shared" si="10"/>
        <v>No pagado</v>
      </c>
      <c r="K88" s="24" t="str">
        <f t="shared" si="11"/>
        <v>No pagado</v>
      </c>
      <c r="M88" s="24" t="str">
        <f t="shared" si="12"/>
        <v>No pagado</v>
      </c>
      <c r="O88" s="24" t="str">
        <f t="shared" si="12"/>
        <v>No pagado</v>
      </c>
      <c r="Q88" s="24" t="str">
        <f t="shared" si="13"/>
        <v>No pagado</v>
      </c>
      <c r="T88" s="41" t="s">
        <v>86</v>
      </c>
      <c r="U88" s="41" t="s">
        <v>86</v>
      </c>
      <c r="V88" s="41" t="s">
        <v>86</v>
      </c>
      <c r="W88" s="41" t="s">
        <v>98</v>
      </c>
      <c r="X88" s="41" t="s">
        <v>98</v>
      </c>
      <c r="Y88" s="41" t="s">
        <v>98</v>
      </c>
    </row>
    <row r="89" spans="1:36" s="41" customFormat="1" ht="10.199999999999999" x14ac:dyDescent="0.3">
      <c r="B89" s="4">
        <f>'Ins1a.-2a.-3a.E'!P124</f>
        <v>0</v>
      </c>
      <c r="C89" s="4" t="str">
        <f>'Ins1a.-2a.-3a.E'!Q124</f>
        <v>GALAVIZ</v>
      </c>
      <c r="D89" s="4" t="str">
        <f>'Ins1a.-2a.-3a.E'!R124</f>
        <v>PEREZ</v>
      </c>
      <c r="E89" s="4" t="str">
        <f>'Ins1a.-2a.-3a.E'!S124</f>
        <v>MELANI MARIANA</v>
      </c>
      <c r="F89" s="74">
        <f t="shared" si="8"/>
        <v>0</v>
      </c>
      <c r="G89" s="74">
        <f t="shared" si="9"/>
        <v>0</v>
      </c>
      <c r="H89" s="42"/>
      <c r="I89" s="24" t="str">
        <f t="shared" si="10"/>
        <v>No pagado</v>
      </c>
      <c r="K89" s="24" t="str">
        <f t="shared" si="11"/>
        <v>No pagado</v>
      </c>
      <c r="M89" s="24" t="str">
        <f t="shared" si="12"/>
        <v>No pagado</v>
      </c>
      <c r="O89" s="24" t="str">
        <f t="shared" si="12"/>
        <v>No pagado</v>
      </c>
      <c r="Q89" s="24" t="str">
        <f t="shared" si="13"/>
        <v>No pagado</v>
      </c>
    </row>
    <row r="90" spans="1:36" ht="15" customHeight="1" x14ac:dyDescent="0.3">
      <c r="A90" s="3"/>
      <c r="B90" s="4">
        <f>'Ins1a.-2a.-3a.E'!P99</f>
        <v>0</v>
      </c>
      <c r="C90" s="4">
        <f>'Ins1a.-2a.-3a.E'!Q99</f>
        <v>0</v>
      </c>
      <c r="D90" s="4">
        <f>'Ins1a.-2a.-3a.E'!R99</f>
        <v>0</v>
      </c>
      <c r="E90" s="4">
        <f>'Ins1a.-2a.-3a.E'!S99</f>
        <v>0</v>
      </c>
      <c r="F90" s="74">
        <f t="shared" si="8"/>
        <v>0.2</v>
      </c>
      <c r="G90" s="74">
        <f t="shared" si="9"/>
        <v>2.2000000000000002</v>
      </c>
      <c r="H90" s="3"/>
      <c r="I90" s="24" t="str">
        <f t="shared" si="10"/>
        <v>No pagado</v>
      </c>
      <c r="J90" s="32">
        <v>700</v>
      </c>
      <c r="K90" s="24" t="str">
        <f t="shared" si="11"/>
        <v>Pagado</v>
      </c>
      <c r="L90" s="32"/>
      <c r="M90" s="24" t="str">
        <f t="shared" si="12"/>
        <v>No pagado</v>
      </c>
      <c r="N90" s="32"/>
      <c r="O90" s="24" t="str">
        <f t="shared" si="12"/>
        <v>No pagado</v>
      </c>
      <c r="P90" s="32"/>
      <c r="Q90" s="24" t="str">
        <f t="shared" si="13"/>
        <v>No pagado</v>
      </c>
      <c r="R90" s="32"/>
      <c r="S90" s="32"/>
      <c r="T90" s="32" t="s">
        <v>86</v>
      </c>
      <c r="U90" s="29" t="s">
        <v>86</v>
      </c>
      <c r="V90" s="29" t="s">
        <v>98</v>
      </c>
      <c r="W90" s="29" t="s">
        <v>98</v>
      </c>
      <c r="X90" s="29" t="s">
        <v>98</v>
      </c>
      <c r="Y90" s="29" t="s">
        <v>98</v>
      </c>
      <c r="Z90" s="29" t="s">
        <v>83</v>
      </c>
      <c r="AA90" s="29" t="s">
        <v>83</v>
      </c>
      <c r="AB90" s="29"/>
      <c r="AC90" s="29"/>
      <c r="AD90" s="29"/>
      <c r="AE90" s="29"/>
      <c r="AF90" s="25">
        <f t="shared" ref="AF90" si="14">B90</f>
        <v>0</v>
      </c>
      <c r="AG90" s="25" t="str">
        <f t="shared" ref="AG90" si="15">CONCATENATE( C90,D90,E90 )</f>
        <v>000</v>
      </c>
    </row>
    <row r="91" spans="1:36" x14ac:dyDescent="0.3">
      <c r="B91" s="4" t="e">
        <f>'Ins1a.-2a.-3a.E'!#REF!</f>
        <v>#REF!</v>
      </c>
      <c r="C91" s="4" t="e">
        <f>'Ins1a.-2a.-3a.E'!#REF!</f>
        <v>#REF!</v>
      </c>
      <c r="D91" s="4" t="e">
        <f>'Ins1a.-2a.-3a.E'!#REF!</f>
        <v>#REF!</v>
      </c>
      <c r="E91" s="4" t="e">
        <f>'Ins1a.-2a.-3a.E'!#REF!</f>
        <v>#REF!</v>
      </c>
      <c r="F91" s="74">
        <f t="shared" si="8"/>
        <v>0</v>
      </c>
      <c r="G91" s="74">
        <f t="shared" si="9"/>
        <v>0</v>
      </c>
      <c r="I91" s="24" t="str">
        <f t="shared" si="10"/>
        <v>No pagado</v>
      </c>
      <c r="K91" s="24" t="str">
        <f t="shared" si="11"/>
        <v>No pagado</v>
      </c>
      <c r="M91" s="24" t="str">
        <f t="shared" si="12"/>
        <v>No pagado</v>
      </c>
      <c r="O91" s="24" t="str">
        <f t="shared" si="12"/>
        <v>No pagado</v>
      </c>
      <c r="Q91" s="24" t="str">
        <f t="shared" si="13"/>
        <v>No pagado</v>
      </c>
    </row>
    <row r="92" spans="1:36" x14ac:dyDescent="0.3">
      <c r="A92" s="3"/>
      <c r="B92" s="4" t="e">
        <f>'Ins1a.-2a.-3a.E'!#REF!</f>
        <v>#REF!</v>
      </c>
      <c r="C92" s="4" t="e">
        <f>'Ins1a.-2a.-3a.E'!#REF!</f>
        <v>#REF!</v>
      </c>
      <c r="D92" s="4" t="e">
        <f>'Ins1a.-2a.-3a.E'!#REF!</f>
        <v>#REF!</v>
      </c>
      <c r="E92" s="4" t="e">
        <f>'Ins1a.-2a.-3a.E'!#REF!</f>
        <v>#REF!</v>
      </c>
      <c r="F92" s="74">
        <f t="shared" si="8"/>
        <v>0.2</v>
      </c>
      <c r="G92" s="74">
        <f t="shared" si="9"/>
        <v>3</v>
      </c>
      <c r="H92" s="67"/>
      <c r="I92" s="24" t="str">
        <f t="shared" si="10"/>
        <v>No pagado</v>
      </c>
      <c r="J92" s="38">
        <v>700</v>
      </c>
      <c r="K92" s="24" t="str">
        <f t="shared" si="11"/>
        <v>Pagado</v>
      </c>
      <c r="L92" s="38"/>
      <c r="M92" s="24" t="str">
        <f t="shared" si="12"/>
        <v>No pagado</v>
      </c>
      <c r="N92" s="38"/>
      <c r="O92" s="24" t="str">
        <f t="shared" si="12"/>
        <v>No pagado</v>
      </c>
      <c r="P92" s="38"/>
      <c r="Q92" s="24" t="str">
        <f t="shared" si="13"/>
        <v>No pagado</v>
      </c>
      <c r="R92" s="39"/>
      <c r="S92" s="39"/>
      <c r="T92" s="26"/>
      <c r="U92" s="26" t="s">
        <v>86</v>
      </c>
      <c r="V92" s="26"/>
      <c r="W92" s="26" t="s">
        <v>86</v>
      </c>
      <c r="X92" s="26"/>
      <c r="Y92" s="26" t="s">
        <v>86</v>
      </c>
      <c r="Z92" s="26"/>
      <c r="AA92" s="26"/>
      <c r="AB92" s="26"/>
      <c r="AC92" s="26"/>
      <c r="AD92" s="26"/>
      <c r="AE92" s="25" t="e">
        <f>B92</f>
        <v>#REF!</v>
      </c>
      <c r="AF92" s="25" t="e">
        <f>CONCATENATE( C92,D92,E92 )</f>
        <v>#REF!</v>
      </c>
    </row>
    <row r="93" spans="1:36" x14ac:dyDescent="0.3">
      <c r="B93" s="4" t="e">
        <f>'Ins1a.-2a.-3a.E'!#REF!</f>
        <v>#REF!</v>
      </c>
      <c r="C93" s="4" t="e">
        <f>'Ins1a.-2a.-3a.E'!#REF!</f>
        <v>#REF!</v>
      </c>
      <c r="D93" s="4" t="e">
        <f>'Ins1a.-2a.-3a.E'!#REF!</f>
        <v>#REF!</v>
      </c>
      <c r="E93" s="4" t="e">
        <f>'Ins1a.-2a.-3a.E'!#REF!</f>
        <v>#REF!</v>
      </c>
      <c r="F93" s="74">
        <f t="shared" si="8"/>
        <v>0</v>
      </c>
      <c r="G93" s="74">
        <f t="shared" si="9"/>
        <v>0</v>
      </c>
      <c r="I93" s="24" t="str">
        <f t="shared" si="10"/>
        <v>No pagado</v>
      </c>
      <c r="K93" s="24" t="str">
        <f t="shared" si="11"/>
        <v>No pagado</v>
      </c>
      <c r="M93" s="24" t="str">
        <f t="shared" si="12"/>
        <v>No pagado</v>
      </c>
      <c r="O93" s="24" t="str">
        <f t="shared" si="12"/>
        <v>No pagado</v>
      </c>
      <c r="Q93" s="24" t="str">
        <f t="shared" si="13"/>
        <v>No pagado</v>
      </c>
      <c r="AB93" s="23"/>
      <c r="AC93" s="2"/>
    </row>
    <row r="94" spans="1:36" x14ac:dyDescent="0.3">
      <c r="B94" s="4" t="e">
        <f>'Ins1a.-2a.-3a.E'!#REF!</f>
        <v>#REF!</v>
      </c>
      <c r="C94" s="4" t="e">
        <f>'Ins1a.-2a.-3a.E'!#REF!</f>
        <v>#REF!</v>
      </c>
      <c r="D94" s="4" t="e">
        <f>'Ins1a.-2a.-3a.E'!#REF!</f>
        <v>#REF!</v>
      </c>
      <c r="E94" s="4" t="e">
        <f>'Ins1a.-2a.-3a.E'!#REF!</f>
        <v>#REF!</v>
      </c>
      <c r="F94" s="74">
        <f t="shared" si="8"/>
        <v>0</v>
      </c>
      <c r="G94" s="74">
        <f t="shared" si="9"/>
        <v>0</v>
      </c>
      <c r="I94" s="24" t="str">
        <f t="shared" si="10"/>
        <v>No pagado</v>
      </c>
      <c r="K94" s="24" t="str">
        <f t="shared" si="11"/>
        <v>No pagado</v>
      </c>
      <c r="M94" s="24" t="str">
        <f t="shared" si="12"/>
        <v>No pagado</v>
      </c>
      <c r="O94" s="24" t="str">
        <f t="shared" si="12"/>
        <v>No pagado</v>
      </c>
      <c r="Q94" s="24" t="str">
        <f t="shared" si="13"/>
        <v>No pagado</v>
      </c>
      <c r="AB94" s="23"/>
      <c r="AC94" s="2"/>
    </row>
    <row r="95" spans="1:36" ht="18" customHeight="1" x14ac:dyDescent="0.3">
      <c r="A95" s="3"/>
      <c r="B95" s="4" t="e">
        <f>'Ins1a.-2a.-3a.E'!#REF!</f>
        <v>#REF!</v>
      </c>
      <c r="C95" s="4" t="e">
        <f>'Ins1a.-2a.-3a.E'!#REF!</f>
        <v>#REF!</v>
      </c>
      <c r="D95" s="4" t="e">
        <f>'Ins1a.-2a.-3a.E'!#REF!</f>
        <v>#REF!</v>
      </c>
      <c r="E95" s="4" t="e">
        <f>'Ins1a.-2a.-3a.E'!#REF!</f>
        <v>#REF!</v>
      </c>
      <c r="F95" s="74">
        <f t="shared" si="8"/>
        <v>0.8</v>
      </c>
      <c r="G95" s="74">
        <f t="shared" si="9"/>
        <v>6</v>
      </c>
      <c r="H95" s="67"/>
      <c r="I95" s="24" t="str">
        <f t="shared" si="10"/>
        <v>No pagado</v>
      </c>
      <c r="J95" s="38">
        <v>700</v>
      </c>
      <c r="K95" s="24" t="str">
        <f t="shared" si="11"/>
        <v>Pagado</v>
      </c>
      <c r="L95" s="38">
        <v>700</v>
      </c>
      <c r="M95" s="24" t="str">
        <f t="shared" si="12"/>
        <v>Pagado</v>
      </c>
      <c r="N95" s="38">
        <v>618</v>
      </c>
      <c r="O95" s="24" t="str">
        <f t="shared" si="12"/>
        <v>Pagado</v>
      </c>
      <c r="P95" s="38">
        <v>118</v>
      </c>
      <c r="Q95" s="24" t="str">
        <f t="shared" si="13"/>
        <v>Pagado</v>
      </c>
      <c r="R95" s="38">
        <v>110</v>
      </c>
      <c r="S95" s="38"/>
      <c r="T95" s="26" t="s">
        <v>86</v>
      </c>
      <c r="U95" s="26" t="s">
        <v>86</v>
      </c>
      <c r="V95" s="26" t="s">
        <v>86</v>
      </c>
      <c r="W95" s="26" t="s">
        <v>77</v>
      </c>
      <c r="X95" s="26" t="s">
        <v>77</v>
      </c>
      <c r="Y95" s="26" t="s">
        <v>86</v>
      </c>
      <c r="Z95" s="26" t="s">
        <v>86</v>
      </c>
      <c r="AA95" s="26" t="s">
        <v>86</v>
      </c>
      <c r="AB95" s="26"/>
      <c r="AC95" s="26"/>
      <c r="AD95" s="26"/>
      <c r="AE95" s="25" t="e">
        <f t="shared" ref="AE95" si="16">B95</f>
        <v>#REF!</v>
      </c>
      <c r="AF95" s="25" t="e">
        <f>CONCATENATE( C95,D95,E95 )</f>
        <v>#REF!</v>
      </c>
    </row>
  </sheetData>
  <autoFilter ref="A1:AC95" xr:uid="{00000000-0009-0000-0000-000002000000}"/>
  <mergeCells count="5">
    <mergeCell ref="H1:I1"/>
    <mergeCell ref="J1:K1"/>
    <mergeCell ref="L1:M1"/>
    <mergeCell ref="N1:O1"/>
    <mergeCell ref="P1:Q1"/>
  </mergeCells>
  <conditionalFormatting sqref="B2:E95">
    <cfRule type="containsText" dxfId="16" priority="22" operator="containsText" text="E200">
      <formula>NOT(ISERROR(SEARCH("E200",B2)))</formula>
    </cfRule>
    <cfRule type="containsText" dxfId="15" priority="23" operator="containsText" text="C200">
      <formula>NOT(ISERROR(SEARCH("C200",B2)))</formula>
    </cfRule>
  </conditionalFormatting>
  <conditionalFormatting sqref="F1:G1048576">
    <cfRule type="cellIs" dxfId="14" priority="1" operator="equal">
      <formula>1</formula>
    </cfRule>
    <cfRule type="cellIs" dxfId="13" priority="2" operator="equal">
      <formula>100</formula>
    </cfRule>
    <cfRule type="cellIs" dxfId="12" priority="3" operator="lessThan">
      <formula>100</formula>
    </cfRule>
  </conditionalFormatting>
  <conditionalFormatting sqref="H96:I1048576 H1:H95">
    <cfRule type="duplicateValues" dxfId="11" priority="15"/>
  </conditionalFormatting>
  <conditionalFormatting sqref="I2:I95">
    <cfRule type="cellIs" dxfId="10" priority="12" operator="equal">
      <formula>"No pagado"</formula>
    </cfRule>
    <cfRule type="cellIs" dxfId="9" priority="13" operator="equal">
      <formula>"pagado"</formula>
    </cfRule>
  </conditionalFormatting>
  <conditionalFormatting sqref="J1 L1 N1 P1">
    <cfRule type="duplicateValues" dxfId="8" priority="14"/>
  </conditionalFormatting>
  <conditionalFormatting sqref="K2:K95">
    <cfRule type="cellIs" dxfId="7" priority="10" operator="equal">
      <formula>"No pagado"</formula>
    </cfRule>
    <cfRule type="cellIs" dxfId="6" priority="11" operator="equal">
      <formula>"pagado"</formula>
    </cfRule>
  </conditionalFormatting>
  <conditionalFormatting sqref="M2:M95">
    <cfRule type="cellIs" dxfId="5" priority="8" operator="equal">
      <formula>"No pagado"</formula>
    </cfRule>
    <cfRule type="cellIs" dxfId="4" priority="9" operator="equal">
      <formula>"pagado"</formula>
    </cfRule>
  </conditionalFormatting>
  <conditionalFormatting sqref="O2:O95">
    <cfRule type="cellIs" dxfId="3" priority="6" operator="equal">
      <formula>"No pagado"</formula>
    </cfRule>
    <cfRule type="cellIs" dxfId="2" priority="7" operator="equal">
      <formula>"pagado"</formula>
    </cfRule>
  </conditionalFormatting>
  <conditionalFormatting sqref="Q2:Q95">
    <cfRule type="cellIs" dxfId="1" priority="4" operator="equal">
      <formula>"No pagado"</formula>
    </cfRule>
    <cfRule type="cellIs" dxfId="0" priority="5" operator="equal">
      <formula>"pagado"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Ins1a.-2a.-3a.E</vt:lpstr>
      <vt:lpstr>TOTAL DE ALUMNOS </vt:lpstr>
      <vt:lpstr>Serv- No Conforme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A236C</dc:creator>
  <cp:lastModifiedBy>Jesús Jahaziel</cp:lastModifiedBy>
  <cp:lastPrinted>2024-07-27T16:18:27Z</cp:lastPrinted>
  <dcterms:created xsi:type="dcterms:W3CDTF">2018-06-18T19:35:59Z</dcterms:created>
  <dcterms:modified xsi:type="dcterms:W3CDTF">2025-06-12T06:07:21Z</dcterms:modified>
</cp:coreProperties>
</file>