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haziel\Documents\ESTADÍAS\base de datos\Trámites\certificado final\"/>
    </mc:Choice>
  </mc:AlternateContent>
  <xr:revisionPtr revIDLastSave="0" documentId="13_ncr:1_{3A1D125B-5FB4-423E-B931-240045964FE9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DATOS DEL ESTUDIANTE" sheetId="6" r:id="rId1"/>
    <sheet name="Formato" sheetId="5" r:id="rId2"/>
    <sheet name="formato vacio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7" l="1"/>
  <c r="L25" i="5"/>
  <c r="M25" i="5"/>
  <c r="K25" i="5"/>
  <c r="M23" i="5"/>
  <c r="L23" i="5"/>
  <c r="K23" i="5"/>
  <c r="J23" i="5"/>
  <c r="J25" i="5"/>
  <c r="I13" i="6" l="1"/>
  <c r="I14" i="6" l="1"/>
  <c r="I24" i="6" l="1"/>
  <c r="I23" i="6"/>
  <c r="I22" i="6"/>
  <c r="I18" i="6"/>
  <c r="I17" i="6"/>
  <c r="I16" i="6"/>
  <c r="I15" i="6" l="1"/>
  <c r="I12" i="6"/>
  <c r="I11" i="6"/>
  <c r="I10" i="6"/>
  <c r="I9" i="6"/>
  <c r="I8" i="6"/>
  <c r="I7" i="6"/>
  <c r="A5" i="5" s="1"/>
  <c r="I6" i="6"/>
  <c r="K37" i="5" l="1"/>
  <c r="I3" i="6" l="1"/>
  <c r="A49" i="5" l="1"/>
  <c r="N47" i="5"/>
  <c r="A3" i="5"/>
  <c r="B35" i="5"/>
  <c r="B34" i="5"/>
  <c r="B33" i="5"/>
  <c r="B32" i="5"/>
  <c r="A7" i="5"/>
  <c r="A6" i="5"/>
  <c r="K32" i="7" l="1"/>
  <c r="J32" i="7"/>
  <c r="K31" i="7"/>
  <c r="J31" i="7"/>
  <c r="K30" i="7"/>
  <c r="J30" i="7"/>
  <c r="M28" i="7"/>
  <c r="L28" i="7"/>
  <c r="K28" i="7"/>
  <c r="J28" i="7"/>
  <c r="L33" i="5" l="1"/>
  <c r="M33" i="5"/>
  <c r="L34" i="5"/>
  <c r="M34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M39" i="5"/>
  <c r="L39" i="5"/>
  <c r="J39" i="5"/>
  <c r="K39" i="5"/>
  <c r="J33" i="5"/>
  <c r="J34" i="5"/>
  <c r="J32" i="5"/>
  <c r="M32" i="5"/>
  <c r="L32" i="5"/>
  <c r="K32" i="5"/>
  <c r="K33" i="5"/>
  <c r="K34" i="5"/>
  <c r="K26" i="5"/>
  <c r="K27" i="5"/>
  <c r="K28" i="5"/>
  <c r="K29" i="5"/>
  <c r="K30" i="5"/>
  <c r="K19" i="5"/>
  <c r="K20" i="5"/>
  <c r="K21" i="5"/>
  <c r="K22" i="5"/>
  <c r="K18" i="5"/>
  <c r="K12" i="5"/>
  <c r="K13" i="5"/>
  <c r="K14" i="5"/>
  <c r="K15" i="5"/>
  <c r="K16" i="5"/>
  <c r="K11" i="5"/>
  <c r="E40" i="5"/>
  <c r="E41" i="5"/>
  <c r="E42" i="5"/>
  <c r="E43" i="5"/>
  <c r="E44" i="5"/>
  <c r="E39" i="5"/>
  <c r="E33" i="5"/>
  <c r="E34" i="5"/>
  <c r="E35" i="5"/>
  <c r="E36" i="5"/>
  <c r="E37" i="5"/>
  <c r="E32" i="5"/>
  <c r="E26" i="5"/>
  <c r="E27" i="5"/>
  <c r="E28" i="5"/>
  <c r="E29" i="5"/>
  <c r="E30" i="5"/>
  <c r="E25" i="5"/>
  <c r="E19" i="5"/>
  <c r="E20" i="5"/>
  <c r="E21" i="5"/>
  <c r="E22" i="5"/>
  <c r="E23" i="5"/>
  <c r="E12" i="5"/>
  <c r="E13" i="5"/>
  <c r="E14" i="5"/>
  <c r="E15" i="5"/>
  <c r="E16" i="5"/>
  <c r="E18" i="5"/>
  <c r="E11" i="5"/>
  <c r="D11" i="5"/>
  <c r="G11" i="5"/>
  <c r="F11" i="5"/>
  <c r="D12" i="5"/>
  <c r="G12" i="5"/>
  <c r="F12" i="5"/>
  <c r="D13" i="5"/>
  <c r="G13" i="5"/>
  <c r="F13" i="5"/>
  <c r="D14" i="5"/>
  <c r="G14" i="5"/>
  <c r="F14" i="5"/>
  <c r="D15" i="5"/>
  <c r="G15" i="5"/>
  <c r="F15" i="5"/>
  <c r="D16" i="5"/>
  <c r="G16" i="5"/>
  <c r="F16" i="5"/>
  <c r="D18" i="5"/>
  <c r="G18" i="5"/>
  <c r="F18" i="5"/>
  <c r="D19" i="5"/>
  <c r="G19" i="5"/>
  <c r="F19" i="5"/>
  <c r="D20" i="5"/>
  <c r="G20" i="5"/>
  <c r="F20" i="5"/>
  <c r="D21" i="5"/>
  <c r="G21" i="5"/>
  <c r="F21" i="5"/>
  <c r="D22" i="5"/>
  <c r="G22" i="5"/>
  <c r="F22" i="5"/>
  <c r="D23" i="5"/>
  <c r="G23" i="5"/>
  <c r="F23" i="5"/>
  <c r="D25" i="5"/>
  <c r="G25" i="5"/>
  <c r="F25" i="5"/>
  <c r="D26" i="5"/>
  <c r="G26" i="5"/>
  <c r="F26" i="5"/>
  <c r="D27" i="5"/>
  <c r="G27" i="5"/>
  <c r="F27" i="5"/>
  <c r="D28" i="5"/>
  <c r="G28" i="5"/>
  <c r="F28" i="5"/>
  <c r="D29" i="5"/>
  <c r="G29" i="5"/>
  <c r="F29" i="5"/>
  <c r="D30" i="5"/>
  <c r="G30" i="5"/>
  <c r="F30" i="5"/>
  <c r="D32" i="5"/>
  <c r="G32" i="5"/>
  <c r="F32" i="5"/>
  <c r="D33" i="5"/>
  <c r="G33" i="5"/>
  <c r="F33" i="5"/>
  <c r="D34" i="5"/>
  <c r="G34" i="5"/>
  <c r="F34" i="5"/>
  <c r="D35" i="5"/>
  <c r="G35" i="5"/>
  <c r="F35" i="5"/>
  <c r="D36" i="5"/>
  <c r="G36" i="5"/>
  <c r="F36" i="5"/>
  <c r="D37" i="5"/>
  <c r="G37" i="5"/>
  <c r="F37" i="5"/>
  <c r="D39" i="5"/>
  <c r="G39" i="5"/>
  <c r="F39" i="5"/>
  <c r="D40" i="5"/>
  <c r="G40" i="5"/>
  <c r="F40" i="5"/>
  <c r="D41" i="5"/>
  <c r="G41" i="5"/>
  <c r="F41" i="5"/>
  <c r="D42" i="5"/>
  <c r="G42" i="5"/>
  <c r="F42" i="5"/>
  <c r="D43" i="5"/>
  <c r="G43" i="5"/>
  <c r="F43" i="5"/>
  <c r="D44" i="5"/>
  <c r="G44" i="5"/>
  <c r="F44" i="5"/>
  <c r="J11" i="5"/>
  <c r="M11" i="5"/>
  <c r="L11" i="5"/>
  <c r="J12" i="5"/>
  <c r="M12" i="5"/>
  <c r="L12" i="5"/>
  <c r="J13" i="5"/>
  <c r="M13" i="5"/>
  <c r="L13" i="5"/>
  <c r="J14" i="5"/>
  <c r="M14" i="5"/>
  <c r="L14" i="5"/>
  <c r="J15" i="5"/>
  <c r="M15" i="5"/>
  <c r="L15" i="5"/>
  <c r="J16" i="5"/>
  <c r="M16" i="5"/>
  <c r="L16" i="5"/>
  <c r="J18" i="5"/>
  <c r="M18" i="5"/>
  <c r="L18" i="5"/>
  <c r="J19" i="5"/>
  <c r="M19" i="5"/>
  <c r="L19" i="5"/>
  <c r="J20" i="5"/>
  <c r="M20" i="5"/>
  <c r="L20" i="5"/>
  <c r="J21" i="5"/>
  <c r="M21" i="5"/>
  <c r="L21" i="5"/>
  <c r="J22" i="5"/>
  <c r="M22" i="5"/>
  <c r="L22" i="5"/>
  <c r="J26" i="5"/>
  <c r="M26" i="5"/>
  <c r="L26" i="5"/>
  <c r="J27" i="5"/>
  <c r="M27" i="5"/>
  <c r="L27" i="5"/>
  <c r="J28" i="5"/>
  <c r="M28" i="5"/>
  <c r="L28" i="5"/>
  <c r="J29" i="5"/>
  <c r="M29" i="5"/>
  <c r="L29" i="5"/>
  <c r="J30" i="5"/>
  <c r="M30" i="5"/>
  <c r="L30" i="5"/>
</calcChain>
</file>

<file path=xl/sharedStrings.xml><?xml version="1.0" encoding="utf-8"?>
<sst xmlns="http://schemas.openxmlformats.org/spreadsheetml/2006/main" count="347" uniqueCount="234">
  <si>
    <t>CLAVE</t>
  </si>
  <si>
    <t>MATERIA</t>
  </si>
  <si>
    <t>CRÉDITOS</t>
  </si>
  <si>
    <t>CALIF.</t>
  </si>
  <si>
    <t>OBSERVACIONES</t>
  </si>
  <si>
    <t>DIRECTOR GENERAL</t>
  </si>
  <si>
    <t>REGISTRADO EN EL DEPARTAMENTO DE SERVICIOS ESCOLARES</t>
  </si>
  <si>
    <t>COTEJÓ</t>
  </si>
  <si>
    <t>PROMEDIO GENERAL</t>
  </si>
  <si>
    <t>EL o LA</t>
  </si>
  <si>
    <t>MATRICULA</t>
  </si>
  <si>
    <t>PERIODO DE INICIO</t>
  </si>
  <si>
    <t>PERIODO DE TÉRMINO</t>
  </si>
  <si>
    <t>TIPO DE CERTIFICADO</t>
  </si>
  <si>
    <t>ESTUDIANTE</t>
  </si>
  <si>
    <t>PROMEDIO OBTENIDO</t>
  </si>
  <si>
    <t>CRÉDITOS OBTENIDOS</t>
  </si>
  <si>
    <t>N. DE CERTIFICADO</t>
  </si>
  <si>
    <t>LIBRO</t>
  </si>
  <si>
    <t>FOJAS</t>
  </si>
  <si>
    <t>JEFE DEL DEPARTAMENTO DE SERVICIOS ESCOLARES</t>
  </si>
  <si>
    <t>CARRERA</t>
  </si>
  <si>
    <t>PLAN DE ESTUDIOS</t>
  </si>
  <si>
    <t>DÍA DE EMISIÓN</t>
  </si>
  <si>
    <t>MES DE EMISIÓN</t>
  </si>
  <si>
    <t>AÑO DE EMISIÓN</t>
  </si>
  <si>
    <t>FECHA DE REGISTRO</t>
  </si>
  <si>
    <t>CON N°:</t>
  </si>
  <si>
    <t>EN EL LIBRO:</t>
  </si>
  <si>
    <t>A FOJAS:</t>
  </si>
  <si>
    <t>FECHA:</t>
  </si>
  <si>
    <t>DATOS DEL ALUMNO</t>
  </si>
  <si>
    <t>REGISTRO DE CERTIFICADO</t>
  </si>
  <si>
    <t>TOTAL DE CRÉDITOS</t>
  </si>
  <si>
    <t>Firma del Interesado</t>
  </si>
  <si>
    <t>-</t>
  </si>
  <si>
    <t>RESIDENCIA PROFESIONAL</t>
  </si>
  <si>
    <t>PRIMERO</t>
  </si>
  <si>
    <t>SEGUNDO</t>
  </si>
  <si>
    <t>TERCERO</t>
  </si>
  <si>
    <t>CUARTO</t>
  </si>
  <si>
    <t>QUINTO</t>
  </si>
  <si>
    <t>SEXTO</t>
  </si>
  <si>
    <t>SÉPTIMO</t>
  </si>
  <si>
    <t>OCTAVO</t>
  </si>
  <si>
    <t>NOVENO</t>
  </si>
  <si>
    <t>ESPECIALIDAD</t>
  </si>
  <si>
    <t>S.</t>
  </si>
  <si>
    <t>ASIG.RETICULA</t>
  </si>
  <si>
    <t>CALIF</t>
  </si>
  <si>
    <t>CRED.</t>
  </si>
  <si>
    <t>TIPO/ACREDITADA</t>
  </si>
  <si>
    <t>OTROS</t>
  </si>
  <si>
    <t>NOMBRE DE ESPECIALIDAD</t>
  </si>
  <si>
    <t>CON NÚMERO DE MATRÍCULA ------------------, CUYA FOTOGRAFÍA APARECE AL MARGEN IZQUIERDO, CURSÓ LAS ASIGNATURAS QUE INTEGRAN EL PLAN DE ESTUDIOS DE LA CARRERA DE INGENIERÍA EN ---------------  DE --------- A --------------, CON LOS RESULTADOS QUE A CONTINUACIÓN SE ANOTAN:</t>
  </si>
  <si>
    <t>EL C. DIRECTOR DEL INSTITUTO TECNOLÓGICO SUPERIOR DE TLAXCO, CLAVE  29EIT0001IE CERTIFICA QUE  SEGÚN CONSTANCIAS QUE EXISTEN EN EL DEPARTAMENTO DE  SERVICIOS ESCOLARES DE ESTE INSTITUTO EL/LA</t>
  </si>
  <si>
    <t>ESPECIALIDAD EN:  ------------</t>
  </si>
  <si>
    <t>------</t>
  </si>
  <si>
    <t>-----------------------</t>
  </si>
  <si>
    <t>SE EXPIDE EL PRESENTE CERTIFICADO QUE AMPARA ------ CRÉDITOS DE UN TOTAL DE ----------- QUE INTEGRAN EL PLAN DE ESTUDIOS DE LA LICENCIATURA DE INGENIERÍA ---------- CLAVE ----------, EN LA CIUDAD DE TLAXCO, TLAXCALA A LOS ---- DÍAS DEL MES DE -------- DE -------.</t>
  </si>
  <si>
    <t>--</t>
  </si>
  <si>
    <t>-------------------------------</t>
  </si>
  <si>
    <t>FINAL O PARCIAL</t>
  </si>
  <si>
    <t>IQUI-2010-232</t>
  </si>
  <si>
    <t xml:space="preserve">Ingeniería </t>
  </si>
  <si>
    <t>Plan</t>
  </si>
  <si>
    <t>Clave</t>
  </si>
  <si>
    <t>IEME-2005-291</t>
  </si>
  <si>
    <t>IQUI-2005-299</t>
  </si>
  <si>
    <t>IMAT-2005-295</t>
  </si>
  <si>
    <t>IEME-2010-210</t>
  </si>
  <si>
    <t>IMAT-2010-222</t>
  </si>
  <si>
    <t>ILOG-2009-202</t>
  </si>
  <si>
    <t>IGEM-2009-201</t>
  </si>
  <si>
    <t>Diseño y Operación de Centros de Distribución</t>
  </si>
  <si>
    <t>Procesos Químicos en Desarrollo Sustentable</t>
  </si>
  <si>
    <t>Automatización Industrial</t>
  </si>
  <si>
    <t>Polímeros</t>
  </si>
  <si>
    <t>Especialidad</t>
  </si>
  <si>
    <t>INGENIERÍA QUÍMICA</t>
  </si>
  <si>
    <t>INGENIERÍA ELECTROMECÁNICA</t>
  </si>
  <si>
    <t>INGENIERÍA EN MATERIALES</t>
  </si>
  <si>
    <t>INGENIERÍA EN LOGÍSTICA</t>
  </si>
  <si>
    <t>INGENIERÍA EN GESTIÓN EMPRESARIAL</t>
  </si>
  <si>
    <t>T. CRÉD.</t>
  </si>
  <si>
    <t>EJEM.: 11/07/2014</t>
  </si>
  <si>
    <t>EJEM.: 001</t>
  </si>
  <si>
    <t>EJEMPLOS</t>
  </si>
  <si>
    <t>Ingeniería Ambiental</t>
  </si>
  <si>
    <t>Desarrollo de Negocios e Innovación Tecnológica</t>
  </si>
  <si>
    <t>EJEM.: 00001</t>
  </si>
  <si>
    <t>FECHA</t>
  </si>
  <si>
    <t>N. CER.</t>
  </si>
  <si>
    <t>FOLIO</t>
  </si>
  <si>
    <t>NOMBRE</t>
  </si>
  <si>
    <t>INGENIERIA</t>
  </si>
  <si>
    <t>PLAN DE EST.</t>
  </si>
  <si>
    <t>A. INGRESO</t>
  </si>
  <si>
    <t>AÑO DE EGRESO</t>
  </si>
  <si>
    <t>GENERO</t>
  </si>
  <si>
    <t>DIA</t>
  </si>
  <si>
    <t>MES</t>
  </si>
  <si>
    <t>AÑO</t>
  </si>
  <si>
    <t>*CONVALIDACIÓN DE ESTUDIOS
FOLIO: XXXXXX
FECHA: XX-XX-20XX
 EMITIDA POR: DIVISIÓN DE INGENIERÍA XXX</t>
  </si>
  <si>
    <t>EQIUIVALENCIA DE ESTUDIOS
EXPEDIENTE: -----
FOLIO: --------
 EMITIDA POR:DEPARTAMENTO DE INCORPORACIÓN, REVALIDACIÓN Y EQUIVALENCIA DE LA SECRETARÍA DE EDUCACIÓN PÚBLICA DEL ESTADO DE TLAXCALA</t>
  </si>
  <si>
    <t>FINAL</t>
  </si>
  <si>
    <t>ORDINARIO</t>
  </si>
  <si>
    <t>FUNDAMENTOS DE INVESTIGACIÓN</t>
  </si>
  <si>
    <t>DESARROLLO SUSTENTABLE</t>
  </si>
  <si>
    <t xml:space="preserve"> Administración de Centros de Distribución</t>
  </si>
  <si>
    <t>Manufactura y Automatización industrial</t>
  </si>
  <si>
    <t>ACF-0901</t>
  </si>
  <si>
    <t>ACA-0907</t>
  </si>
  <si>
    <t>ACF-0903</t>
  </si>
  <si>
    <t>ACC-0906</t>
  </si>
  <si>
    <t>ACF-0902</t>
  </si>
  <si>
    <t>ACD-0908</t>
  </si>
  <si>
    <t>ACA-0909</t>
  </si>
  <si>
    <t>ACA-0910</t>
  </si>
  <si>
    <t>SERVICIO SOCIAL</t>
  </si>
  <si>
    <t>002</t>
  </si>
  <si>
    <t>ISRAEL ALLAN MORALES BARRIOS</t>
  </si>
  <si>
    <t>Ingeniería Aplicada a la Productividad</t>
  </si>
  <si>
    <t>Materiales Poliméricos Y Administración</t>
  </si>
  <si>
    <t>ACTIVIDADES COMPLEMENTARIAS</t>
  </si>
  <si>
    <t>ESPECIALIDAD 2</t>
  </si>
  <si>
    <t>ESPECIALIDAD 1</t>
  </si>
  <si>
    <t>CALCULO DIFERENCIAL</t>
  </si>
  <si>
    <t>ALGEBRA LINEAL</t>
  </si>
  <si>
    <t>MATERIALES SEMICONDUCTORES Y ADMINISTRACION</t>
  </si>
  <si>
    <t>CÁLCULO INTEGRAL</t>
  </si>
  <si>
    <t>INGENIERÍA ECONÓMICA</t>
  </si>
  <si>
    <t>ESTADÍSTICA INFERENCIAL I</t>
  </si>
  <si>
    <t>ESTADISTICA INFERENCIAL II</t>
  </si>
  <si>
    <t>MERCADOTECNIA</t>
  </si>
  <si>
    <t>TALLER DE INVESTIGACION II</t>
  </si>
  <si>
    <t>CADENA DE SUMINISTRO</t>
  </si>
  <si>
    <t>LOGÍSTICA</t>
  </si>
  <si>
    <t>INTRODUCCIÓN A LA INGENIERIA EN LOGISTICA</t>
  </si>
  <si>
    <t>LOC-0919</t>
  </si>
  <si>
    <t>TALLER DE ETICA</t>
  </si>
  <si>
    <t>FUNDAMENTOS DE ADMINISTRACIÓN</t>
  </si>
  <si>
    <t>LOC-0913</t>
  </si>
  <si>
    <t>ECONOMIA</t>
  </si>
  <si>
    <t>AEC-1018</t>
  </si>
  <si>
    <t>LOC-0903</t>
  </si>
  <si>
    <t>DIBUJO ASISTIDO POR COMPUTADORA</t>
  </si>
  <si>
    <t>LOH-0909</t>
  </si>
  <si>
    <t xml:space="preserve">FUNDAMENTOS DE DERECHO </t>
  </si>
  <si>
    <t>LOC-0914</t>
  </si>
  <si>
    <t>QUÍMICA</t>
  </si>
  <si>
    <t>LOC-0927</t>
  </si>
  <si>
    <t>BASE DE DATOS</t>
  </si>
  <si>
    <t>LOH-0902</t>
  </si>
  <si>
    <t>COMPRAS</t>
  </si>
  <si>
    <t>LOC-0905</t>
  </si>
  <si>
    <t>PROBABILIDAD Y ESTADISTICA</t>
  </si>
  <si>
    <t>AEC-1053</t>
  </si>
  <si>
    <t>ENTORNO ECONOMICO</t>
  </si>
  <si>
    <t>LOC-0911</t>
  </si>
  <si>
    <t>MECANICA CLASICA</t>
  </si>
  <si>
    <t>AEF-1042</t>
  </si>
  <si>
    <t>AED-1044</t>
  </si>
  <si>
    <t xml:space="preserve">INVENTARIOS </t>
  </si>
  <si>
    <t>LOE-0920</t>
  </si>
  <si>
    <t>SERVICIO AL CLIENTE</t>
  </si>
  <si>
    <t>LOC-0928</t>
  </si>
  <si>
    <t>AEF-1024</t>
  </si>
  <si>
    <t>LEGISLACIÓN ADUANERA</t>
  </si>
  <si>
    <t>LOD-0923</t>
  </si>
  <si>
    <t>TÓPICOS DE INGENIERÍA MECÁNICA</t>
  </si>
  <si>
    <t>LOF-0930</t>
  </si>
  <si>
    <t>HIGIENE Y SEGURIDAD</t>
  </si>
  <si>
    <t>LOJ-0917</t>
  </si>
  <si>
    <t>ALMACENES</t>
  </si>
  <si>
    <t>LOF-0901</t>
  </si>
  <si>
    <t>INVESTIGACION DE OPERACIONES I</t>
  </si>
  <si>
    <t>LOE-0921</t>
  </si>
  <si>
    <t>AEF-1025</t>
  </si>
  <si>
    <t>TIPOLOGIA DEL PRODUCTO</t>
  </si>
  <si>
    <t>LOC-0929</t>
  </si>
  <si>
    <t>DESARROLLO HUMANO Y ORGANIZACIONAL</t>
  </si>
  <si>
    <t>LOC-0908</t>
  </si>
  <si>
    <t>CONTABILIDAD Y COSTOS</t>
  </si>
  <si>
    <t>LOD-0906</t>
  </si>
  <si>
    <t>TRÁFICO Y TRANSPORTE</t>
  </si>
  <si>
    <t>LOF-0931</t>
  </si>
  <si>
    <t>INVESTIGACION DE OPERACIONES II</t>
  </si>
  <si>
    <t>LOE-0922</t>
  </si>
  <si>
    <t>EMPAQUE, ENVASE Y EMBALAJE</t>
  </si>
  <si>
    <t>LOC-0910</t>
  </si>
  <si>
    <t>AEC-1037</t>
  </si>
  <si>
    <t>TALLER DE INVESTIGACIÓN I</t>
  </si>
  <si>
    <t>FINANZAS</t>
  </si>
  <si>
    <t>LOF-0912</t>
  </si>
  <si>
    <t xml:space="preserve">PROCESOS DE FABRICACIÓN Y MANEJO DE MATERIALES </t>
  </si>
  <si>
    <t>LOC-0925</t>
  </si>
  <si>
    <t>MODELOS DE SIMULACION Y LOGÍSTICA</t>
  </si>
  <si>
    <t>LOC-0924</t>
  </si>
  <si>
    <t>GEOGRAFÍA PARA EL TRANSPORTE</t>
  </si>
  <si>
    <t>LOD-0915</t>
  </si>
  <si>
    <t>COMERCIO INTERNACIONAL</t>
  </si>
  <si>
    <t>LOH-0904</t>
  </si>
  <si>
    <t>PROGRAMACION DE PROCESOS PRODUCTIVOS</t>
  </si>
  <si>
    <t>LOC-0926</t>
  </si>
  <si>
    <t>INNOVACIÓN</t>
  </si>
  <si>
    <t>LOF-0918</t>
  </si>
  <si>
    <t>CULTURA DE CALIDAD</t>
  </si>
  <si>
    <t>LOC-0907</t>
  </si>
  <si>
    <t>FORMULACIÓN Y EVALUACION DE PROYECTOS</t>
  </si>
  <si>
    <t>AED-1030</t>
  </si>
  <si>
    <t xml:space="preserve">GESTIÓN DE PROYECTOS </t>
  </si>
  <si>
    <t>LOC-0916</t>
  </si>
  <si>
    <t>ADMINISTRACIÓN ESTRATÉGICA</t>
  </si>
  <si>
    <t>PLANEACIÓN Y DISEÑO DE INSTALACIONES</t>
  </si>
  <si>
    <t>INGENIERÍA DE COSTOS</t>
  </si>
  <si>
    <t xml:space="preserve">TECNOLOGÍA EN LOGÍSTICA </t>
  </si>
  <si>
    <t>ADMINISTRACIÓN DE CENTROS DE DISTRIBUCIÓN CEDIS</t>
  </si>
  <si>
    <t xml:space="preserve">  </t>
  </si>
  <si>
    <t>DICIEMBRE 2023</t>
  </si>
  <si>
    <t>LA</t>
  </si>
  <si>
    <t>50</t>
  </si>
  <si>
    <t xml:space="preserve">KAREN ANDREA MÁRQUEZ DÍAZ </t>
  </si>
  <si>
    <t>AGOSTO 2019</t>
  </si>
  <si>
    <t>ACF-2101</t>
  </si>
  <si>
    <t>ACG-2102</t>
  </si>
  <si>
    <t>ACF-2103</t>
  </si>
  <si>
    <t>ACG-2104</t>
  </si>
  <si>
    <t>ACG-2105</t>
  </si>
  <si>
    <t>189/23</t>
  </si>
  <si>
    <t>13</t>
  </si>
  <si>
    <t>FEBRERO</t>
  </si>
  <si>
    <t>LUZ VERA DIAZ</t>
  </si>
  <si>
    <t>DIRECTORA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</si>
</sst>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#_);\-#,###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dobe Caslon Pro"/>
      <family val="1"/>
    </font>
    <font>
      <sz val="8"/>
      <name val="Adobe Caslon Pro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7"/>
      <color theme="1"/>
      <name val="Times New Roman"/>
      <family val="1"/>
    </font>
    <font>
      <b/>
      <sz val="11"/>
      <color theme="1"/>
      <name val="Times New Roman"/>
      <family val="1"/>
    </font>
    <font>
      <sz val="7.5"/>
      <color theme="1"/>
      <name val="Times New Roman"/>
      <family val="1"/>
    </font>
    <font>
      <sz val="8.5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b/>
      <sz val="22"/>
      <color theme="1"/>
      <name val="Times New Roman"/>
      <family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125">
        <fgColor rgb="FF00F66F"/>
        <bgColor rgb="FF00B050"/>
      </patternFill>
    </fill>
    <fill>
      <patternFill patternType="gray125">
        <fgColor rgb="FFA4EEA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5CD0A4"/>
      </left>
      <right style="thin">
        <color rgb="FF5CD0A4"/>
      </right>
      <top style="thin">
        <color rgb="FF5CD0A4"/>
      </top>
      <bottom style="thin">
        <color rgb="FF5CD0A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5CD0A4"/>
      </left>
      <right style="thin">
        <color rgb="FF5CD0A4"/>
      </right>
      <top style="thin">
        <color rgb="FF5CD0A4"/>
      </top>
      <bottom/>
      <diagonal/>
    </border>
    <border>
      <left style="thin">
        <color rgb="FF5CD0A4"/>
      </left>
      <right style="thin">
        <color rgb="FF5CD0A4"/>
      </right>
      <top/>
      <bottom/>
      <diagonal/>
    </border>
    <border>
      <left style="thin">
        <color rgb="FF5CD0A4"/>
      </left>
      <right style="thin">
        <color rgb="FF5CD0A4"/>
      </right>
      <top/>
      <bottom style="thin">
        <color rgb="FF5CD0A4"/>
      </bottom>
      <diagonal/>
    </border>
  </borders>
  <cellStyleXfs count="6">
    <xf numFmtId="0" fontId="0" fillId="0" borderId="0"/>
    <xf numFmtId="43" fontId="23" fillId="0" borderId="0" applyFont="0" applyFill="0" applyBorder="0" applyAlignment="0" applyProtection="0"/>
    <xf numFmtId="0" fontId="25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/>
    </xf>
    <xf numFmtId="0" fontId="3" fillId="5" borderId="22" xfId="0" applyFont="1" applyFill="1" applyBorder="1" applyAlignment="1">
      <alignment vertical="center" wrapText="1"/>
    </xf>
    <xf numFmtId="0" fontId="3" fillId="5" borderId="22" xfId="0" applyFont="1" applyFill="1" applyBorder="1" applyAlignment="1">
      <alignment horizontal="center" vertical="center" wrapText="1"/>
    </xf>
    <xf numFmtId="164" fontId="3" fillId="5" borderId="22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/>
    </xf>
    <xf numFmtId="0" fontId="11" fillId="0" borderId="0" xfId="0" applyFont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6" fillId="0" borderId="20" xfId="0" applyFont="1" applyBorder="1"/>
    <xf numFmtId="0" fontId="4" fillId="6" borderId="3" xfId="0" applyFont="1" applyFill="1" applyBorder="1"/>
    <xf numFmtId="0" fontId="4" fillId="6" borderId="4" xfId="0" applyFont="1" applyFill="1" applyBorder="1"/>
    <xf numFmtId="0" fontId="7" fillId="6" borderId="23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15" fillId="0" borderId="17" xfId="0" quotePrefix="1" applyFont="1" applyBorder="1" applyAlignment="1">
      <alignment horizontal="center" vertical="center"/>
    </xf>
    <xf numFmtId="0" fontId="15" fillId="0" borderId="6" xfId="0" quotePrefix="1" applyFont="1" applyBorder="1" applyAlignment="1">
      <alignment horizontal="center" vertical="center"/>
    </xf>
    <xf numFmtId="0" fontId="4" fillId="6" borderId="5" xfId="0" quotePrefix="1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49" fontId="15" fillId="0" borderId="17" xfId="0" applyNumberFormat="1" applyFont="1" applyBorder="1" applyAlignment="1">
      <alignment horizontal="center" vertical="center"/>
    </xf>
    <xf numFmtId="14" fontId="15" fillId="0" borderId="19" xfId="0" applyNumberFormat="1" applyFont="1" applyBorder="1" applyAlignment="1">
      <alignment horizontal="center" vertical="center"/>
    </xf>
    <xf numFmtId="1" fontId="4" fillId="6" borderId="5" xfId="0" applyNumberFormat="1" applyFont="1" applyFill="1" applyBorder="1" applyAlignment="1">
      <alignment horizontal="center"/>
    </xf>
    <xf numFmtId="164" fontId="1" fillId="7" borderId="11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8" borderId="3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9" xfId="0" applyFill="1" applyBorder="1"/>
    <xf numFmtId="0" fontId="0" fillId="7" borderId="2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31" xfId="0" applyFill="1" applyBorder="1"/>
    <xf numFmtId="0" fontId="0" fillId="7" borderId="10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9" xfId="0" applyFill="1" applyBorder="1"/>
    <xf numFmtId="0" fontId="0" fillId="8" borderId="12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30" xfId="0" applyFill="1" applyBorder="1"/>
    <xf numFmtId="0" fontId="0" fillId="7" borderId="34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7" borderId="37" xfId="0" applyFill="1" applyBorder="1"/>
    <xf numFmtId="0" fontId="0" fillId="8" borderId="8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ill="1" applyBorder="1"/>
    <xf numFmtId="0" fontId="20" fillId="0" borderId="42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0" fillId="0" borderId="23" xfId="0" applyBorder="1"/>
    <xf numFmtId="0" fontId="21" fillId="9" borderId="23" xfId="0" applyFont="1" applyFill="1" applyBorder="1"/>
    <xf numFmtId="0" fontId="21" fillId="9" borderId="0" xfId="0" applyFont="1" applyFill="1"/>
    <xf numFmtId="49" fontId="0" fillId="0" borderId="23" xfId="0" applyNumberFormat="1" applyBorder="1"/>
    <xf numFmtId="49" fontId="1" fillId="0" borderId="1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 wrapText="1"/>
    </xf>
    <xf numFmtId="0" fontId="24" fillId="10" borderId="23" xfId="0" applyFont="1" applyFill="1" applyBorder="1" applyAlignment="1">
      <alignment horizontal="center" vertical="center"/>
    </xf>
    <xf numFmtId="0" fontId="24" fillId="11" borderId="23" xfId="0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164" fontId="3" fillId="5" borderId="48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49" fontId="24" fillId="0" borderId="0" xfId="0" applyNumberFormat="1" applyFont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/>
    <xf numFmtId="0" fontId="12" fillId="0" borderId="1" xfId="0" applyFont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 textRotation="90" wrapText="1"/>
    </xf>
    <xf numFmtId="0" fontId="2" fillId="5" borderId="25" xfId="0" applyFont="1" applyFill="1" applyBorder="1" applyAlignment="1">
      <alignment horizontal="center" vertical="center" textRotation="90" wrapText="1"/>
    </xf>
    <xf numFmtId="0" fontId="2" fillId="5" borderId="47" xfId="0" applyFont="1" applyFill="1" applyBorder="1" applyAlignment="1">
      <alignment horizontal="center" vertical="center" textRotation="90" wrapText="1"/>
    </xf>
    <xf numFmtId="0" fontId="2" fillId="5" borderId="48" xfId="0" applyFont="1" applyFill="1" applyBorder="1" applyAlignment="1">
      <alignment horizontal="center" vertical="center" textRotation="90" wrapText="1"/>
    </xf>
    <xf numFmtId="0" fontId="2" fillId="5" borderId="49" xfId="0" applyFont="1" applyFill="1" applyBorder="1" applyAlignment="1">
      <alignment horizontal="center" vertical="center" textRotation="90" wrapText="1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justify" vertical="center" wrapText="1"/>
    </xf>
    <xf numFmtId="0" fontId="18" fillId="0" borderId="0" xfId="0" quotePrefix="1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justify" wrapText="1"/>
    </xf>
    <xf numFmtId="0" fontId="6" fillId="0" borderId="0" xfId="0" applyFont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8" fillId="6" borderId="1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</cellXfs>
  <cellStyles count="6">
    <cellStyle name="Millares 2" xfId="1" xr:uid="{00000000-0005-0000-0000-000000000000}"/>
    <cellStyle name="Millares 2 2" xfId="3" xr:uid="{00000000-0005-0000-0000-000001000000}"/>
    <cellStyle name="Millares 2 2 2" xfId="5" xr:uid="{00000000-0005-0000-0000-000002000000}"/>
    <cellStyle name="Millares 2 3" xfId="4" xr:uid="{00000000-0005-0000-0000-000003000000}"/>
    <cellStyle name="Normal" xfId="0" builtinId="0"/>
    <cellStyle name="Normal 2" xfId="2" xr:uid="{00000000-0005-0000-0000-000005000000}"/>
  </cellStyles>
  <dxfs count="1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1.gif"/><Relationship Id="rId1" Type="http://schemas.openxmlformats.org/officeDocument/2006/relationships/image" Target="../media/image5.jpe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640773</xdr:colOff>
      <xdr:row>9</xdr:row>
      <xdr:rowOff>13606</xdr:rowOff>
    </xdr:from>
    <xdr:to>
      <xdr:col>1</xdr:col>
      <xdr:colOff>634070</xdr:colOff>
      <xdr:row>15</xdr:row>
      <xdr:rowOff>86591</xdr:rowOff>
    </xdr:to>
    <xdr:sp macro="" textlink="">
      <xdr:nvSpPr>
        <xdr:cNvPr id="12" name="4 Elips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40773" y="4239242"/>
          <a:ext cx="1292161" cy="1908713"/>
        </a:xfrm>
        <a:prstGeom prst="ellipse">
          <a:avLst/>
        </a:prstGeom>
        <a:noFill/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13</xdr:col>
      <xdr:colOff>149678</xdr:colOff>
      <xdr:row>0</xdr:row>
      <xdr:rowOff>28346</xdr:rowOff>
    </xdr:from>
    <xdr:to>
      <xdr:col>14</xdr:col>
      <xdr:colOff>133351</xdr:colOff>
      <xdr:row>1</xdr:row>
      <xdr:rowOff>1130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3178" y="28346"/>
          <a:ext cx="1079048" cy="1306284"/>
        </a:xfrm>
        <a:prstGeom prst="rect">
          <a:avLst/>
        </a:prstGeom>
      </xdr:spPr>
    </xdr:pic>
    <xdr:clientData/>
  </xdr:twoCellAnchor>
  <xdr:twoCellAnchor editAs="oneCell">
    <xdr:from>
      <xdr:col>11</xdr:col>
      <xdr:colOff>68038</xdr:colOff>
      <xdr:row>0</xdr:row>
      <xdr:rowOff>1</xdr:rowOff>
    </xdr:from>
    <xdr:to>
      <xdr:col>12</xdr:col>
      <xdr:colOff>437375</xdr:colOff>
      <xdr:row>0</xdr:row>
      <xdr:rowOff>1306287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4726" y="1"/>
          <a:ext cx="1059899" cy="1306286"/>
        </a:xfrm>
        <a:prstGeom prst="rect">
          <a:avLst/>
        </a:prstGeom>
      </xdr:spPr>
    </xdr:pic>
    <xdr:clientData/>
  </xdr:twoCellAnchor>
  <xdr:twoCellAnchor editAs="oneCell">
    <xdr:from>
      <xdr:col>4</xdr:col>
      <xdr:colOff>67235</xdr:colOff>
      <xdr:row>0</xdr:row>
      <xdr:rowOff>168088</xdr:rowOff>
    </xdr:from>
    <xdr:to>
      <xdr:col>11</xdr:col>
      <xdr:colOff>503</xdr:colOff>
      <xdr:row>0</xdr:row>
      <xdr:rowOff>1204888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264" y="168088"/>
          <a:ext cx="7246800" cy="1036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134469</xdr:colOff>
      <xdr:row>0</xdr:row>
      <xdr:rowOff>78441</xdr:rowOff>
    </xdr:from>
    <xdr:to>
      <xdr:col>3</xdr:col>
      <xdr:colOff>669793</xdr:colOff>
      <xdr:row>1</xdr:row>
      <xdr:rowOff>16147</xdr:rowOff>
    </xdr:to>
    <xdr:pic>
      <xdr:nvPicPr>
        <xdr:cNvPr id="8" name="Imagen 7" descr="C:\Users\luis.perezgr\AppData\Local\Microsoft\Windows\INetCache\Content.Word\SEP_HOTIZONTAL_FB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720" t="34542" r="27945" b="35636"/>
        <a:stretch/>
      </xdr:blipFill>
      <xdr:spPr bwMode="auto">
        <a:xfrm>
          <a:off x="134469" y="78441"/>
          <a:ext cx="3348000" cy="126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775606</xdr:colOff>
      <xdr:row>7</xdr:row>
      <xdr:rowOff>13606</xdr:rowOff>
    </xdr:from>
    <xdr:to>
      <xdr:col>1</xdr:col>
      <xdr:colOff>634070</xdr:colOff>
      <xdr:row>12</xdr:row>
      <xdr:rowOff>262391</xdr:rowOff>
    </xdr:to>
    <xdr:sp macro="" textlink="">
      <xdr:nvSpPr>
        <xdr:cNvPr id="2" name="4 Elips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75606" y="3937906"/>
          <a:ext cx="1258639" cy="1772785"/>
        </a:xfrm>
        <a:prstGeom prst="ellipse">
          <a:avLst/>
        </a:prstGeom>
        <a:noFill/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0</xdr:col>
      <xdr:colOff>421822</xdr:colOff>
      <xdr:row>0</xdr:row>
      <xdr:rowOff>68037</xdr:rowOff>
    </xdr:from>
    <xdr:to>
      <xdr:col>3</xdr:col>
      <xdr:colOff>639536</xdr:colOff>
      <xdr:row>0</xdr:row>
      <xdr:rowOff>1058283</xdr:rowOff>
    </xdr:to>
    <xdr:pic>
      <xdr:nvPicPr>
        <xdr:cNvPr id="3" name="Imagen 2" descr="http://www.tecnolack.com/wp-content/uploads/2013/06/SEP_2012-2018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822" y="68037"/>
          <a:ext cx="3246664" cy="99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149678</xdr:colOff>
      <xdr:row>0</xdr:row>
      <xdr:rowOff>28346</xdr:rowOff>
    </xdr:from>
    <xdr:to>
      <xdr:col>14</xdr:col>
      <xdr:colOff>133351</xdr:colOff>
      <xdr:row>1</xdr:row>
      <xdr:rowOff>1130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3653" y="28346"/>
          <a:ext cx="1088573" cy="1296759"/>
        </a:xfrm>
        <a:prstGeom prst="rect">
          <a:avLst/>
        </a:prstGeom>
      </xdr:spPr>
    </xdr:pic>
    <xdr:clientData/>
  </xdr:twoCellAnchor>
  <xdr:twoCellAnchor editAs="oneCell">
    <xdr:from>
      <xdr:col>11</xdr:col>
      <xdr:colOff>68038</xdr:colOff>
      <xdr:row>0</xdr:row>
      <xdr:rowOff>1</xdr:rowOff>
    </xdr:from>
    <xdr:to>
      <xdr:col>12</xdr:col>
      <xdr:colOff>437375</xdr:colOff>
      <xdr:row>0</xdr:row>
      <xdr:rowOff>1306287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9963" y="1"/>
          <a:ext cx="1055137" cy="1306286"/>
        </a:xfrm>
        <a:prstGeom prst="rect">
          <a:avLst/>
        </a:prstGeom>
      </xdr:spPr>
    </xdr:pic>
    <xdr:clientData/>
  </xdr:twoCellAnchor>
  <xdr:twoCellAnchor editAs="oneCell">
    <xdr:from>
      <xdr:col>4</xdr:col>
      <xdr:colOff>73479</xdr:colOff>
      <xdr:row>0</xdr:row>
      <xdr:rowOff>108856</xdr:rowOff>
    </xdr:from>
    <xdr:to>
      <xdr:col>10</xdr:col>
      <xdr:colOff>2217965</xdr:colOff>
      <xdr:row>0</xdr:row>
      <xdr:rowOff>1265463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108856"/>
          <a:ext cx="7573736" cy="11566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68"/>
  <sheetViews>
    <sheetView tabSelected="1" topLeftCell="A46" zoomScale="67" zoomScaleNormal="85" workbookViewId="0">
      <selection activeCell="H15" sqref="H15"/>
    </sheetView>
  </sheetViews>
  <sheetFormatPr baseColWidth="10" defaultRowHeight="14.4" x14ac:dyDescent="0.3"/>
  <cols>
    <col min="1" max="1" width="3.5546875" bestFit="1" customWidth="1"/>
    <col min="2" max="2" width="42.109375" bestFit="1" customWidth="1"/>
    <col min="3" max="3" width="13" customWidth="1"/>
    <col min="4" max="4" width="5.88671875" bestFit="1" customWidth="1"/>
    <col min="5" max="5" width="6.109375" bestFit="1" customWidth="1"/>
    <col min="6" max="6" width="18.6640625" bestFit="1" customWidth="1"/>
    <col min="7" max="7" width="4.88671875" customWidth="1"/>
    <col min="8" max="8" width="24.109375" bestFit="1" customWidth="1"/>
    <col min="9" max="9" width="34.33203125" bestFit="1" customWidth="1"/>
    <col min="10" max="10" width="10.88671875" bestFit="1" customWidth="1"/>
    <col min="11" max="11" width="35.21875" bestFit="1" customWidth="1"/>
    <col min="12" max="12" width="5" bestFit="1" customWidth="1"/>
    <col min="13" max="13" width="14.33203125" bestFit="1" customWidth="1"/>
    <col min="14" max="14" width="14.33203125" customWidth="1"/>
    <col min="15" max="15" width="44.88671875" bestFit="1" customWidth="1"/>
    <col min="16" max="16" width="13.44140625" customWidth="1"/>
    <col min="17" max="17" width="12.6640625" customWidth="1"/>
    <col min="18" max="18" width="13.109375" customWidth="1"/>
  </cols>
  <sheetData>
    <row r="2" spans="1:17" ht="15" thickBot="1" x14ac:dyDescent="0.35"/>
    <row r="3" spans="1:17" ht="15" thickBot="1" x14ac:dyDescent="0.35">
      <c r="A3" s="10" t="s">
        <v>47</v>
      </c>
      <c r="B3" s="10" t="s">
        <v>48</v>
      </c>
      <c r="C3" s="10" t="s">
        <v>0</v>
      </c>
      <c r="D3" s="10" t="s">
        <v>49</v>
      </c>
      <c r="E3" s="10" t="s">
        <v>50</v>
      </c>
      <c r="F3" s="10" t="s">
        <v>51</v>
      </c>
      <c r="H3" s="47" t="s">
        <v>13</v>
      </c>
      <c r="I3" s="5" t="str">
        <f>IF(I14=I15, "FINAL", "PARCIAL")</f>
        <v>FINAL</v>
      </c>
      <c r="K3" t="s">
        <v>62</v>
      </c>
    </row>
    <row r="4" spans="1:17" ht="15" thickBot="1" x14ac:dyDescent="0.35">
      <c r="A4" s="123" t="s">
        <v>37</v>
      </c>
      <c r="B4" s="11" t="s">
        <v>138</v>
      </c>
      <c r="C4" s="12" t="s">
        <v>139</v>
      </c>
      <c r="D4" s="13">
        <v>96</v>
      </c>
      <c r="E4" s="13">
        <v>4</v>
      </c>
      <c r="F4" s="12" t="s">
        <v>106</v>
      </c>
      <c r="H4" s="1"/>
      <c r="I4" s="2"/>
    </row>
    <row r="5" spans="1:17" x14ac:dyDescent="0.3">
      <c r="A5" s="123"/>
      <c r="B5" s="11" t="s">
        <v>127</v>
      </c>
      <c r="C5" s="12" t="s">
        <v>111</v>
      </c>
      <c r="D5" s="13">
        <v>89</v>
      </c>
      <c r="E5" s="13">
        <v>5</v>
      </c>
      <c r="F5" s="12" t="s">
        <v>106</v>
      </c>
      <c r="H5" s="117" t="s">
        <v>31</v>
      </c>
      <c r="I5" s="118"/>
    </row>
    <row r="6" spans="1:17" ht="15" thickBot="1" x14ac:dyDescent="0.35">
      <c r="A6" s="123"/>
      <c r="B6" s="11" t="s">
        <v>140</v>
      </c>
      <c r="C6" s="12" t="s">
        <v>112</v>
      </c>
      <c r="D6" s="13">
        <v>96</v>
      </c>
      <c r="E6" s="13">
        <v>4</v>
      </c>
      <c r="F6" s="12" t="s">
        <v>106</v>
      </c>
      <c r="H6" s="6" t="s">
        <v>14</v>
      </c>
      <c r="I6" s="48" t="str">
        <f>M32</f>
        <v xml:space="preserve">KAREN ANDREA MÁRQUEZ DÍAZ </v>
      </c>
    </row>
    <row r="7" spans="1:17" ht="15" thickBot="1" x14ac:dyDescent="0.35">
      <c r="A7" s="123"/>
      <c r="B7" s="11" t="s">
        <v>141</v>
      </c>
      <c r="C7" s="12" t="s">
        <v>142</v>
      </c>
      <c r="D7" s="13">
        <v>90</v>
      </c>
      <c r="E7" s="13">
        <v>4</v>
      </c>
      <c r="F7" s="12" t="s">
        <v>106</v>
      </c>
      <c r="H7" s="6" t="s">
        <v>9</v>
      </c>
      <c r="I7" s="3" t="str">
        <f>I33</f>
        <v>LA</v>
      </c>
      <c r="K7" s="83" t="s">
        <v>64</v>
      </c>
      <c r="L7" s="84" t="s">
        <v>65</v>
      </c>
      <c r="M7" s="85" t="s">
        <v>66</v>
      </c>
      <c r="N7" s="86" t="s">
        <v>84</v>
      </c>
      <c r="O7" s="87" t="s">
        <v>78</v>
      </c>
      <c r="Q7" s="53" t="s">
        <v>87</v>
      </c>
    </row>
    <row r="8" spans="1:17" x14ac:dyDescent="0.3">
      <c r="A8" s="123"/>
      <c r="B8" s="11" t="s">
        <v>107</v>
      </c>
      <c r="C8" s="12" t="s">
        <v>114</v>
      </c>
      <c r="D8" s="13">
        <v>88</v>
      </c>
      <c r="E8" s="13">
        <v>4</v>
      </c>
      <c r="F8" s="12" t="s">
        <v>106</v>
      </c>
      <c r="H8" s="6" t="s">
        <v>10</v>
      </c>
      <c r="I8" s="3">
        <f>N32</f>
        <v>1902028</v>
      </c>
      <c r="K8" s="78" t="s">
        <v>82</v>
      </c>
      <c r="L8" s="79">
        <v>2009</v>
      </c>
      <c r="M8" s="80" t="s">
        <v>72</v>
      </c>
      <c r="N8" s="81">
        <v>260</v>
      </c>
      <c r="O8" s="82" t="s">
        <v>109</v>
      </c>
      <c r="Q8" s="53" t="s">
        <v>90</v>
      </c>
    </row>
    <row r="9" spans="1:17" x14ac:dyDescent="0.3">
      <c r="A9" s="123"/>
      <c r="B9" s="11" t="s">
        <v>143</v>
      </c>
      <c r="C9" s="12" t="s">
        <v>144</v>
      </c>
      <c r="D9" s="13">
        <v>94</v>
      </c>
      <c r="E9" s="13">
        <v>4</v>
      </c>
      <c r="F9" s="12" t="s">
        <v>106</v>
      </c>
      <c r="H9" s="6" t="s">
        <v>21</v>
      </c>
      <c r="I9" s="3" t="str">
        <f>O32</f>
        <v>LOGÍSTICA</v>
      </c>
      <c r="K9" s="59" t="s">
        <v>80</v>
      </c>
      <c r="L9" s="60">
        <v>2004</v>
      </c>
      <c r="M9" s="61" t="s">
        <v>67</v>
      </c>
      <c r="N9" s="62">
        <v>400</v>
      </c>
      <c r="O9" s="63" t="s">
        <v>76</v>
      </c>
      <c r="Q9" s="53" t="s">
        <v>86</v>
      </c>
    </row>
    <row r="10" spans="1:17" ht="15" customHeight="1" x14ac:dyDescent="0.3">
      <c r="A10" s="123" t="s">
        <v>38</v>
      </c>
      <c r="B10" s="11" t="s">
        <v>136</v>
      </c>
      <c r="C10" s="12" t="s">
        <v>145</v>
      </c>
      <c r="D10" s="13">
        <v>98</v>
      </c>
      <c r="E10" s="13">
        <v>4</v>
      </c>
      <c r="F10" s="12" t="s">
        <v>106</v>
      </c>
      <c r="H10" s="6" t="s">
        <v>22</v>
      </c>
      <c r="I10" s="3" t="str">
        <f>P32</f>
        <v>ILOG-2009-202</v>
      </c>
      <c r="K10" s="64" t="s">
        <v>79</v>
      </c>
      <c r="L10" s="65">
        <v>2004</v>
      </c>
      <c r="M10" s="66" t="s">
        <v>68</v>
      </c>
      <c r="N10" s="62">
        <v>400</v>
      </c>
      <c r="O10" s="67" t="s">
        <v>88</v>
      </c>
      <c r="Q10" s="53" t="s">
        <v>86</v>
      </c>
    </row>
    <row r="11" spans="1:17" ht="15" thickBot="1" x14ac:dyDescent="0.35">
      <c r="A11" s="123">
        <v>8</v>
      </c>
      <c r="B11" s="11" t="s">
        <v>130</v>
      </c>
      <c r="C11" s="12" t="s">
        <v>115</v>
      </c>
      <c r="D11" s="13">
        <v>89</v>
      </c>
      <c r="E11" s="13">
        <v>5</v>
      </c>
      <c r="F11" s="12" t="s">
        <v>106</v>
      </c>
      <c r="H11" s="6" t="s">
        <v>11</v>
      </c>
      <c r="I11" s="3" t="str">
        <f>Q32</f>
        <v>AGOSTO 2019</v>
      </c>
      <c r="K11" s="73" t="s">
        <v>81</v>
      </c>
      <c r="L11" s="74">
        <v>2004</v>
      </c>
      <c r="M11" s="75" t="s">
        <v>69</v>
      </c>
      <c r="N11" s="76">
        <v>400</v>
      </c>
      <c r="O11" s="77" t="s">
        <v>77</v>
      </c>
      <c r="Q11" s="53" t="s">
        <v>85</v>
      </c>
    </row>
    <row r="12" spans="1:17" x14ac:dyDescent="0.3">
      <c r="A12" s="123">
        <v>9</v>
      </c>
      <c r="B12" s="11" t="s">
        <v>146</v>
      </c>
      <c r="C12" s="12" t="s">
        <v>147</v>
      </c>
      <c r="D12" s="13">
        <v>73</v>
      </c>
      <c r="E12" s="13">
        <v>4</v>
      </c>
      <c r="F12" s="12" t="s">
        <v>106</v>
      </c>
      <c r="H12" s="6" t="s">
        <v>12</v>
      </c>
      <c r="I12" s="3" t="str">
        <f>R32</f>
        <v>DICIEMBRE 2023</v>
      </c>
      <c r="K12" s="78" t="s">
        <v>80</v>
      </c>
      <c r="L12" s="79">
        <v>2010</v>
      </c>
      <c r="M12" s="80" t="s">
        <v>70</v>
      </c>
      <c r="N12" s="81">
        <v>260</v>
      </c>
      <c r="O12" s="82" t="s">
        <v>76</v>
      </c>
      <c r="P12" t="s">
        <v>126</v>
      </c>
    </row>
    <row r="13" spans="1:17" x14ac:dyDescent="0.3">
      <c r="A13" s="123">
        <v>10</v>
      </c>
      <c r="B13" s="11" t="s">
        <v>148</v>
      </c>
      <c r="C13" s="12" t="s">
        <v>149</v>
      </c>
      <c r="D13" s="13">
        <v>94</v>
      </c>
      <c r="E13" s="13">
        <v>4</v>
      </c>
      <c r="F13" s="12" t="s">
        <v>106</v>
      </c>
      <c r="H13" s="6" t="s">
        <v>15</v>
      </c>
      <c r="I13" s="52">
        <f>AVERAGE(D4:D57,D59:D61,D63:D68)</f>
        <v>88.351851851851848</v>
      </c>
      <c r="K13" s="55" t="s">
        <v>79</v>
      </c>
      <c r="L13" s="56">
        <v>2010</v>
      </c>
      <c r="M13" s="57" t="s">
        <v>63</v>
      </c>
      <c r="N13" s="54">
        <v>260</v>
      </c>
      <c r="O13" s="58" t="s">
        <v>75</v>
      </c>
    </row>
    <row r="14" spans="1:17" x14ac:dyDescent="0.3">
      <c r="A14" s="123">
        <v>11</v>
      </c>
      <c r="B14" s="11" t="s">
        <v>150</v>
      </c>
      <c r="C14" s="12" t="s">
        <v>151</v>
      </c>
      <c r="D14" s="13">
        <v>95</v>
      </c>
      <c r="E14" s="13">
        <v>4</v>
      </c>
      <c r="F14" s="12" t="s">
        <v>106</v>
      </c>
      <c r="H14" s="6" t="s">
        <v>16</v>
      </c>
      <c r="I14" s="52">
        <f>SUM(E4:E68)</f>
        <v>260</v>
      </c>
      <c r="K14" s="55" t="s">
        <v>81</v>
      </c>
      <c r="L14" s="56">
        <v>2010</v>
      </c>
      <c r="M14" s="57" t="s">
        <v>71</v>
      </c>
      <c r="N14" s="54">
        <v>260</v>
      </c>
      <c r="O14" s="58" t="s">
        <v>77</v>
      </c>
    </row>
    <row r="15" spans="1:17" x14ac:dyDescent="0.3">
      <c r="A15" s="123">
        <v>12</v>
      </c>
      <c r="B15" s="11" t="s">
        <v>152</v>
      </c>
      <c r="C15" s="12" t="s">
        <v>153</v>
      </c>
      <c r="D15" s="13">
        <v>92</v>
      </c>
      <c r="E15" s="13">
        <v>4</v>
      </c>
      <c r="F15" s="12" t="s">
        <v>106</v>
      </c>
      <c r="H15" s="6" t="s">
        <v>33</v>
      </c>
      <c r="I15" s="3">
        <f>N8</f>
        <v>260</v>
      </c>
      <c r="K15" s="55" t="s">
        <v>82</v>
      </c>
      <c r="L15" s="56">
        <v>2009</v>
      </c>
      <c r="M15" s="57" t="s">
        <v>72</v>
      </c>
      <c r="N15" s="54">
        <v>260</v>
      </c>
      <c r="O15" s="58" t="s">
        <v>74</v>
      </c>
      <c r="P15" s="104" t="s">
        <v>126</v>
      </c>
    </row>
    <row r="16" spans="1:17" ht="15" customHeight="1" thickBot="1" x14ac:dyDescent="0.35">
      <c r="A16" s="123" t="s">
        <v>39</v>
      </c>
      <c r="B16" s="11" t="s">
        <v>154</v>
      </c>
      <c r="C16" s="12" t="s">
        <v>155</v>
      </c>
      <c r="D16" s="13">
        <v>95</v>
      </c>
      <c r="E16" s="13">
        <v>4</v>
      </c>
      <c r="F16" s="12" t="s">
        <v>106</v>
      </c>
      <c r="H16" s="6" t="s">
        <v>23</v>
      </c>
      <c r="I16" s="97" t="str">
        <f>I34</f>
        <v>13</v>
      </c>
      <c r="K16" s="68" t="s">
        <v>83</v>
      </c>
      <c r="L16" s="69">
        <v>2009</v>
      </c>
      <c r="M16" s="70" t="s">
        <v>73</v>
      </c>
      <c r="N16" s="71">
        <v>260</v>
      </c>
      <c r="O16" s="72" t="s">
        <v>89</v>
      </c>
    </row>
    <row r="17" spans="1:20" x14ac:dyDescent="0.3">
      <c r="A17" s="123">
        <v>14</v>
      </c>
      <c r="B17" s="11" t="s">
        <v>128</v>
      </c>
      <c r="C17" s="12" t="s">
        <v>113</v>
      </c>
      <c r="D17" s="13">
        <v>85</v>
      </c>
      <c r="E17" s="13">
        <v>5</v>
      </c>
      <c r="F17" s="12" t="s">
        <v>106</v>
      </c>
      <c r="H17" s="6" t="s">
        <v>24</v>
      </c>
      <c r="I17" s="3" t="str">
        <f>I35</f>
        <v>FEBRERO</v>
      </c>
      <c r="K17" t="s">
        <v>79</v>
      </c>
      <c r="L17">
        <v>2010</v>
      </c>
      <c r="M17" t="s">
        <v>63</v>
      </c>
      <c r="N17">
        <v>260</v>
      </c>
      <c r="O17" t="s">
        <v>122</v>
      </c>
    </row>
    <row r="18" spans="1:20" ht="15" thickBot="1" x14ac:dyDescent="0.35">
      <c r="A18" s="123">
        <v>15</v>
      </c>
      <c r="B18" s="11" t="s">
        <v>156</v>
      </c>
      <c r="C18" s="12" t="s">
        <v>157</v>
      </c>
      <c r="D18" s="13">
        <v>80</v>
      </c>
      <c r="E18" s="13">
        <v>4</v>
      </c>
      <c r="F18" s="12" t="s">
        <v>106</v>
      </c>
      <c r="H18" s="7" t="s">
        <v>25</v>
      </c>
      <c r="I18" s="98">
        <f>I36</f>
        <v>2025</v>
      </c>
      <c r="K18" t="s">
        <v>82</v>
      </c>
      <c r="L18">
        <v>2009</v>
      </c>
      <c r="M18" t="s">
        <v>72</v>
      </c>
      <c r="N18" s="104">
        <v>260</v>
      </c>
      <c r="O18" t="s">
        <v>109</v>
      </c>
      <c r="P18" t="s">
        <v>125</v>
      </c>
    </row>
    <row r="19" spans="1:20" x14ac:dyDescent="0.3">
      <c r="A19" s="123">
        <v>16</v>
      </c>
      <c r="B19" s="11" t="s">
        <v>158</v>
      </c>
      <c r="C19" s="12" t="s">
        <v>159</v>
      </c>
      <c r="D19" s="13">
        <v>91</v>
      </c>
      <c r="E19" s="13">
        <v>4</v>
      </c>
      <c r="F19" s="12" t="s">
        <v>106</v>
      </c>
      <c r="H19" s="1"/>
      <c r="I19" s="2"/>
      <c r="K19" t="s">
        <v>80</v>
      </c>
      <c r="L19">
        <v>2010</v>
      </c>
      <c r="M19" t="s">
        <v>70</v>
      </c>
      <c r="N19" s="104">
        <v>260</v>
      </c>
      <c r="O19" t="s">
        <v>110</v>
      </c>
      <c r="P19" t="s">
        <v>125</v>
      </c>
    </row>
    <row r="20" spans="1:20" ht="15" thickBot="1" x14ac:dyDescent="0.35">
      <c r="A20" s="123">
        <v>17</v>
      </c>
      <c r="B20" s="11" t="s">
        <v>160</v>
      </c>
      <c r="C20" s="12" t="s">
        <v>161</v>
      </c>
      <c r="D20" s="13">
        <v>91</v>
      </c>
      <c r="E20" s="13">
        <v>5</v>
      </c>
      <c r="F20" s="12" t="s">
        <v>106</v>
      </c>
      <c r="H20" s="1"/>
      <c r="I20" s="2"/>
      <c r="K20" t="s">
        <v>81</v>
      </c>
      <c r="L20">
        <v>2010</v>
      </c>
      <c r="M20" t="s">
        <v>71</v>
      </c>
      <c r="N20">
        <v>260</v>
      </c>
      <c r="O20" t="s">
        <v>129</v>
      </c>
    </row>
    <row r="21" spans="1:20" x14ac:dyDescent="0.3">
      <c r="A21" s="123">
        <v>18</v>
      </c>
      <c r="B21" s="11" t="s">
        <v>134</v>
      </c>
      <c r="C21" s="12" t="s">
        <v>162</v>
      </c>
      <c r="D21" s="13">
        <v>98</v>
      </c>
      <c r="E21" s="13">
        <v>5</v>
      </c>
      <c r="F21" s="12" t="s">
        <v>106</v>
      </c>
      <c r="H21" s="119" t="s">
        <v>32</v>
      </c>
      <c r="I21" s="120"/>
      <c r="K21" t="s">
        <v>81</v>
      </c>
      <c r="L21">
        <v>2010</v>
      </c>
      <c r="M21" t="s">
        <v>71</v>
      </c>
      <c r="N21" s="104">
        <v>260</v>
      </c>
      <c r="O21" t="s">
        <v>123</v>
      </c>
    </row>
    <row r="22" spans="1:20" ht="15" customHeight="1" x14ac:dyDescent="0.3">
      <c r="A22" s="123" t="s">
        <v>40</v>
      </c>
      <c r="B22" s="11" t="s">
        <v>163</v>
      </c>
      <c r="C22" s="12" t="s">
        <v>164</v>
      </c>
      <c r="D22" s="13">
        <v>80</v>
      </c>
      <c r="E22" s="13">
        <v>4</v>
      </c>
      <c r="F22" s="12" t="s">
        <v>106</v>
      </c>
      <c r="H22" s="8" t="s">
        <v>17</v>
      </c>
      <c r="I22" s="3">
        <f>K32</f>
        <v>1377</v>
      </c>
    </row>
    <row r="23" spans="1:20" x14ac:dyDescent="0.3">
      <c r="A23" s="123">
        <v>20</v>
      </c>
      <c r="B23" s="11" t="s">
        <v>165</v>
      </c>
      <c r="C23" s="12" t="s">
        <v>166</v>
      </c>
      <c r="D23" s="13">
        <v>98</v>
      </c>
      <c r="E23" s="13">
        <v>4</v>
      </c>
      <c r="F23" s="12" t="s">
        <v>106</v>
      </c>
      <c r="H23" s="8" t="s">
        <v>18</v>
      </c>
      <c r="I23" s="3" t="str">
        <f>H32</f>
        <v>002</v>
      </c>
    </row>
    <row r="24" spans="1:20" x14ac:dyDescent="0.3">
      <c r="A24" s="123">
        <v>21</v>
      </c>
      <c r="B24" s="11" t="s">
        <v>132</v>
      </c>
      <c r="C24" s="12" t="s">
        <v>167</v>
      </c>
      <c r="D24" s="13">
        <v>93</v>
      </c>
      <c r="E24" s="13">
        <v>5</v>
      </c>
      <c r="F24" s="12" t="s">
        <v>106</v>
      </c>
      <c r="H24" s="8" t="s">
        <v>19</v>
      </c>
      <c r="I24" s="3" t="str">
        <f>I32</f>
        <v>50</v>
      </c>
    </row>
    <row r="25" spans="1:20" ht="15" thickBot="1" x14ac:dyDescent="0.35">
      <c r="A25" s="123">
        <v>22</v>
      </c>
      <c r="B25" s="11" t="s">
        <v>168</v>
      </c>
      <c r="C25" s="12" t="s">
        <v>169</v>
      </c>
      <c r="D25" s="13">
        <v>95</v>
      </c>
      <c r="E25" s="13">
        <v>5</v>
      </c>
      <c r="F25" s="12" t="s">
        <v>106</v>
      </c>
      <c r="H25" s="9" t="s">
        <v>26</v>
      </c>
      <c r="I25" s="4">
        <v>45672</v>
      </c>
    </row>
    <row r="26" spans="1:20" ht="15" thickBot="1" x14ac:dyDescent="0.35">
      <c r="A26" s="123">
        <v>23</v>
      </c>
      <c r="B26" s="11" t="s">
        <v>170</v>
      </c>
      <c r="C26" s="12" t="s">
        <v>171</v>
      </c>
      <c r="D26" s="13">
        <v>88</v>
      </c>
      <c r="E26" s="13">
        <v>5</v>
      </c>
      <c r="F26" s="12" t="s">
        <v>106</v>
      </c>
    </row>
    <row r="27" spans="1:20" ht="15" thickBot="1" x14ac:dyDescent="0.35">
      <c r="A27" s="123">
        <v>24</v>
      </c>
      <c r="B27" s="11" t="s">
        <v>172</v>
      </c>
      <c r="C27" s="12" t="s">
        <v>173</v>
      </c>
      <c r="D27" s="13">
        <v>90</v>
      </c>
      <c r="E27" s="13">
        <v>6</v>
      </c>
      <c r="F27" s="12" t="s">
        <v>106</v>
      </c>
      <c r="H27" s="121" t="s">
        <v>46</v>
      </c>
      <c r="I27" s="122"/>
    </row>
    <row r="28" spans="1:20" ht="15" customHeight="1" thickBot="1" x14ac:dyDescent="0.35">
      <c r="A28" s="123" t="s">
        <v>41</v>
      </c>
      <c r="B28" s="11" t="s">
        <v>174</v>
      </c>
      <c r="C28" s="12" t="s">
        <v>175</v>
      </c>
      <c r="D28" s="13">
        <v>82</v>
      </c>
      <c r="E28" s="13">
        <v>5</v>
      </c>
      <c r="F28" s="12" t="s">
        <v>106</v>
      </c>
      <c r="H28" s="9" t="s">
        <v>53</v>
      </c>
      <c r="I28" s="88" t="s">
        <v>109</v>
      </c>
    </row>
    <row r="29" spans="1:20" x14ac:dyDescent="0.3">
      <c r="A29" s="123">
        <v>26</v>
      </c>
      <c r="B29" s="11" t="s">
        <v>176</v>
      </c>
      <c r="C29" s="12" t="s">
        <v>177</v>
      </c>
      <c r="D29" s="13">
        <v>86</v>
      </c>
      <c r="E29" s="13">
        <v>4</v>
      </c>
      <c r="F29" s="12" t="s">
        <v>106</v>
      </c>
    </row>
    <row r="30" spans="1:20" x14ac:dyDescent="0.3">
      <c r="A30" s="123">
        <v>27</v>
      </c>
      <c r="B30" s="11" t="s">
        <v>133</v>
      </c>
      <c r="C30" s="12" t="s">
        <v>178</v>
      </c>
      <c r="D30" s="13">
        <v>95</v>
      </c>
      <c r="E30" s="13">
        <v>5</v>
      </c>
      <c r="F30" s="12" t="s">
        <v>106</v>
      </c>
    </row>
    <row r="31" spans="1:20" x14ac:dyDescent="0.3">
      <c r="A31" s="123">
        <v>28</v>
      </c>
      <c r="B31" s="11" t="s">
        <v>179</v>
      </c>
      <c r="C31" s="12" t="s">
        <v>180</v>
      </c>
      <c r="D31" s="13">
        <v>93</v>
      </c>
      <c r="E31" s="13">
        <v>4</v>
      </c>
      <c r="F31" s="12" t="s">
        <v>106</v>
      </c>
      <c r="H31" s="94" t="s">
        <v>18</v>
      </c>
      <c r="I31" s="94" t="s">
        <v>19</v>
      </c>
      <c r="J31" s="94" t="s">
        <v>91</v>
      </c>
      <c r="K31" s="94" t="s">
        <v>92</v>
      </c>
      <c r="L31" s="94" t="s">
        <v>93</v>
      </c>
      <c r="M31" s="94" t="s">
        <v>94</v>
      </c>
      <c r="N31" s="94" t="s">
        <v>10</v>
      </c>
      <c r="O31" s="94" t="s">
        <v>95</v>
      </c>
      <c r="P31" s="94" t="s">
        <v>96</v>
      </c>
      <c r="Q31" s="94" t="s">
        <v>97</v>
      </c>
      <c r="R31" s="94" t="s">
        <v>98</v>
      </c>
    </row>
    <row r="32" spans="1:20" x14ac:dyDescent="0.3">
      <c r="A32" s="123">
        <v>29</v>
      </c>
      <c r="B32" s="11" t="s">
        <v>181</v>
      </c>
      <c r="C32" s="12" t="s">
        <v>182</v>
      </c>
      <c r="D32" s="13">
        <v>95</v>
      </c>
      <c r="E32" s="13">
        <v>4</v>
      </c>
      <c r="F32" s="12" t="s">
        <v>106</v>
      </c>
      <c r="H32" s="114" t="s">
        <v>120</v>
      </c>
      <c r="I32" s="114" t="s">
        <v>221</v>
      </c>
      <c r="J32" s="111">
        <v>45701</v>
      </c>
      <c r="K32" s="101">
        <v>1377</v>
      </c>
      <c r="L32" s="102">
        <v>1545</v>
      </c>
      <c r="M32" s="115" t="s">
        <v>222</v>
      </c>
      <c r="N32" s="109">
        <v>1902028</v>
      </c>
      <c r="O32" s="109" t="s">
        <v>137</v>
      </c>
      <c r="P32" s="109" t="s">
        <v>72</v>
      </c>
      <c r="Q32" s="107" t="s">
        <v>223</v>
      </c>
      <c r="R32" s="107" t="s">
        <v>219</v>
      </c>
      <c r="S32" s="100" t="s">
        <v>105</v>
      </c>
      <c r="T32">
        <v>45467</v>
      </c>
    </row>
    <row r="33" spans="1:15" x14ac:dyDescent="0.3">
      <c r="A33" s="123">
        <v>30</v>
      </c>
      <c r="B33" s="11" t="s">
        <v>183</v>
      </c>
      <c r="C33" s="12" t="s">
        <v>184</v>
      </c>
      <c r="D33" s="13">
        <v>92</v>
      </c>
      <c r="E33" s="13">
        <v>5</v>
      </c>
      <c r="F33" s="12" t="s">
        <v>106</v>
      </c>
      <c r="H33" s="95" t="s">
        <v>99</v>
      </c>
      <c r="I33" s="93" t="s">
        <v>220</v>
      </c>
    </row>
    <row r="34" spans="1:15" ht="15" customHeight="1" x14ac:dyDescent="0.3">
      <c r="A34" s="123" t="s">
        <v>42</v>
      </c>
      <c r="B34" s="11" t="s">
        <v>185</v>
      </c>
      <c r="C34" s="12" t="s">
        <v>186</v>
      </c>
      <c r="D34" s="13">
        <v>100</v>
      </c>
      <c r="E34" s="13">
        <v>5</v>
      </c>
      <c r="F34" s="12" t="s">
        <v>106</v>
      </c>
      <c r="H34" s="95" t="s">
        <v>100</v>
      </c>
      <c r="I34" s="96" t="s">
        <v>230</v>
      </c>
      <c r="K34" s="116" t="s">
        <v>104</v>
      </c>
      <c r="O34" s="116" t="s">
        <v>103</v>
      </c>
    </row>
    <row r="35" spans="1:15" x14ac:dyDescent="0.3">
      <c r="A35" s="123">
        <v>32</v>
      </c>
      <c r="B35" s="11" t="s">
        <v>187</v>
      </c>
      <c r="C35" s="12" t="s">
        <v>188</v>
      </c>
      <c r="D35" s="13">
        <v>81</v>
      </c>
      <c r="E35" s="13">
        <v>4</v>
      </c>
      <c r="F35" s="12" t="s">
        <v>106</v>
      </c>
      <c r="H35" s="95" t="s">
        <v>101</v>
      </c>
      <c r="I35" s="93" t="s">
        <v>231</v>
      </c>
      <c r="K35" s="116"/>
      <c r="O35" s="116"/>
    </row>
    <row r="36" spans="1:15" x14ac:dyDescent="0.3">
      <c r="A36" s="123">
        <v>33</v>
      </c>
      <c r="B36" s="11" t="s">
        <v>189</v>
      </c>
      <c r="C36" s="12" t="s">
        <v>190</v>
      </c>
      <c r="D36" s="13">
        <v>87</v>
      </c>
      <c r="E36" s="13">
        <v>4</v>
      </c>
      <c r="F36" s="12" t="s">
        <v>106</v>
      </c>
      <c r="H36" s="95" t="s">
        <v>102</v>
      </c>
      <c r="I36" s="93">
        <v>2025</v>
      </c>
      <c r="K36" s="116"/>
      <c r="O36" s="116"/>
    </row>
    <row r="37" spans="1:15" x14ac:dyDescent="0.3">
      <c r="A37" s="123">
        <v>34</v>
      </c>
      <c r="B37" s="11" t="s">
        <v>131</v>
      </c>
      <c r="C37" s="12" t="s">
        <v>191</v>
      </c>
      <c r="D37" s="13">
        <v>75</v>
      </c>
      <c r="E37" s="13">
        <v>4</v>
      </c>
      <c r="F37" s="12" t="s">
        <v>106</v>
      </c>
      <c r="K37" s="116"/>
      <c r="O37" s="116"/>
    </row>
    <row r="38" spans="1:15" x14ac:dyDescent="0.3">
      <c r="A38" s="123">
        <v>35</v>
      </c>
      <c r="B38" s="11" t="s">
        <v>192</v>
      </c>
      <c r="C38" s="12" t="s">
        <v>117</v>
      </c>
      <c r="D38" s="13">
        <v>82</v>
      </c>
      <c r="E38" s="13">
        <v>4</v>
      </c>
      <c r="F38" s="12" t="s">
        <v>106</v>
      </c>
      <c r="K38" s="116"/>
      <c r="O38" s="116"/>
    </row>
    <row r="39" spans="1:15" x14ac:dyDescent="0.3">
      <c r="A39" s="123">
        <v>36</v>
      </c>
      <c r="B39" s="11" t="s">
        <v>193</v>
      </c>
      <c r="C39" s="12" t="s">
        <v>194</v>
      </c>
      <c r="D39" s="13">
        <v>89</v>
      </c>
      <c r="E39" s="13">
        <v>5</v>
      </c>
      <c r="F39" s="12" t="s">
        <v>106</v>
      </c>
      <c r="K39" s="116"/>
      <c r="M39" t="s">
        <v>218</v>
      </c>
      <c r="O39" s="116"/>
    </row>
    <row r="40" spans="1:15" ht="15" customHeight="1" x14ac:dyDescent="0.3">
      <c r="A40" s="123" t="s">
        <v>43</v>
      </c>
      <c r="B40" s="11" t="s">
        <v>195</v>
      </c>
      <c r="C40" s="12" t="s">
        <v>196</v>
      </c>
      <c r="D40" s="13">
        <v>94</v>
      </c>
      <c r="E40" s="13">
        <v>4</v>
      </c>
      <c r="F40" s="12" t="s">
        <v>106</v>
      </c>
      <c r="K40" s="116"/>
      <c r="O40" s="116"/>
    </row>
    <row r="41" spans="1:15" x14ac:dyDescent="0.3">
      <c r="A41" s="123">
        <v>38</v>
      </c>
      <c r="B41" s="11" t="s">
        <v>197</v>
      </c>
      <c r="C41" s="12" t="s">
        <v>198</v>
      </c>
      <c r="D41" s="13">
        <v>79</v>
      </c>
      <c r="E41" s="13">
        <v>4</v>
      </c>
      <c r="F41" s="12" t="s">
        <v>106</v>
      </c>
      <c r="K41" s="116"/>
      <c r="O41" s="116"/>
    </row>
    <row r="42" spans="1:15" x14ac:dyDescent="0.3">
      <c r="A42" s="123">
        <v>39</v>
      </c>
      <c r="B42" s="11" t="s">
        <v>199</v>
      </c>
      <c r="C42" s="12" t="s">
        <v>200</v>
      </c>
      <c r="D42" s="13">
        <v>80</v>
      </c>
      <c r="E42" s="13">
        <v>5</v>
      </c>
      <c r="F42" s="12" t="s">
        <v>106</v>
      </c>
    </row>
    <row r="43" spans="1:15" x14ac:dyDescent="0.3">
      <c r="A43" s="123">
        <v>40</v>
      </c>
      <c r="B43" s="11" t="s">
        <v>201</v>
      </c>
      <c r="C43" s="12" t="s">
        <v>202</v>
      </c>
      <c r="D43" s="13">
        <v>90</v>
      </c>
      <c r="E43" s="13">
        <v>4</v>
      </c>
      <c r="F43" s="12" t="s">
        <v>106</v>
      </c>
    </row>
    <row r="44" spans="1:15" x14ac:dyDescent="0.3">
      <c r="A44" s="123">
        <v>41</v>
      </c>
      <c r="B44" s="11" t="s">
        <v>135</v>
      </c>
      <c r="C44" s="12" t="s">
        <v>118</v>
      </c>
      <c r="D44" s="13">
        <v>92</v>
      </c>
      <c r="E44" s="13">
        <v>4</v>
      </c>
      <c r="F44" s="12" t="s">
        <v>106</v>
      </c>
    </row>
    <row r="45" spans="1:15" x14ac:dyDescent="0.3">
      <c r="A45" s="123"/>
      <c r="B45" s="11" t="s">
        <v>203</v>
      </c>
      <c r="C45" s="12" t="s">
        <v>204</v>
      </c>
      <c r="D45" s="13">
        <v>81</v>
      </c>
      <c r="E45" s="13">
        <v>4</v>
      </c>
      <c r="F45" s="12" t="s">
        <v>106</v>
      </c>
    </row>
    <row r="46" spans="1:15" ht="15" customHeight="1" x14ac:dyDescent="0.3">
      <c r="A46" s="123" t="s">
        <v>44</v>
      </c>
      <c r="B46" s="11" t="s">
        <v>205</v>
      </c>
      <c r="C46" s="12" t="s">
        <v>206</v>
      </c>
      <c r="D46" s="13">
        <v>91</v>
      </c>
      <c r="E46" s="13">
        <v>5</v>
      </c>
      <c r="F46" s="12" t="s">
        <v>106</v>
      </c>
    </row>
    <row r="47" spans="1:15" ht="15" customHeight="1" x14ac:dyDescent="0.3">
      <c r="A47" s="123"/>
      <c r="B47" s="11" t="s">
        <v>207</v>
      </c>
      <c r="C47" s="12" t="s">
        <v>208</v>
      </c>
      <c r="D47" s="13">
        <v>96</v>
      </c>
      <c r="E47" s="13">
        <v>4</v>
      </c>
      <c r="F47" s="12" t="s">
        <v>106</v>
      </c>
    </row>
    <row r="48" spans="1:15" x14ac:dyDescent="0.3">
      <c r="A48" s="123"/>
      <c r="B48" s="11" t="s">
        <v>209</v>
      </c>
      <c r="C48" s="12" t="s">
        <v>210</v>
      </c>
      <c r="D48" s="13">
        <v>80</v>
      </c>
      <c r="E48" s="13">
        <v>5</v>
      </c>
      <c r="F48" s="12" t="s">
        <v>106</v>
      </c>
    </row>
    <row r="49" spans="1:6" x14ac:dyDescent="0.3">
      <c r="A49" s="123"/>
      <c r="B49" s="11" t="s">
        <v>108</v>
      </c>
      <c r="C49" s="12" t="s">
        <v>116</v>
      </c>
      <c r="D49" s="13">
        <v>90</v>
      </c>
      <c r="E49" s="13">
        <v>5</v>
      </c>
      <c r="F49" s="12" t="s">
        <v>106</v>
      </c>
    </row>
    <row r="50" spans="1:6" x14ac:dyDescent="0.3">
      <c r="A50" s="123"/>
      <c r="B50" s="11" t="s">
        <v>211</v>
      </c>
      <c r="C50" s="12" t="s">
        <v>212</v>
      </c>
      <c r="D50" s="13">
        <v>80</v>
      </c>
      <c r="E50" s="13">
        <v>4</v>
      </c>
      <c r="F50" s="12" t="s">
        <v>106</v>
      </c>
    </row>
    <row r="51" spans="1:6" ht="15" customHeight="1" x14ac:dyDescent="0.3">
      <c r="A51" s="123" t="s">
        <v>46</v>
      </c>
      <c r="B51" s="11"/>
      <c r="C51" s="12"/>
      <c r="D51" s="13"/>
      <c r="E51" s="13"/>
      <c r="F51" s="12"/>
    </row>
    <row r="52" spans="1:6" ht="15" customHeight="1" x14ac:dyDescent="0.3">
      <c r="A52" s="125" t="s">
        <v>45</v>
      </c>
      <c r="B52" s="11"/>
      <c r="C52" s="12"/>
      <c r="D52" s="13"/>
      <c r="E52" s="13"/>
      <c r="F52" s="12"/>
    </row>
    <row r="53" spans="1:6" x14ac:dyDescent="0.3">
      <c r="A53" s="126"/>
      <c r="B53" s="11"/>
      <c r="C53" s="12"/>
      <c r="D53" s="13"/>
      <c r="E53" s="13"/>
      <c r="F53" s="12"/>
    </row>
    <row r="54" spans="1:6" x14ac:dyDescent="0.3">
      <c r="A54" s="126"/>
      <c r="B54" s="11"/>
      <c r="C54" s="12"/>
      <c r="D54" s="13"/>
      <c r="E54" s="13"/>
      <c r="F54" s="12"/>
    </row>
    <row r="55" spans="1:6" x14ac:dyDescent="0.3">
      <c r="A55" s="126"/>
      <c r="B55" s="11"/>
      <c r="C55" s="12"/>
      <c r="D55" s="13"/>
      <c r="E55" s="13"/>
      <c r="F55" s="12"/>
    </row>
    <row r="56" spans="1:6" x14ac:dyDescent="0.3">
      <c r="A56" s="126"/>
      <c r="B56" s="11"/>
      <c r="C56" s="12"/>
      <c r="D56" s="13"/>
      <c r="E56" s="13"/>
      <c r="F56" s="12"/>
    </row>
    <row r="57" spans="1:6" ht="15" customHeight="1" x14ac:dyDescent="0.3">
      <c r="A57" s="127" t="s">
        <v>46</v>
      </c>
      <c r="B57" s="11"/>
      <c r="C57" s="12"/>
      <c r="D57" s="13"/>
      <c r="E57" s="13"/>
      <c r="F57" s="12"/>
    </row>
    <row r="58" spans="1:6" x14ac:dyDescent="0.3">
      <c r="E58" s="105"/>
    </row>
    <row r="59" spans="1:6" ht="15" customHeight="1" x14ac:dyDescent="0.3">
      <c r="A59" s="124" t="s">
        <v>52</v>
      </c>
      <c r="B59" s="11" t="s">
        <v>124</v>
      </c>
      <c r="C59" s="12" t="s">
        <v>35</v>
      </c>
      <c r="D59" s="12" t="s">
        <v>35</v>
      </c>
      <c r="E59" s="13">
        <v>5</v>
      </c>
      <c r="F59" s="12" t="s">
        <v>35</v>
      </c>
    </row>
    <row r="60" spans="1:6" x14ac:dyDescent="0.3">
      <c r="A60" s="124"/>
      <c r="B60" s="11" t="s">
        <v>119</v>
      </c>
      <c r="C60" s="12" t="s">
        <v>35</v>
      </c>
      <c r="D60" s="13">
        <v>94</v>
      </c>
      <c r="E60" s="13">
        <v>10</v>
      </c>
      <c r="F60" s="12" t="s">
        <v>229</v>
      </c>
    </row>
    <row r="61" spans="1:6" x14ac:dyDescent="0.3">
      <c r="A61" s="124"/>
      <c r="B61" s="11" t="s">
        <v>36</v>
      </c>
      <c r="C61" s="12" t="s">
        <v>35</v>
      </c>
      <c r="D61" s="13">
        <v>95</v>
      </c>
      <c r="E61" s="13">
        <v>10</v>
      </c>
      <c r="F61" s="12" t="s">
        <v>35</v>
      </c>
    </row>
    <row r="63" spans="1:6" ht="15" customHeight="1" x14ac:dyDescent="0.3">
      <c r="A63" s="123" t="s">
        <v>46</v>
      </c>
      <c r="B63" s="11" t="s">
        <v>213</v>
      </c>
      <c r="C63" s="12" t="s">
        <v>224</v>
      </c>
      <c r="D63" s="13">
        <v>87</v>
      </c>
      <c r="E63" s="13">
        <v>5</v>
      </c>
      <c r="F63" s="12" t="s">
        <v>106</v>
      </c>
    </row>
    <row r="64" spans="1:6" x14ac:dyDescent="0.3">
      <c r="A64" s="123"/>
      <c r="B64" s="11" t="s">
        <v>214</v>
      </c>
      <c r="C64" s="12" t="s">
        <v>225</v>
      </c>
      <c r="D64" s="13">
        <v>72</v>
      </c>
      <c r="E64" s="13">
        <v>6</v>
      </c>
      <c r="F64" s="12" t="s">
        <v>106</v>
      </c>
    </row>
    <row r="65" spans="1:6" x14ac:dyDescent="0.3">
      <c r="A65" s="123"/>
      <c r="B65" s="11" t="s">
        <v>215</v>
      </c>
      <c r="C65" s="12" t="s">
        <v>226</v>
      </c>
      <c r="D65" s="13">
        <v>87</v>
      </c>
      <c r="E65" s="13">
        <v>5</v>
      </c>
      <c r="F65" s="12" t="s">
        <v>106</v>
      </c>
    </row>
    <row r="66" spans="1:6" x14ac:dyDescent="0.3">
      <c r="A66" s="123"/>
      <c r="B66" s="11" t="s">
        <v>216</v>
      </c>
      <c r="C66" s="12" t="s">
        <v>227</v>
      </c>
      <c r="D66" s="13">
        <v>75</v>
      </c>
      <c r="E66" s="13">
        <v>6</v>
      </c>
      <c r="F66" s="12" t="s">
        <v>106</v>
      </c>
    </row>
    <row r="67" spans="1:6" x14ac:dyDescent="0.3">
      <c r="A67" s="123"/>
      <c r="B67" s="11" t="s">
        <v>217</v>
      </c>
      <c r="C67" s="12" t="s">
        <v>228</v>
      </c>
      <c r="D67" s="13">
        <v>73</v>
      </c>
      <c r="E67" s="13">
        <v>6</v>
      </c>
      <c r="F67" s="12" t="s">
        <v>106</v>
      </c>
    </row>
    <row r="68" spans="1:6" x14ac:dyDescent="0.3">
      <c r="A68" s="123"/>
      <c r="B68" s="11"/>
      <c r="C68" s="12"/>
      <c r="D68" s="13"/>
      <c r="E68" s="13"/>
      <c r="F68" s="12"/>
    </row>
  </sheetData>
  <mergeCells count="16">
    <mergeCell ref="A63:A68"/>
    <mergeCell ref="A59:A61"/>
    <mergeCell ref="A46:A51"/>
    <mergeCell ref="A52:A57"/>
    <mergeCell ref="A4:A9"/>
    <mergeCell ref="A34:A39"/>
    <mergeCell ref="A40:A45"/>
    <mergeCell ref="A10:A15"/>
    <mergeCell ref="A16:A21"/>
    <mergeCell ref="A22:A27"/>
    <mergeCell ref="A28:A33"/>
    <mergeCell ref="O34:O41"/>
    <mergeCell ref="K34:K41"/>
    <mergeCell ref="H5:I5"/>
    <mergeCell ref="H21:I21"/>
    <mergeCell ref="H27:I27"/>
  </mergeCells>
  <conditionalFormatting sqref="F1:F1048576">
    <cfRule type="cellIs" dxfId="16" priority="43" operator="equal">
      <formula>"ESPECIAL"</formula>
    </cfRule>
  </conditionalFormatting>
  <conditionalFormatting sqref="H32:K32">
    <cfRule type="cellIs" dxfId="15" priority="1" operator="equal">
      <formula>"CANCELADO"</formula>
    </cfRule>
  </conditionalFormatting>
  <conditionalFormatting sqref="I6:I18 I22:I25 I28">
    <cfRule type="cellIs" dxfId="14" priority="46" operator="equal">
      <formula>0</formula>
    </cfRule>
  </conditionalFormatting>
  <conditionalFormatting sqref="K32">
    <cfRule type="duplicateValues" dxfId="13" priority="3"/>
  </conditionalFormatting>
  <conditionalFormatting sqref="K34">
    <cfRule type="cellIs" dxfId="12" priority="44" operator="equal">
      <formula>0</formula>
    </cfRule>
  </conditionalFormatting>
  <conditionalFormatting sqref="N32">
    <cfRule type="duplicateValues" dxfId="11" priority="6"/>
    <cfRule type="duplicateValues" dxfId="10" priority="7"/>
    <cfRule type="duplicateValues" dxfId="9" priority="8"/>
  </conditionalFormatting>
  <conditionalFormatting sqref="N32:S32">
    <cfRule type="cellIs" dxfId="8" priority="4" operator="equal">
      <formula>"CANCELADO"</formula>
    </cfRule>
  </conditionalFormatting>
  <conditionalFormatting sqref="O34">
    <cfRule type="cellIs" dxfId="7" priority="45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9"/>
  <sheetViews>
    <sheetView zoomScale="59" zoomScaleNormal="86" zoomScalePageLayoutView="55" workbookViewId="0">
      <selection activeCell="K34" sqref="K34"/>
    </sheetView>
  </sheetViews>
  <sheetFormatPr baseColWidth="10" defaultColWidth="11.44140625" defaultRowHeight="13.8" x14ac:dyDescent="0.25"/>
  <cols>
    <col min="1" max="2" width="19.5546875" style="15" customWidth="1"/>
    <col min="3" max="3" width="3.109375" style="15" customWidth="1"/>
    <col min="4" max="4" width="10.109375" style="16" customWidth="1"/>
    <col min="5" max="5" width="33.5546875" style="15" customWidth="1"/>
    <col min="6" max="6" width="9.5546875" style="16" bestFit="1" customWidth="1"/>
    <col min="7" max="7" width="6.6640625" style="15" bestFit="1" customWidth="1"/>
    <col min="8" max="8" width="15.44140625" style="15" bestFit="1" customWidth="1"/>
    <col min="9" max="9" width="0.6640625" style="15" customWidth="1"/>
    <col min="10" max="10" width="10.109375" style="16" customWidth="1"/>
    <col min="11" max="11" width="33.5546875" style="15" customWidth="1"/>
    <col min="12" max="12" width="9.5546875" style="16" bestFit="1" customWidth="1"/>
    <col min="13" max="13" width="6.6640625" style="15" bestFit="1" customWidth="1"/>
    <col min="14" max="14" width="15.44140625" style="15" bestFit="1" customWidth="1"/>
    <col min="15" max="15" width="4.5546875" style="15" customWidth="1"/>
    <col min="16" max="16384" width="11.44140625" style="15"/>
  </cols>
  <sheetData>
    <row r="1" spans="1:15" ht="104.25" customHeight="1" x14ac:dyDescent="0.3">
      <c r="B1"/>
    </row>
    <row r="2" spans="1:15" ht="7.5" customHeight="1" x14ac:dyDescent="0.3">
      <c r="B2"/>
    </row>
    <row r="3" spans="1:15" ht="24" customHeight="1" x14ac:dyDescent="0.45">
      <c r="A3" s="128" t="str">
        <f>'DATOS DEL ESTUDIANTE'!I3</f>
        <v>FINAL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</row>
    <row r="4" spans="1:15" ht="7.5" customHeight="1" x14ac:dyDescent="0.25">
      <c r="D4" s="15"/>
      <c r="F4" s="15"/>
      <c r="J4" s="15"/>
      <c r="L4" s="15"/>
    </row>
    <row r="5" spans="1:15" ht="49.5" customHeight="1" x14ac:dyDescent="0.25">
      <c r="A5" s="129" t="str">
        <f>"EL C. DIRECTOR DEL INSTITUTO TECNOLÓGICO SUPERIOR DE TLAXCO, CLAVE  29EIT0001E CERTIFICA QUE  SEGÚN CONSTANCIAS QUE EXISTEN EN EL DEPARTAMENTO DE  SERVICIOS ESCOLARES DE ESTE INSTITUTO, "&amp;'DATOS DEL ESTUDIANTE'!I7</f>
        <v>EL C. DIRECTOR DEL INSTITUTO TECNOLÓGICO SUPERIOR DE TLAXCO, CLAVE  29EIT0001E CERTIFICA QUE  SEGÚN CONSTANCIAS QUE EXISTEN EN EL DEPARTAMENTO DE  SERVICIOS ESCOLARES DE ESTE INSTITUTO, LA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</row>
    <row r="6" spans="1:15" ht="34.5" customHeight="1" x14ac:dyDescent="0.25">
      <c r="A6" s="132" t="str">
        <f>"C.  "&amp;'DATOS DEL ESTUDIANTE'!I6</f>
        <v xml:space="preserve">C.  KAREN ANDREA MÁRQUEZ DÍAZ 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</row>
    <row r="7" spans="1:15" ht="64.5" customHeight="1" x14ac:dyDescent="0.25">
      <c r="A7" s="129" t="str">
        <f>"CON NÚMERO DE MATRÍCULA "&amp;'DATOS DEL ESTUDIANTE'!I8&amp;", CUYA FOTOGRAFÍA APARECE AL MARGEN IZQUIERDO, CURSÓ LAS ASIGNATURAS QUE INTEGRAN EL PLAN DE ESTUDIOS DE LA CARRERA DE "&amp;'DATOS DEL ESTUDIANTE'!I9&amp;"  DE "&amp;'DATOS DEL ESTUDIANTE'!I11&amp;" A "&amp;'DATOS DEL ESTUDIANTE'!I12&amp;", CON LOS RESULTADOS QUE A CONTINUACIÓN SE ANOTAN:"</f>
        <v>CON NÚMERO DE MATRÍCULA 1902028, CUYA FOTOGRAFÍA APARECE AL MARGEN IZQUIERDO, CURSÓ LAS ASIGNATURAS QUE INTEGRAN EL PLAN DE ESTUDIOS DE LA CARRERA DE LOGÍSTICA  DE AGOSTO 2019 A DICIEMBRE 2023, CON LOS RESULTADOS QUE A CONTINUACIÓN SE ANOTAN: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</row>
    <row r="8" spans="1:15" x14ac:dyDescent="0.25">
      <c r="D8" s="15"/>
      <c r="F8" s="15"/>
      <c r="J8" s="15"/>
      <c r="L8" s="15"/>
    </row>
    <row r="9" spans="1:15" ht="26.25" customHeight="1" x14ac:dyDescent="0.25">
      <c r="D9" s="42" t="s">
        <v>0</v>
      </c>
      <c r="E9" s="42" t="s">
        <v>1</v>
      </c>
      <c r="F9" s="42" t="s">
        <v>2</v>
      </c>
      <c r="G9" s="42" t="s">
        <v>3</v>
      </c>
      <c r="H9" s="43" t="s">
        <v>4</v>
      </c>
      <c r="I9" s="17"/>
      <c r="J9" s="42" t="s">
        <v>0</v>
      </c>
      <c r="K9" s="42" t="s">
        <v>1</v>
      </c>
      <c r="L9" s="42" t="s">
        <v>2</v>
      </c>
      <c r="M9" s="42" t="s">
        <v>3</v>
      </c>
      <c r="N9" s="43" t="s">
        <v>4</v>
      </c>
    </row>
    <row r="10" spans="1:15" ht="15" customHeight="1" x14ac:dyDescent="0.25">
      <c r="D10" s="18"/>
      <c r="E10" s="19"/>
      <c r="F10" s="18"/>
      <c r="G10" s="18"/>
      <c r="H10" s="116"/>
      <c r="J10" s="18"/>
      <c r="K10" s="19"/>
      <c r="L10" s="18"/>
      <c r="M10" s="18"/>
      <c r="N10" s="20"/>
    </row>
    <row r="11" spans="1:15" ht="26.25" customHeight="1" x14ac:dyDescent="0.25">
      <c r="D11" s="14" t="str">
        <f>'DATOS DEL ESTUDIANTE'!C4</f>
        <v>LOC-0919</v>
      </c>
      <c r="E11" s="89" t="str">
        <f>'DATOS DEL ESTUDIANTE'!B4</f>
        <v>INTRODUCCIÓN A LA INGENIERIA EN LOGISTICA</v>
      </c>
      <c r="F11" s="14">
        <f>'DATOS DEL ESTUDIANTE'!E4</f>
        <v>4</v>
      </c>
      <c r="G11" s="103">
        <f>'DATOS DEL ESTUDIANTE'!D4</f>
        <v>96</v>
      </c>
      <c r="H11" s="116"/>
      <c r="I11" s="23"/>
      <c r="J11" s="14" t="str">
        <f>'DATOS DEL ESTUDIANTE'!C34</f>
        <v>LOF-0931</v>
      </c>
      <c r="K11" s="89" t="str">
        <f>'DATOS DEL ESTUDIANTE'!B34</f>
        <v>TRÁFICO Y TRANSPORTE</v>
      </c>
      <c r="L11" s="14">
        <f>'DATOS DEL ESTUDIANTE'!E34</f>
        <v>5</v>
      </c>
      <c r="M11" s="14">
        <f>'DATOS DEL ESTUDIANTE'!D34</f>
        <v>100</v>
      </c>
      <c r="N11" s="22"/>
    </row>
    <row r="12" spans="1:15" ht="26.25" customHeight="1" x14ac:dyDescent="0.25">
      <c r="D12" s="14" t="str">
        <f>'DATOS DEL ESTUDIANTE'!C5</f>
        <v>ACF-0901</v>
      </c>
      <c r="E12" s="89" t="str">
        <f>'DATOS DEL ESTUDIANTE'!B5</f>
        <v>CALCULO DIFERENCIAL</v>
      </c>
      <c r="F12" s="14">
        <f>'DATOS DEL ESTUDIANTE'!E5</f>
        <v>5</v>
      </c>
      <c r="G12" s="14">
        <f>'DATOS DEL ESTUDIANTE'!D5</f>
        <v>89</v>
      </c>
      <c r="H12" s="116"/>
      <c r="I12" s="23"/>
      <c r="J12" s="14" t="str">
        <f>'DATOS DEL ESTUDIANTE'!C35</f>
        <v>LOE-0922</v>
      </c>
      <c r="K12" s="89" t="str">
        <f>'DATOS DEL ESTUDIANTE'!B35</f>
        <v>INVESTIGACION DE OPERACIONES II</v>
      </c>
      <c r="L12" s="14">
        <f>'DATOS DEL ESTUDIANTE'!E35</f>
        <v>4</v>
      </c>
      <c r="M12" s="14">
        <f>'DATOS DEL ESTUDIANTE'!D35</f>
        <v>81</v>
      </c>
      <c r="N12" s="99"/>
    </row>
    <row r="13" spans="1:15" ht="26.25" customHeight="1" x14ac:dyDescent="0.25">
      <c r="D13" s="14" t="str">
        <f>'DATOS DEL ESTUDIANTE'!C6</f>
        <v>ACA-0907</v>
      </c>
      <c r="E13" s="89" t="str">
        <f>'DATOS DEL ESTUDIANTE'!B6</f>
        <v>TALLER DE ETICA</v>
      </c>
      <c r="F13" s="14">
        <f>'DATOS DEL ESTUDIANTE'!E6</f>
        <v>4</v>
      </c>
      <c r="G13" s="14">
        <f>'DATOS DEL ESTUDIANTE'!D6</f>
        <v>96</v>
      </c>
      <c r="H13" s="116"/>
      <c r="I13" s="23"/>
      <c r="J13" s="14" t="str">
        <f>'DATOS DEL ESTUDIANTE'!C36</f>
        <v>LOC-0910</v>
      </c>
      <c r="K13" s="89" t="str">
        <f>'DATOS DEL ESTUDIANTE'!B36</f>
        <v>EMPAQUE, ENVASE Y EMBALAJE</v>
      </c>
      <c r="L13" s="14">
        <f>'DATOS DEL ESTUDIANTE'!E36</f>
        <v>4</v>
      </c>
      <c r="M13" s="14">
        <f>'DATOS DEL ESTUDIANTE'!D36</f>
        <v>87</v>
      </c>
      <c r="N13" s="22"/>
    </row>
    <row r="14" spans="1:15" ht="26.25" customHeight="1" x14ac:dyDescent="0.25">
      <c r="D14" s="14" t="str">
        <f>'DATOS DEL ESTUDIANTE'!C7</f>
        <v>LOC-0913</v>
      </c>
      <c r="E14" s="89" t="str">
        <f>'DATOS DEL ESTUDIANTE'!B7</f>
        <v>FUNDAMENTOS DE ADMINISTRACIÓN</v>
      </c>
      <c r="F14" s="14">
        <f>'DATOS DEL ESTUDIANTE'!E7</f>
        <v>4</v>
      </c>
      <c r="G14" s="14">
        <f>'DATOS DEL ESTUDIANTE'!D7</f>
        <v>90</v>
      </c>
      <c r="H14" s="116"/>
      <c r="I14" s="23"/>
      <c r="J14" s="14" t="str">
        <f>'DATOS DEL ESTUDIANTE'!C37</f>
        <v>AEC-1037</v>
      </c>
      <c r="K14" s="89" t="str">
        <f>'DATOS DEL ESTUDIANTE'!B37</f>
        <v>INGENIERÍA ECONÓMICA</v>
      </c>
      <c r="L14" s="14">
        <f>'DATOS DEL ESTUDIANTE'!E37</f>
        <v>4</v>
      </c>
      <c r="M14" s="14">
        <f>'DATOS DEL ESTUDIANTE'!D37</f>
        <v>75</v>
      </c>
      <c r="N14" s="22"/>
    </row>
    <row r="15" spans="1:15" ht="26.25" customHeight="1" x14ac:dyDescent="0.25">
      <c r="D15" s="14" t="str">
        <f>'DATOS DEL ESTUDIANTE'!C8</f>
        <v>ACC-0906</v>
      </c>
      <c r="E15" s="89" t="str">
        <f>'DATOS DEL ESTUDIANTE'!B8</f>
        <v>FUNDAMENTOS DE INVESTIGACIÓN</v>
      </c>
      <c r="F15" s="14">
        <f>'DATOS DEL ESTUDIANTE'!E8</f>
        <v>4</v>
      </c>
      <c r="G15" s="14">
        <f>'DATOS DEL ESTUDIANTE'!D8</f>
        <v>88</v>
      </c>
      <c r="H15" s="116"/>
      <c r="I15" s="23"/>
      <c r="J15" s="14" t="str">
        <f>'DATOS DEL ESTUDIANTE'!C38</f>
        <v>ACA-0909</v>
      </c>
      <c r="K15" s="89" t="str">
        <f>'DATOS DEL ESTUDIANTE'!B38</f>
        <v>TALLER DE INVESTIGACIÓN I</v>
      </c>
      <c r="L15" s="14">
        <f>'DATOS DEL ESTUDIANTE'!E38</f>
        <v>4</v>
      </c>
      <c r="M15" s="14">
        <f>'DATOS DEL ESTUDIANTE'!D38</f>
        <v>82</v>
      </c>
      <c r="N15" s="106"/>
    </row>
    <row r="16" spans="1:15" ht="26.25" customHeight="1" x14ac:dyDescent="0.25">
      <c r="D16" s="14" t="str">
        <f>'DATOS DEL ESTUDIANTE'!C9</f>
        <v>AEC-1018</v>
      </c>
      <c r="E16" s="89" t="str">
        <f>'DATOS DEL ESTUDIANTE'!B9</f>
        <v>ECONOMIA</v>
      </c>
      <c r="F16" s="14">
        <f>'DATOS DEL ESTUDIANTE'!E9</f>
        <v>4</v>
      </c>
      <c r="G16" s="14">
        <f>'DATOS DEL ESTUDIANTE'!D9</f>
        <v>94</v>
      </c>
      <c r="H16" s="116"/>
      <c r="I16" s="23"/>
      <c r="J16" s="14" t="str">
        <f>'DATOS DEL ESTUDIANTE'!C39</f>
        <v>LOF-0912</v>
      </c>
      <c r="K16" s="89" t="str">
        <f>'DATOS DEL ESTUDIANTE'!B39</f>
        <v>FINANZAS</v>
      </c>
      <c r="L16" s="14">
        <f>'DATOS DEL ESTUDIANTE'!E39</f>
        <v>5</v>
      </c>
      <c r="M16" s="14">
        <f>'DATOS DEL ESTUDIANTE'!D39</f>
        <v>89</v>
      </c>
      <c r="N16" s="106"/>
    </row>
    <row r="17" spans="1:14" x14ac:dyDescent="0.25">
      <c r="D17" s="24"/>
      <c r="E17" s="90"/>
      <c r="F17" s="24"/>
      <c r="G17" s="24"/>
      <c r="H17" s="116"/>
      <c r="I17" s="23"/>
      <c r="J17" s="24"/>
      <c r="K17" s="90"/>
      <c r="L17" s="24"/>
      <c r="M17" s="24"/>
      <c r="N17" s="25"/>
    </row>
    <row r="18" spans="1:14" ht="26.25" customHeight="1" x14ac:dyDescent="0.25">
      <c r="D18" s="14" t="str">
        <f>'DATOS DEL ESTUDIANTE'!C10</f>
        <v>LOC-0903</v>
      </c>
      <c r="E18" s="89" t="str">
        <f>'DATOS DEL ESTUDIANTE'!B10</f>
        <v>CADENA DE SUMINISTRO</v>
      </c>
      <c r="F18" s="14">
        <f>'DATOS DEL ESTUDIANTE'!E10</f>
        <v>4</v>
      </c>
      <c r="G18" s="14">
        <f>'DATOS DEL ESTUDIANTE'!D10</f>
        <v>98</v>
      </c>
      <c r="H18" s="112"/>
      <c r="I18" s="23"/>
      <c r="J18" s="14" t="str">
        <f>'DATOS DEL ESTUDIANTE'!C40</f>
        <v>LOC-0925</v>
      </c>
      <c r="K18" s="89" t="str">
        <f>'DATOS DEL ESTUDIANTE'!B40</f>
        <v xml:space="preserve">PROCESOS DE FABRICACIÓN Y MANEJO DE MATERIALES </v>
      </c>
      <c r="L18" s="14">
        <f>'DATOS DEL ESTUDIANTE'!E40</f>
        <v>4</v>
      </c>
      <c r="M18" s="14">
        <f>'DATOS DEL ESTUDIANTE'!D40</f>
        <v>94</v>
      </c>
      <c r="N18" s="110"/>
    </row>
    <row r="19" spans="1:14" ht="26.25" customHeight="1" x14ac:dyDescent="0.25">
      <c r="D19" s="14" t="str">
        <f>'DATOS DEL ESTUDIANTE'!C11</f>
        <v>ACF-0902</v>
      </c>
      <c r="E19" s="89" t="str">
        <f>'DATOS DEL ESTUDIANTE'!B11</f>
        <v>CÁLCULO INTEGRAL</v>
      </c>
      <c r="F19" s="14">
        <f>'DATOS DEL ESTUDIANTE'!E11</f>
        <v>5</v>
      </c>
      <c r="G19" s="14">
        <f>'DATOS DEL ESTUDIANTE'!D11</f>
        <v>89</v>
      </c>
      <c r="H19" s="112"/>
      <c r="I19" s="23"/>
      <c r="J19" s="14" t="str">
        <f>'DATOS DEL ESTUDIANTE'!C41</f>
        <v>LOC-0924</v>
      </c>
      <c r="K19" s="89" t="str">
        <f>'DATOS DEL ESTUDIANTE'!B41</f>
        <v>MODELOS DE SIMULACION Y LOGÍSTICA</v>
      </c>
      <c r="L19" s="14">
        <f>'DATOS DEL ESTUDIANTE'!E41</f>
        <v>4</v>
      </c>
      <c r="M19" s="14">
        <f>'DATOS DEL ESTUDIANTE'!D41</f>
        <v>79</v>
      </c>
      <c r="N19" s="99"/>
    </row>
    <row r="20" spans="1:14" ht="26.25" customHeight="1" x14ac:dyDescent="0.25">
      <c r="A20" s="23"/>
      <c r="B20" s="23"/>
      <c r="D20" s="14" t="str">
        <f>'DATOS DEL ESTUDIANTE'!C12</f>
        <v>LOH-0909</v>
      </c>
      <c r="E20" s="89" t="str">
        <f>'DATOS DEL ESTUDIANTE'!B12</f>
        <v>DIBUJO ASISTIDO POR COMPUTADORA</v>
      </c>
      <c r="F20" s="14">
        <f>'DATOS DEL ESTUDIANTE'!E12</f>
        <v>4</v>
      </c>
      <c r="G20" s="14">
        <f>'DATOS DEL ESTUDIANTE'!D12</f>
        <v>73</v>
      </c>
      <c r="H20" s="99"/>
      <c r="I20" s="23"/>
      <c r="J20" s="14" t="str">
        <f>'DATOS DEL ESTUDIANTE'!C42</f>
        <v>LOD-0915</v>
      </c>
      <c r="K20" s="89" t="str">
        <f>'DATOS DEL ESTUDIANTE'!B42</f>
        <v>GEOGRAFÍA PARA EL TRANSPORTE</v>
      </c>
      <c r="L20" s="14">
        <f>'DATOS DEL ESTUDIANTE'!E42</f>
        <v>5</v>
      </c>
      <c r="M20" s="14">
        <f>'DATOS DEL ESTUDIANTE'!D42</f>
        <v>80</v>
      </c>
      <c r="N20" s="99"/>
    </row>
    <row r="21" spans="1:14" ht="26.25" customHeight="1" x14ac:dyDescent="0.25">
      <c r="D21" s="14" t="str">
        <f>'DATOS DEL ESTUDIANTE'!C13</f>
        <v>LOC-0914</v>
      </c>
      <c r="E21" s="89" t="str">
        <f>'DATOS DEL ESTUDIANTE'!B13</f>
        <v xml:space="preserve">FUNDAMENTOS DE DERECHO </v>
      </c>
      <c r="F21" s="14">
        <f>'DATOS DEL ESTUDIANTE'!E13</f>
        <v>4</v>
      </c>
      <c r="G21" s="14">
        <f>'DATOS DEL ESTUDIANTE'!D13</f>
        <v>94</v>
      </c>
      <c r="H21" s="22"/>
      <c r="I21" s="23"/>
      <c r="J21" s="14" t="str">
        <f>'DATOS DEL ESTUDIANTE'!C43</f>
        <v>LOH-0904</v>
      </c>
      <c r="K21" s="89" t="str">
        <f>'DATOS DEL ESTUDIANTE'!B43</f>
        <v>COMERCIO INTERNACIONAL</v>
      </c>
      <c r="L21" s="14">
        <f>'DATOS DEL ESTUDIANTE'!E43</f>
        <v>4</v>
      </c>
      <c r="M21" s="14">
        <f>'DATOS DEL ESTUDIANTE'!D43</f>
        <v>90</v>
      </c>
      <c r="N21" s="99"/>
    </row>
    <row r="22" spans="1:14" ht="26.25" customHeight="1" x14ac:dyDescent="0.25">
      <c r="D22" s="14" t="str">
        <f>'DATOS DEL ESTUDIANTE'!C14</f>
        <v>LOC-0927</v>
      </c>
      <c r="E22" s="89" t="str">
        <f>'DATOS DEL ESTUDIANTE'!B14</f>
        <v>QUÍMICA</v>
      </c>
      <c r="F22" s="14">
        <f>'DATOS DEL ESTUDIANTE'!E14</f>
        <v>4</v>
      </c>
      <c r="G22" s="14">
        <f>'DATOS DEL ESTUDIANTE'!D14</f>
        <v>95</v>
      </c>
      <c r="H22" s="22"/>
      <c r="I22" s="23"/>
      <c r="J22" s="14" t="str">
        <f>'DATOS DEL ESTUDIANTE'!C44</f>
        <v>ACA-0910</v>
      </c>
      <c r="K22" s="89" t="str">
        <f>'DATOS DEL ESTUDIANTE'!B44</f>
        <v>TALLER DE INVESTIGACION II</v>
      </c>
      <c r="L22" s="14">
        <f>'DATOS DEL ESTUDIANTE'!E44</f>
        <v>4</v>
      </c>
      <c r="M22" s="14">
        <f>'DATOS DEL ESTUDIANTE'!D44</f>
        <v>92</v>
      </c>
      <c r="N22" s="99"/>
    </row>
    <row r="23" spans="1:14" ht="26.25" customHeight="1" x14ac:dyDescent="0.25">
      <c r="D23" s="14" t="str">
        <f>'DATOS DEL ESTUDIANTE'!C15</f>
        <v>LOH-0902</v>
      </c>
      <c r="E23" s="89" t="str">
        <f>'DATOS DEL ESTUDIANTE'!B15</f>
        <v>BASE DE DATOS</v>
      </c>
      <c r="F23" s="14">
        <f>'DATOS DEL ESTUDIANTE'!E15</f>
        <v>4</v>
      </c>
      <c r="G23" s="14">
        <f>'DATOS DEL ESTUDIANTE'!D15</f>
        <v>92</v>
      </c>
      <c r="H23" s="22"/>
      <c r="I23" s="23"/>
      <c r="J23" s="14" t="str">
        <f>'DATOS DEL ESTUDIANTE'!C45</f>
        <v>LOC-0926</v>
      </c>
      <c r="K23" s="89" t="str">
        <f>'DATOS DEL ESTUDIANTE'!B45</f>
        <v>PROGRAMACION DE PROCESOS PRODUCTIVOS</v>
      </c>
      <c r="L23" s="14">
        <f>'DATOS DEL ESTUDIANTE'!E45</f>
        <v>4</v>
      </c>
      <c r="M23" s="14">
        <f>'DATOS DEL ESTUDIANTE'!D45</f>
        <v>81</v>
      </c>
      <c r="N23" s="22"/>
    </row>
    <row r="24" spans="1:14" x14ac:dyDescent="0.25">
      <c r="D24" s="14"/>
      <c r="E24" s="89"/>
      <c r="F24" s="14"/>
      <c r="G24" s="14"/>
      <c r="H24" s="22"/>
      <c r="I24" s="23"/>
      <c r="J24" s="14"/>
      <c r="K24" s="89"/>
      <c r="L24" s="14"/>
      <c r="M24" s="14"/>
      <c r="N24" s="22"/>
    </row>
    <row r="25" spans="1:14" ht="26.25" customHeight="1" x14ac:dyDescent="0.3">
      <c r="A25" s="39"/>
      <c r="B25" s="39"/>
      <c r="D25" s="14" t="str">
        <f>'DATOS DEL ESTUDIANTE'!C16</f>
        <v>LOC-0905</v>
      </c>
      <c r="E25" s="89" t="str">
        <f>'DATOS DEL ESTUDIANTE'!B16</f>
        <v>COMPRAS</v>
      </c>
      <c r="F25" s="14">
        <f>'DATOS DEL ESTUDIANTE'!E16</f>
        <v>4</v>
      </c>
      <c r="G25" s="14">
        <f>'DATOS DEL ESTUDIANTE'!D16</f>
        <v>95</v>
      </c>
      <c r="H25" s="22"/>
      <c r="I25" s="23"/>
      <c r="J25" s="14" t="str">
        <f>'DATOS DEL ESTUDIANTE'!C46</f>
        <v>LOF-0918</v>
      </c>
      <c r="K25" s="89" t="str">
        <f>'DATOS DEL ESTUDIANTE'!B46</f>
        <v>INNOVACIÓN</v>
      </c>
      <c r="L25" s="14">
        <f>'DATOS DEL ESTUDIANTE'!E46</f>
        <v>5</v>
      </c>
      <c r="M25" s="14">
        <f>'DATOS DEL ESTUDIANTE'!D46</f>
        <v>91</v>
      </c>
      <c r="N25" s="99"/>
    </row>
    <row r="26" spans="1:14" ht="26.25" customHeight="1" x14ac:dyDescent="0.25">
      <c r="A26" s="135" t="s">
        <v>34</v>
      </c>
      <c r="B26" s="135"/>
      <c r="D26" s="14" t="str">
        <f>'DATOS DEL ESTUDIANTE'!C17</f>
        <v>ACF-0903</v>
      </c>
      <c r="E26" s="89" t="str">
        <f>'DATOS DEL ESTUDIANTE'!B17</f>
        <v>ALGEBRA LINEAL</v>
      </c>
      <c r="F26" s="14">
        <f>'DATOS DEL ESTUDIANTE'!E17</f>
        <v>5</v>
      </c>
      <c r="G26" s="14">
        <f>'DATOS DEL ESTUDIANTE'!D17</f>
        <v>85</v>
      </c>
      <c r="H26" s="99"/>
      <c r="I26" s="23"/>
      <c r="J26" s="14" t="str">
        <f>'DATOS DEL ESTUDIANTE'!C47</f>
        <v>LOC-0907</v>
      </c>
      <c r="K26" s="89" t="str">
        <f>'DATOS DEL ESTUDIANTE'!B47</f>
        <v>CULTURA DE CALIDAD</v>
      </c>
      <c r="L26" s="14">
        <f>'DATOS DEL ESTUDIANTE'!E47</f>
        <v>4</v>
      </c>
      <c r="M26" s="14">
        <f>'DATOS DEL ESTUDIANTE'!D47</f>
        <v>96</v>
      </c>
      <c r="N26" s="106"/>
    </row>
    <row r="27" spans="1:14" ht="26.25" customHeight="1" x14ac:dyDescent="0.25">
      <c r="D27" s="14" t="str">
        <f>'DATOS DEL ESTUDIANTE'!C18</f>
        <v>AEC-1053</v>
      </c>
      <c r="E27" s="89" t="str">
        <f>'DATOS DEL ESTUDIANTE'!B18</f>
        <v>PROBABILIDAD Y ESTADISTICA</v>
      </c>
      <c r="F27" s="14">
        <f>'DATOS DEL ESTUDIANTE'!E18</f>
        <v>4</v>
      </c>
      <c r="G27" s="14">
        <f>'DATOS DEL ESTUDIANTE'!D18</f>
        <v>80</v>
      </c>
      <c r="H27" s="22"/>
      <c r="I27" s="23"/>
      <c r="J27" s="14" t="str">
        <f>'DATOS DEL ESTUDIANTE'!C48</f>
        <v>AED-1030</v>
      </c>
      <c r="K27" s="89" t="str">
        <f>'DATOS DEL ESTUDIANTE'!B48</f>
        <v>FORMULACIÓN Y EVALUACION DE PROYECTOS</v>
      </c>
      <c r="L27" s="14">
        <f>'DATOS DEL ESTUDIANTE'!E48</f>
        <v>5</v>
      </c>
      <c r="M27" s="14">
        <f>'DATOS DEL ESTUDIANTE'!D48</f>
        <v>80</v>
      </c>
      <c r="N27" s="106"/>
    </row>
    <row r="28" spans="1:14" ht="26.25" customHeight="1" x14ac:dyDescent="0.25">
      <c r="D28" s="14" t="str">
        <f>'DATOS DEL ESTUDIANTE'!C19</f>
        <v>LOC-0911</v>
      </c>
      <c r="E28" s="89" t="str">
        <f>'DATOS DEL ESTUDIANTE'!B19</f>
        <v>ENTORNO ECONOMICO</v>
      </c>
      <c r="F28" s="14">
        <f>'DATOS DEL ESTUDIANTE'!E19</f>
        <v>4</v>
      </c>
      <c r="G28" s="14">
        <f>'DATOS DEL ESTUDIANTE'!D19</f>
        <v>91</v>
      </c>
      <c r="H28" s="14"/>
      <c r="I28" s="23"/>
      <c r="J28" s="14" t="str">
        <f>'DATOS DEL ESTUDIANTE'!C49</f>
        <v>ACD-0908</v>
      </c>
      <c r="K28" s="89" t="str">
        <f>'DATOS DEL ESTUDIANTE'!B49</f>
        <v>DESARROLLO SUSTENTABLE</v>
      </c>
      <c r="L28" s="14">
        <f>'DATOS DEL ESTUDIANTE'!E49</f>
        <v>5</v>
      </c>
      <c r="M28" s="14">
        <f>'DATOS DEL ESTUDIANTE'!D49</f>
        <v>90</v>
      </c>
      <c r="N28" s="22"/>
    </row>
    <row r="29" spans="1:14" ht="26.25" customHeight="1" x14ac:dyDescent="0.25">
      <c r="D29" s="14" t="str">
        <f>'DATOS DEL ESTUDIANTE'!C20</f>
        <v>AEF-1042</v>
      </c>
      <c r="E29" s="89" t="str">
        <f>'DATOS DEL ESTUDIANTE'!B20</f>
        <v>MECANICA CLASICA</v>
      </c>
      <c r="F29" s="14">
        <f>'DATOS DEL ESTUDIANTE'!E20</f>
        <v>5</v>
      </c>
      <c r="G29" s="14">
        <f>'DATOS DEL ESTUDIANTE'!D20</f>
        <v>91</v>
      </c>
      <c r="H29" s="99"/>
      <c r="I29" s="23"/>
      <c r="J29" s="14" t="str">
        <f>'DATOS DEL ESTUDIANTE'!C50</f>
        <v>LOC-0916</v>
      </c>
      <c r="K29" s="89" t="str">
        <f>'DATOS DEL ESTUDIANTE'!B50</f>
        <v xml:space="preserve">GESTIÓN DE PROYECTOS </v>
      </c>
      <c r="L29" s="14">
        <f>'DATOS DEL ESTUDIANTE'!E50</f>
        <v>4</v>
      </c>
      <c r="M29" s="14">
        <f>'DATOS DEL ESTUDIANTE'!D50</f>
        <v>80</v>
      </c>
      <c r="N29" s="22"/>
    </row>
    <row r="30" spans="1:14" ht="26.25" customHeight="1" x14ac:dyDescent="0.25">
      <c r="A30" s="136" t="s">
        <v>6</v>
      </c>
      <c r="B30" s="137"/>
      <c r="D30" s="14" t="str">
        <f>'DATOS DEL ESTUDIANTE'!C21</f>
        <v>AED-1044</v>
      </c>
      <c r="E30" s="89" t="str">
        <f>'DATOS DEL ESTUDIANTE'!B21</f>
        <v>MERCADOTECNIA</v>
      </c>
      <c r="F30" s="14">
        <f>'DATOS DEL ESTUDIANTE'!E21</f>
        <v>5</v>
      </c>
      <c r="G30" s="14">
        <f>'DATOS DEL ESTUDIANTE'!D21</f>
        <v>98</v>
      </c>
      <c r="H30" s="22"/>
      <c r="I30" s="23"/>
      <c r="J30" s="14">
        <f>'DATOS DEL ESTUDIANTE'!C51</f>
        <v>0</v>
      </c>
      <c r="K30" s="36">
        <f>'DATOS DEL ESTUDIANTE'!B51</f>
        <v>0</v>
      </c>
      <c r="L30" s="14">
        <f>'DATOS DEL ESTUDIANTE'!E51</f>
        <v>0</v>
      </c>
      <c r="M30" s="14">
        <f>'DATOS DEL ESTUDIANTE'!D51</f>
        <v>0</v>
      </c>
      <c r="N30" s="22"/>
    </row>
    <row r="31" spans="1:14" x14ac:dyDescent="0.25">
      <c r="A31" s="138"/>
      <c r="B31" s="139"/>
      <c r="D31" s="14"/>
      <c r="E31" s="89"/>
      <c r="F31" s="14"/>
      <c r="G31" s="14"/>
      <c r="H31" s="22"/>
      <c r="I31" s="23"/>
      <c r="J31" s="14"/>
      <c r="K31" s="36"/>
      <c r="L31" s="14"/>
      <c r="M31" s="14"/>
      <c r="N31" s="22"/>
    </row>
    <row r="32" spans="1:14" ht="26.25" customHeight="1" x14ac:dyDescent="0.25">
      <c r="A32" s="26" t="s">
        <v>27</v>
      </c>
      <c r="B32" s="49">
        <f>'DATOS DEL ESTUDIANTE'!I22</f>
        <v>1377</v>
      </c>
      <c r="D32" s="14" t="str">
        <f>'DATOS DEL ESTUDIANTE'!C22</f>
        <v>LOE-0920</v>
      </c>
      <c r="E32" s="89" t="str">
        <f>'DATOS DEL ESTUDIANTE'!B22</f>
        <v xml:space="preserve">INVENTARIOS </v>
      </c>
      <c r="F32" s="14">
        <f>'DATOS DEL ESTUDIANTE'!E22</f>
        <v>4</v>
      </c>
      <c r="G32" s="14">
        <f>'DATOS DEL ESTUDIANTE'!D22</f>
        <v>80</v>
      </c>
      <c r="H32" s="99"/>
      <c r="I32" s="23"/>
      <c r="J32" s="14" t="str">
        <f>'DATOS DEL ESTUDIANTE'!C59</f>
        <v>-</v>
      </c>
      <c r="K32" s="27" t="str">
        <f>'DATOS DEL ESTUDIANTE'!B59</f>
        <v>ACTIVIDADES COMPLEMENTARIAS</v>
      </c>
      <c r="L32" s="14">
        <f>'DATOS DEL ESTUDIANTE'!E59</f>
        <v>5</v>
      </c>
      <c r="M32" s="14" t="str">
        <f>'DATOS DEL ESTUDIANTE'!D59</f>
        <v>-</v>
      </c>
      <c r="N32" s="22"/>
    </row>
    <row r="33" spans="1:14" ht="26.25" customHeight="1" x14ac:dyDescent="0.25">
      <c r="A33" s="28" t="s">
        <v>28</v>
      </c>
      <c r="B33" s="29" t="str">
        <f>'DATOS DEL ESTUDIANTE'!I23</f>
        <v>002</v>
      </c>
      <c r="D33" s="14" t="str">
        <f>'DATOS DEL ESTUDIANTE'!C23</f>
        <v>LOC-0928</v>
      </c>
      <c r="E33" s="89" t="str">
        <f>'DATOS DEL ESTUDIANTE'!B23</f>
        <v>SERVICIO AL CLIENTE</v>
      </c>
      <c r="F33" s="14">
        <f>'DATOS DEL ESTUDIANTE'!E23</f>
        <v>4</v>
      </c>
      <c r="G33" s="14">
        <f>'DATOS DEL ESTUDIANTE'!D23</f>
        <v>98</v>
      </c>
      <c r="H33" s="99"/>
      <c r="I33" s="23"/>
      <c r="J33" s="14" t="str">
        <f>'DATOS DEL ESTUDIANTE'!C60</f>
        <v>-</v>
      </c>
      <c r="K33" s="27" t="str">
        <f>'DATOS DEL ESTUDIANTE'!B60</f>
        <v>SERVICIO SOCIAL</v>
      </c>
      <c r="L33" s="14">
        <f>'DATOS DEL ESTUDIANTE'!E60</f>
        <v>10</v>
      </c>
      <c r="M33" s="14">
        <f>'DATOS DEL ESTUDIANTE'!D60</f>
        <v>94</v>
      </c>
      <c r="N33" s="22"/>
    </row>
    <row r="34" spans="1:14" ht="26.25" customHeight="1" x14ac:dyDescent="0.25">
      <c r="A34" s="28" t="s">
        <v>29</v>
      </c>
      <c r="B34" s="29" t="str">
        <f>'DATOS DEL ESTUDIANTE'!I24</f>
        <v>50</v>
      </c>
      <c r="D34" s="14" t="str">
        <f>'DATOS DEL ESTUDIANTE'!C24</f>
        <v>AEF-1024</v>
      </c>
      <c r="E34" s="89" t="str">
        <f>'DATOS DEL ESTUDIANTE'!B24</f>
        <v>ESTADÍSTICA INFERENCIAL I</v>
      </c>
      <c r="F34" s="14">
        <f>'DATOS DEL ESTUDIANTE'!E24</f>
        <v>5</v>
      </c>
      <c r="G34" s="14">
        <f>'DATOS DEL ESTUDIANTE'!D24</f>
        <v>93</v>
      </c>
      <c r="H34" s="99"/>
      <c r="I34" s="23"/>
      <c r="J34" s="14" t="str">
        <f>'DATOS DEL ESTUDIANTE'!C61</f>
        <v>-</v>
      </c>
      <c r="K34" s="27" t="str">
        <f>'DATOS DEL ESTUDIANTE'!B61</f>
        <v>RESIDENCIA PROFESIONAL</v>
      </c>
      <c r="L34" s="14">
        <f>'DATOS DEL ESTUDIANTE'!E61</f>
        <v>10</v>
      </c>
      <c r="M34" s="14">
        <f>'DATOS DEL ESTUDIANTE'!D61</f>
        <v>95</v>
      </c>
      <c r="N34" s="22"/>
    </row>
    <row r="35" spans="1:14" ht="26.25" customHeight="1" x14ac:dyDescent="0.25">
      <c r="A35" s="30" t="s">
        <v>30</v>
      </c>
      <c r="B35" s="50">
        <f>'DATOS DEL ESTUDIANTE'!I25</f>
        <v>45672</v>
      </c>
      <c r="D35" s="14" t="str">
        <f>'DATOS DEL ESTUDIANTE'!C25</f>
        <v>LOD-0923</v>
      </c>
      <c r="E35" s="89" t="str">
        <f>'DATOS DEL ESTUDIANTE'!B25</f>
        <v>LEGISLACIÓN ADUANERA</v>
      </c>
      <c r="F35" s="14">
        <f>'DATOS DEL ESTUDIANTE'!E25</f>
        <v>5</v>
      </c>
      <c r="G35" s="14">
        <f>'DATOS DEL ESTUDIANTE'!D25</f>
        <v>95</v>
      </c>
      <c r="H35" s="99"/>
      <c r="I35" s="23"/>
      <c r="J35" s="14"/>
      <c r="K35" s="27"/>
      <c r="L35" s="14"/>
      <c r="M35" s="14"/>
      <c r="N35" s="22"/>
    </row>
    <row r="36" spans="1:14" ht="26.25" customHeight="1" x14ac:dyDescent="0.25">
      <c r="D36" s="14" t="str">
        <f>'DATOS DEL ESTUDIANTE'!C26</f>
        <v>LOF-0930</v>
      </c>
      <c r="E36" s="89" t="str">
        <f>'DATOS DEL ESTUDIANTE'!B26</f>
        <v>TÓPICOS DE INGENIERÍA MECÁNICA</v>
      </c>
      <c r="F36" s="14">
        <f>'DATOS DEL ESTUDIANTE'!E26</f>
        <v>5</v>
      </c>
      <c r="G36" s="14">
        <f>'DATOS DEL ESTUDIANTE'!D26</f>
        <v>88</v>
      </c>
      <c r="H36" s="99"/>
      <c r="I36" s="23"/>
      <c r="J36" s="14"/>
      <c r="K36" s="27"/>
      <c r="L36" s="14"/>
      <c r="M36" s="14"/>
      <c r="N36" s="22"/>
    </row>
    <row r="37" spans="1:14" ht="26.25" customHeight="1" x14ac:dyDescent="0.25">
      <c r="A37" s="134" t="s">
        <v>7</v>
      </c>
      <c r="B37" s="134"/>
      <c r="D37" s="14" t="str">
        <f>'DATOS DEL ESTUDIANTE'!C27</f>
        <v>LOJ-0917</v>
      </c>
      <c r="E37" s="89" t="str">
        <f>'DATOS DEL ESTUDIANTE'!B27</f>
        <v>HIGIENE Y SEGURIDAD</v>
      </c>
      <c r="F37" s="14">
        <f>'DATOS DEL ESTUDIANTE'!E27</f>
        <v>6</v>
      </c>
      <c r="G37" s="14">
        <f>'DATOS DEL ESTUDIANTE'!D27</f>
        <v>90</v>
      </c>
      <c r="H37" s="108"/>
      <c r="I37" s="23"/>
      <c r="J37" s="14"/>
      <c r="K37" s="140" t="str">
        <f>"ESPECIALIDAD EN:  
"&amp;'DATOS DEL ESTUDIANTE'!I28</f>
        <v>ESPECIALIDAD EN:  
 Administración de Centros de Distribución</v>
      </c>
      <c r="L37" s="14"/>
      <c r="M37" s="14"/>
      <c r="N37" s="22"/>
    </row>
    <row r="38" spans="1:14" x14ac:dyDescent="0.25">
      <c r="D38" s="14"/>
      <c r="E38" s="89"/>
      <c r="F38" s="14"/>
      <c r="G38" s="14"/>
      <c r="H38" s="22"/>
      <c r="I38" s="23"/>
      <c r="J38" s="14"/>
      <c r="K38" s="140"/>
      <c r="L38" s="14"/>
      <c r="M38" s="14"/>
      <c r="N38" s="22"/>
    </row>
    <row r="39" spans="1:14" ht="26.25" customHeight="1" x14ac:dyDescent="0.25">
      <c r="A39" s="141" t="s">
        <v>121</v>
      </c>
      <c r="B39" s="141"/>
      <c r="D39" s="14" t="str">
        <f>'DATOS DEL ESTUDIANTE'!C28</f>
        <v>LOF-0901</v>
      </c>
      <c r="E39" s="89" t="str">
        <f>'DATOS DEL ESTUDIANTE'!B28</f>
        <v>ALMACENES</v>
      </c>
      <c r="F39" s="14">
        <f>'DATOS DEL ESTUDIANTE'!E28</f>
        <v>5</v>
      </c>
      <c r="G39" s="14">
        <f>'DATOS DEL ESTUDIANTE'!D28</f>
        <v>82</v>
      </c>
      <c r="H39" s="22"/>
      <c r="I39" s="23"/>
      <c r="J39" s="14" t="str">
        <f>'DATOS DEL ESTUDIANTE'!C63</f>
        <v>ACF-2101</v>
      </c>
      <c r="K39" s="89" t="str">
        <f>'DATOS DEL ESTUDIANTE'!B63</f>
        <v>ADMINISTRACIÓN ESTRATÉGICA</v>
      </c>
      <c r="L39" s="14">
        <f>'DATOS DEL ESTUDIANTE'!E63</f>
        <v>5</v>
      </c>
      <c r="M39" s="14">
        <f>'DATOS DEL ESTUDIANTE'!D63</f>
        <v>87</v>
      </c>
      <c r="N39" s="113"/>
    </row>
    <row r="40" spans="1:14" ht="26.25" customHeight="1" x14ac:dyDescent="0.25">
      <c r="A40" s="141"/>
      <c r="B40" s="141"/>
      <c r="D40" s="14" t="str">
        <f>'DATOS DEL ESTUDIANTE'!C29</f>
        <v>LOE-0921</v>
      </c>
      <c r="E40" s="89" t="str">
        <f>'DATOS DEL ESTUDIANTE'!B29</f>
        <v>INVESTIGACION DE OPERACIONES I</v>
      </c>
      <c r="F40" s="14">
        <f>'DATOS DEL ESTUDIANTE'!E29</f>
        <v>4</v>
      </c>
      <c r="G40" s="14">
        <f>'DATOS DEL ESTUDIANTE'!D29</f>
        <v>86</v>
      </c>
      <c r="H40" s="22"/>
      <c r="I40" s="23"/>
      <c r="J40" s="14" t="str">
        <f>'DATOS DEL ESTUDIANTE'!C64</f>
        <v>ACG-2102</v>
      </c>
      <c r="K40" s="89" t="str">
        <f>'DATOS DEL ESTUDIANTE'!B64</f>
        <v>PLANEACIÓN Y DISEÑO DE INSTALACIONES</v>
      </c>
      <c r="L40" s="14">
        <f>'DATOS DEL ESTUDIANTE'!E64</f>
        <v>6</v>
      </c>
      <c r="M40" s="14">
        <f>'DATOS DEL ESTUDIANTE'!D64</f>
        <v>72</v>
      </c>
      <c r="N40" s="22"/>
    </row>
    <row r="41" spans="1:14" ht="26.25" customHeight="1" x14ac:dyDescent="0.25">
      <c r="A41" s="141" t="s">
        <v>20</v>
      </c>
      <c r="B41" s="141"/>
      <c r="D41" s="14" t="str">
        <f>'DATOS DEL ESTUDIANTE'!C30</f>
        <v>AEF-1025</v>
      </c>
      <c r="E41" s="89" t="str">
        <f>'DATOS DEL ESTUDIANTE'!B30</f>
        <v>ESTADISTICA INFERENCIAL II</v>
      </c>
      <c r="F41" s="14">
        <f>'DATOS DEL ESTUDIANTE'!E30</f>
        <v>5</v>
      </c>
      <c r="G41" s="14">
        <f>'DATOS DEL ESTUDIANTE'!D30</f>
        <v>95</v>
      </c>
      <c r="H41" s="22"/>
      <c r="I41" s="23"/>
      <c r="J41" s="14" t="str">
        <f>'DATOS DEL ESTUDIANTE'!C65</f>
        <v>ACF-2103</v>
      </c>
      <c r="K41" s="89" t="str">
        <f>'DATOS DEL ESTUDIANTE'!B65</f>
        <v>INGENIERÍA DE COSTOS</v>
      </c>
      <c r="L41" s="14">
        <f>'DATOS DEL ESTUDIANTE'!E65</f>
        <v>5</v>
      </c>
      <c r="M41" s="14">
        <f>'DATOS DEL ESTUDIANTE'!D65</f>
        <v>87</v>
      </c>
      <c r="N41" s="108"/>
    </row>
    <row r="42" spans="1:14" ht="26.25" customHeight="1" x14ac:dyDescent="0.25">
      <c r="A42" s="141"/>
      <c r="B42" s="141"/>
      <c r="D42" s="14" t="str">
        <f>'DATOS DEL ESTUDIANTE'!C31</f>
        <v>LOC-0929</v>
      </c>
      <c r="E42" s="89" t="str">
        <f>'DATOS DEL ESTUDIANTE'!B31</f>
        <v>TIPOLOGIA DEL PRODUCTO</v>
      </c>
      <c r="F42" s="14">
        <f>'DATOS DEL ESTUDIANTE'!E31</f>
        <v>4</v>
      </c>
      <c r="G42" s="14">
        <f>'DATOS DEL ESTUDIANTE'!D31</f>
        <v>93</v>
      </c>
      <c r="H42" s="22"/>
      <c r="I42" s="23"/>
      <c r="J42" s="14" t="str">
        <f>'DATOS DEL ESTUDIANTE'!C66</f>
        <v>ACG-2104</v>
      </c>
      <c r="K42" s="89" t="str">
        <f>'DATOS DEL ESTUDIANTE'!B66</f>
        <v xml:space="preserve">TECNOLOGÍA EN LOGÍSTICA </v>
      </c>
      <c r="L42" s="14">
        <f>'DATOS DEL ESTUDIANTE'!E66</f>
        <v>6</v>
      </c>
      <c r="M42" s="14">
        <f>'DATOS DEL ESTUDIANTE'!D66</f>
        <v>75</v>
      </c>
      <c r="N42" s="108"/>
    </row>
    <row r="43" spans="1:14" ht="26.25" customHeight="1" x14ac:dyDescent="0.25">
      <c r="D43" s="14" t="str">
        <f>'DATOS DEL ESTUDIANTE'!C32</f>
        <v>LOC-0908</v>
      </c>
      <c r="E43" s="89" t="str">
        <f>'DATOS DEL ESTUDIANTE'!B32</f>
        <v>DESARROLLO HUMANO Y ORGANIZACIONAL</v>
      </c>
      <c r="F43" s="14">
        <f>'DATOS DEL ESTUDIANTE'!E32</f>
        <v>4</v>
      </c>
      <c r="G43" s="14">
        <f>'DATOS DEL ESTUDIANTE'!D32</f>
        <v>95</v>
      </c>
      <c r="H43" s="99"/>
      <c r="I43" s="23"/>
      <c r="J43" s="14" t="str">
        <f>'DATOS DEL ESTUDIANTE'!C67</f>
        <v>ACG-2105</v>
      </c>
      <c r="K43" s="89" t="str">
        <f>'DATOS DEL ESTUDIANTE'!B67</f>
        <v>ADMINISTRACIÓN DE CENTROS DE DISTRIBUCIÓN CEDIS</v>
      </c>
      <c r="L43" s="14">
        <f>'DATOS DEL ESTUDIANTE'!E67</f>
        <v>6</v>
      </c>
      <c r="M43" s="14">
        <f>'DATOS DEL ESTUDIANTE'!D67</f>
        <v>73</v>
      </c>
      <c r="N43" s="14"/>
    </row>
    <row r="44" spans="1:14" ht="26.25" customHeight="1" x14ac:dyDescent="0.25">
      <c r="D44" s="14" t="str">
        <f>'DATOS DEL ESTUDIANTE'!C33</f>
        <v>LOD-0906</v>
      </c>
      <c r="E44" s="89" t="str">
        <f>'DATOS DEL ESTUDIANTE'!B33</f>
        <v>CONTABILIDAD Y COSTOS</v>
      </c>
      <c r="F44" s="14">
        <f>'DATOS DEL ESTUDIANTE'!E33</f>
        <v>5</v>
      </c>
      <c r="G44" s="14">
        <f>'DATOS DEL ESTUDIANTE'!D33</f>
        <v>92</v>
      </c>
      <c r="H44" s="99"/>
      <c r="I44" s="23"/>
      <c r="J44" s="14">
        <f>'DATOS DEL ESTUDIANTE'!C68</f>
        <v>0</v>
      </c>
      <c r="K44" s="92">
        <f>'DATOS DEL ESTUDIANTE'!B68</f>
        <v>0</v>
      </c>
      <c r="L44" s="14">
        <f>'DATOS DEL ESTUDIANTE'!E68</f>
        <v>0</v>
      </c>
      <c r="M44" s="14">
        <f>'DATOS DEL ESTUDIANTE'!D68</f>
        <v>0</v>
      </c>
      <c r="N44" s="22"/>
    </row>
    <row r="45" spans="1:14" ht="26.25" customHeight="1" x14ac:dyDescent="0.25">
      <c r="D45" s="32"/>
      <c r="E45" s="91"/>
      <c r="F45" s="32"/>
      <c r="G45" s="32"/>
      <c r="H45" s="34"/>
      <c r="J45" s="32"/>
      <c r="K45" s="91"/>
      <c r="L45" s="32"/>
      <c r="M45" s="32"/>
      <c r="N45" s="34"/>
    </row>
    <row r="46" spans="1:14" x14ac:dyDescent="0.25">
      <c r="D46" s="15"/>
      <c r="F46" s="15"/>
      <c r="J46" s="15"/>
      <c r="L46" s="15"/>
    </row>
    <row r="47" spans="1:14" ht="15.6" x14ac:dyDescent="0.3">
      <c r="D47" s="40"/>
      <c r="E47" s="41" t="s">
        <v>8</v>
      </c>
      <c r="F47" s="41"/>
      <c r="G47" s="41"/>
      <c r="H47" s="41"/>
      <c r="I47" s="41"/>
      <c r="J47" s="41"/>
      <c r="K47" s="41"/>
      <c r="L47" s="41"/>
      <c r="M47" s="41"/>
      <c r="N47" s="51">
        <f>'DATOS DEL ESTUDIANTE'!I13</f>
        <v>88.351851851851848</v>
      </c>
    </row>
    <row r="48" spans="1:14" x14ac:dyDescent="0.25">
      <c r="D48" s="15"/>
      <c r="F48" s="15"/>
      <c r="J48" s="15"/>
      <c r="L48" s="15"/>
    </row>
    <row r="49" spans="1:15" ht="62.25" customHeight="1" x14ac:dyDescent="0.4">
      <c r="A49" s="133" t="str">
        <f>"SE EXPIDE EL PRESENTE CERTIFICADO QUE AMPARA "&amp;'DATOS DEL ESTUDIANTE'!I14&amp;" CRÉDITOS DE UN TOTAL DE "&amp;'DATOS DEL ESTUDIANTE'!I15&amp;" QUE INTEGRAN EL PLAN DE ESTUDIOS DE LA LICENCIATURA DE "&amp;'DATOS DEL ESTUDIANTE'!I9&amp;" CLAVE "&amp;'DATOS DEL ESTUDIANTE'!I10&amp;", EN LA CIUDAD DE TLAXCO, TLAXCALA A LOS "&amp;'DATOS DEL ESTUDIANTE'!I16&amp;" DÍAS DEL MES DE "&amp;'DATOS DEL ESTUDIANTE'!I17&amp;" DE "&amp;'DATOS DEL ESTUDIANTE'!I18&amp;"."</f>
        <v>SE EXPIDE EL PRESENTE CERTIFICADO QUE AMPARA 260 CRÉDITOS DE UN TOTAL DE 260 QUE INTEGRAN EL PLAN DE ESTUDIOS DE LA LICENCIATURA DE LOGÍSTICA CLAVE ILOG-2009-202, EN LA CIUDAD DE TLAXCO, TLAXCALA A LOS 13 DÍAS DEL MES DE FEBRERO DE 2025.</v>
      </c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</row>
    <row r="50" spans="1:15" ht="15" customHeight="1" x14ac:dyDescent="0.25">
      <c r="D50" s="15"/>
      <c r="F50" s="15"/>
      <c r="J50" s="15"/>
      <c r="L50" s="15"/>
    </row>
    <row r="51" spans="1:15" x14ac:dyDescent="0.25">
      <c r="D51" s="15"/>
      <c r="F51" s="15"/>
      <c r="J51" s="15"/>
      <c r="L51" s="15"/>
    </row>
    <row r="55" spans="1:15" ht="22.8" x14ac:dyDescent="0.4">
      <c r="A55" s="130" t="s">
        <v>232</v>
      </c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</row>
    <row r="56" spans="1:15" ht="22.8" x14ac:dyDescent="0.4">
      <c r="A56" s="131" t="s">
        <v>233</v>
      </c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</row>
    <row r="59" spans="1:15" x14ac:dyDescent="0.25">
      <c r="D59" s="15"/>
      <c r="F59" s="15"/>
      <c r="J59" s="15"/>
      <c r="L59" s="15"/>
    </row>
  </sheetData>
  <mergeCells count="14">
    <mergeCell ref="A3:N3"/>
    <mergeCell ref="A5:O5"/>
    <mergeCell ref="A7:O7"/>
    <mergeCell ref="A55:O55"/>
    <mergeCell ref="A56:O56"/>
    <mergeCell ref="A6:N6"/>
    <mergeCell ref="A49:O49"/>
    <mergeCell ref="A37:B37"/>
    <mergeCell ref="A26:B26"/>
    <mergeCell ref="A30:B31"/>
    <mergeCell ref="K37:K38"/>
    <mergeCell ref="A41:B42"/>
    <mergeCell ref="A39:B40"/>
    <mergeCell ref="H10:H17"/>
  </mergeCells>
  <conditionalFormatting sqref="D23:N37">
    <cfRule type="cellIs" dxfId="6" priority="4" operator="equal">
      <formula>0</formula>
    </cfRule>
  </conditionalFormatting>
  <conditionalFormatting sqref="D39:N45">
    <cfRule type="cellIs" dxfId="5" priority="3" operator="equal">
      <formula>0</formula>
    </cfRule>
  </conditionalFormatting>
  <conditionalFormatting sqref="H10">
    <cfRule type="cellIs" dxfId="4" priority="1" operator="equal">
      <formula>0</formula>
    </cfRule>
  </conditionalFormatting>
  <conditionalFormatting sqref="H20">
    <cfRule type="cellIs" dxfId="3" priority="11" operator="equal">
      <formula>0</formula>
    </cfRule>
  </conditionalFormatting>
  <conditionalFormatting sqref="I11:N17 D11:G20 I18:M20 D21:M22 D38:J38 L38:N38">
    <cfRule type="cellIs" dxfId="2" priority="23" operator="equal">
      <formula>0</formula>
    </cfRule>
  </conditionalFormatting>
  <conditionalFormatting sqref="N19:N22">
    <cfRule type="cellIs" dxfId="1" priority="14" operator="equal">
      <formula>0</formula>
    </cfRule>
  </conditionalFormatting>
  <pageMargins left="0.11811023622047245" right="7.874015748031496E-2" top="0.59055118110236227" bottom="0.19685039370078741" header="3.937007874015748E-2" footer="0.31496062992125984"/>
  <pageSetup scale="5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57"/>
  <sheetViews>
    <sheetView view="pageLayout" zoomScale="86" zoomScaleNormal="100" zoomScalePageLayoutView="86" workbookViewId="0">
      <selection activeCell="G1" sqref="G1"/>
    </sheetView>
  </sheetViews>
  <sheetFormatPr baseColWidth="10" defaultColWidth="11.44140625" defaultRowHeight="13.8" x14ac:dyDescent="0.25"/>
  <cols>
    <col min="1" max="2" width="19.5546875" style="15" customWidth="1"/>
    <col min="3" max="3" width="3.109375" style="15" customWidth="1"/>
    <col min="4" max="4" width="10.109375" style="16" customWidth="1"/>
    <col min="5" max="5" width="33.5546875" style="15" customWidth="1"/>
    <col min="6" max="6" width="9.5546875" style="16" bestFit="1" customWidth="1"/>
    <col min="7" max="7" width="6.6640625" style="15" bestFit="1" customWidth="1"/>
    <col min="8" max="8" width="15.44140625" style="15" bestFit="1" customWidth="1"/>
    <col min="9" max="9" width="0.6640625" style="15" customWidth="1"/>
    <col min="10" max="10" width="10.109375" style="16" customWidth="1"/>
    <col min="11" max="11" width="33.5546875" style="15" customWidth="1"/>
    <col min="12" max="12" width="9.5546875" style="16" bestFit="1" customWidth="1"/>
    <col min="13" max="13" width="6.6640625" style="15" bestFit="1" customWidth="1"/>
    <col min="14" max="14" width="15.44140625" style="15" bestFit="1" customWidth="1"/>
    <col min="15" max="15" width="4.5546875" style="15" customWidth="1"/>
    <col min="16" max="16384" width="11.44140625" style="15"/>
  </cols>
  <sheetData>
    <row r="1" spans="1:15" ht="104.25" customHeight="1" x14ac:dyDescent="0.3">
      <c r="B1"/>
    </row>
    <row r="2" spans="1:15" x14ac:dyDescent="0.25">
      <c r="D2" s="15"/>
      <c r="F2" s="15"/>
      <c r="J2" s="15"/>
      <c r="L2" s="15"/>
    </row>
    <row r="3" spans="1:15" ht="49.5" customHeight="1" x14ac:dyDescent="0.25">
      <c r="A3" s="129" t="s">
        <v>55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</row>
    <row r="4" spans="1:15" ht="34.5" customHeight="1" x14ac:dyDescent="0.25">
      <c r="A4" s="132" t="str">
        <f>"C.  "&amp;"-----------------------------------"</f>
        <v>C.  -----------------------------------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</row>
    <row r="5" spans="1:15" ht="64.5" customHeight="1" x14ac:dyDescent="0.25">
      <c r="A5" s="129" t="s">
        <v>54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</row>
    <row r="6" spans="1:15" x14ac:dyDescent="0.25">
      <c r="D6" s="15"/>
      <c r="F6" s="15"/>
      <c r="J6" s="15"/>
      <c r="L6" s="15"/>
    </row>
    <row r="7" spans="1:15" ht="26.25" customHeight="1" x14ac:dyDescent="0.25">
      <c r="D7" s="42" t="s">
        <v>0</v>
      </c>
      <c r="E7" s="42" t="s">
        <v>1</v>
      </c>
      <c r="F7" s="42" t="s">
        <v>2</v>
      </c>
      <c r="G7" s="42" t="s">
        <v>3</v>
      </c>
      <c r="H7" s="43" t="s">
        <v>4</v>
      </c>
      <c r="I7" s="17"/>
      <c r="J7" s="42" t="s">
        <v>0</v>
      </c>
      <c r="K7" s="42" t="s">
        <v>1</v>
      </c>
      <c r="L7" s="42" t="s">
        <v>2</v>
      </c>
      <c r="M7" s="42" t="s">
        <v>3</v>
      </c>
      <c r="N7" s="43" t="s">
        <v>4</v>
      </c>
    </row>
    <row r="8" spans="1:15" x14ac:dyDescent="0.25">
      <c r="D8" s="18"/>
      <c r="E8" s="19"/>
      <c r="F8" s="18"/>
      <c r="G8" s="18"/>
      <c r="H8" s="20"/>
      <c r="J8" s="18"/>
      <c r="K8" s="19"/>
      <c r="L8" s="18"/>
      <c r="M8" s="18"/>
      <c r="N8" s="20"/>
    </row>
    <row r="9" spans="1:15" ht="26.25" customHeight="1" x14ac:dyDescent="0.25">
      <c r="D9" s="14"/>
      <c r="E9" s="37"/>
      <c r="F9" s="14"/>
      <c r="G9" s="14"/>
      <c r="H9" s="22"/>
      <c r="I9" s="23"/>
      <c r="J9" s="14"/>
      <c r="K9" s="37"/>
      <c r="L9" s="14"/>
      <c r="M9" s="14"/>
      <c r="N9" s="22"/>
    </row>
    <row r="10" spans="1:15" ht="26.25" customHeight="1" x14ac:dyDescent="0.25">
      <c r="D10" s="14"/>
      <c r="E10" s="37"/>
      <c r="F10" s="14"/>
      <c r="G10" s="14"/>
      <c r="H10" s="22"/>
      <c r="I10" s="23"/>
      <c r="J10" s="14"/>
      <c r="K10" s="37"/>
      <c r="L10" s="14"/>
      <c r="M10" s="14"/>
      <c r="N10" s="22"/>
    </row>
    <row r="11" spans="1:15" ht="26.25" customHeight="1" x14ac:dyDescent="0.25">
      <c r="D11" s="14"/>
      <c r="E11" s="37"/>
      <c r="F11" s="14"/>
      <c r="G11" s="14"/>
      <c r="H11" s="22"/>
      <c r="I11" s="23"/>
      <c r="J11" s="14"/>
      <c r="K11" s="37"/>
      <c r="L11" s="14"/>
      <c r="M11" s="14"/>
      <c r="N11" s="22"/>
    </row>
    <row r="12" spans="1:15" ht="26.25" customHeight="1" x14ac:dyDescent="0.25">
      <c r="D12" s="14"/>
      <c r="E12" s="37"/>
      <c r="F12" s="14"/>
      <c r="G12" s="14"/>
      <c r="H12" s="22"/>
      <c r="I12" s="23"/>
      <c r="J12" s="14"/>
      <c r="K12" s="37"/>
      <c r="L12" s="14"/>
      <c r="M12" s="14"/>
      <c r="N12" s="22"/>
    </row>
    <row r="13" spans="1:15" ht="26.25" customHeight="1" x14ac:dyDescent="0.25">
      <c r="D13" s="14"/>
      <c r="E13" s="37"/>
      <c r="F13" s="14"/>
      <c r="G13" s="14"/>
      <c r="H13" s="22"/>
      <c r="I13" s="23"/>
      <c r="J13" s="14"/>
      <c r="K13" s="37"/>
      <c r="L13" s="14"/>
      <c r="M13" s="14"/>
      <c r="N13" s="22"/>
    </row>
    <row r="14" spans="1:15" ht="26.25" customHeight="1" x14ac:dyDescent="0.25">
      <c r="D14" s="14"/>
      <c r="E14" s="37"/>
      <c r="F14" s="14"/>
      <c r="G14" s="14"/>
      <c r="H14" s="22"/>
      <c r="I14" s="23"/>
      <c r="J14" s="14"/>
      <c r="K14" s="37"/>
      <c r="L14" s="14"/>
      <c r="M14" s="14"/>
      <c r="N14" s="22"/>
    </row>
    <row r="15" spans="1:15" x14ac:dyDescent="0.25">
      <c r="D15" s="24"/>
      <c r="E15" s="38"/>
      <c r="F15" s="24"/>
      <c r="G15" s="24"/>
      <c r="H15" s="25"/>
      <c r="I15" s="23"/>
      <c r="J15" s="24"/>
      <c r="K15" s="38"/>
      <c r="L15" s="24"/>
      <c r="M15" s="24"/>
      <c r="N15" s="25"/>
    </row>
    <row r="16" spans="1:15" ht="26.25" customHeight="1" x14ac:dyDescent="0.25">
      <c r="D16" s="14"/>
      <c r="E16" s="37"/>
      <c r="F16" s="14"/>
      <c r="G16" s="14"/>
      <c r="H16" s="22"/>
      <c r="I16" s="23"/>
      <c r="J16" s="14"/>
      <c r="K16" s="37"/>
      <c r="L16" s="14"/>
      <c r="M16" s="14"/>
      <c r="N16" s="22"/>
    </row>
    <row r="17" spans="1:14" ht="26.25" customHeight="1" x14ac:dyDescent="0.25">
      <c r="D17" s="14"/>
      <c r="E17" s="37"/>
      <c r="F17" s="14"/>
      <c r="G17" s="14"/>
      <c r="H17" s="22"/>
      <c r="I17" s="23"/>
      <c r="J17" s="14"/>
      <c r="K17" s="37"/>
      <c r="L17" s="14"/>
      <c r="M17" s="14"/>
      <c r="N17" s="22"/>
    </row>
    <row r="18" spans="1:14" ht="26.25" customHeight="1" x14ac:dyDescent="0.25">
      <c r="A18" s="23"/>
      <c r="B18" s="23"/>
      <c r="D18" s="14"/>
      <c r="E18" s="37"/>
      <c r="F18" s="14"/>
      <c r="G18" s="14"/>
      <c r="H18" s="22"/>
      <c r="I18" s="23"/>
      <c r="J18" s="14"/>
      <c r="K18" s="37"/>
      <c r="L18" s="14"/>
      <c r="M18" s="14"/>
      <c r="N18" s="22"/>
    </row>
    <row r="19" spans="1:14" ht="26.25" customHeight="1" x14ac:dyDescent="0.25">
      <c r="D19" s="14"/>
      <c r="E19" s="37"/>
      <c r="F19" s="14"/>
      <c r="G19" s="14"/>
      <c r="H19" s="22"/>
      <c r="I19" s="23"/>
      <c r="J19" s="14"/>
      <c r="K19" s="37"/>
      <c r="L19" s="14"/>
      <c r="M19" s="14"/>
      <c r="N19" s="22"/>
    </row>
    <row r="20" spans="1:14" ht="26.25" customHeight="1" x14ac:dyDescent="0.25">
      <c r="D20" s="14"/>
      <c r="E20" s="37"/>
      <c r="F20" s="14"/>
      <c r="G20" s="14"/>
      <c r="H20" s="22"/>
      <c r="I20" s="23"/>
      <c r="J20" s="14"/>
      <c r="K20" s="37"/>
      <c r="L20" s="14"/>
      <c r="M20" s="14"/>
      <c r="N20" s="22"/>
    </row>
    <row r="21" spans="1:14" ht="26.25" customHeight="1" x14ac:dyDescent="0.25">
      <c r="D21" s="14"/>
      <c r="E21" s="37"/>
      <c r="F21" s="14"/>
      <c r="G21" s="14"/>
      <c r="H21" s="22"/>
      <c r="I21" s="23"/>
      <c r="J21" s="14"/>
      <c r="K21" s="37"/>
      <c r="L21" s="14"/>
      <c r="M21" s="14"/>
      <c r="N21" s="22"/>
    </row>
    <row r="22" spans="1:14" x14ac:dyDescent="0.25">
      <c r="D22" s="14"/>
      <c r="E22" s="37"/>
      <c r="F22" s="14"/>
      <c r="G22" s="14"/>
      <c r="H22" s="22"/>
      <c r="I22" s="23"/>
      <c r="J22" s="14"/>
      <c r="K22" s="37"/>
      <c r="L22" s="14"/>
      <c r="M22" s="14"/>
      <c r="N22" s="22"/>
    </row>
    <row r="23" spans="1:14" ht="26.25" customHeight="1" x14ac:dyDescent="0.3">
      <c r="A23" s="39"/>
      <c r="B23" s="39"/>
      <c r="D23" s="14"/>
      <c r="E23" s="37"/>
      <c r="F23" s="14"/>
      <c r="G23" s="14"/>
      <c r="H23" s="22"/>
      <c r="I23" s="23"/>
      <c r="J23" s="14"/>
      <c r="K23" s="37"/>
      <c r="L23" s="14"/>
      <c r="M23" s="14"/>
      <c r="N23" s="22"/>
    </row>
    <row r="24" spans="1:14" ht="26.25" customHeight="1" x14ac:dyDescent="0.25">
      <c r="A24" s="135" t="s">
        <v>34</v>
      </c>
      <c r="B24" s="135"/>
      <c r="D24" s="14"/>
      <c r="E24" s="37"/>
      <c r="F24" s="14"/>
      <c r="G24" s="14"/>
      <c r="H24" s="22"/>
      <c r="I24" s="23"/>
      <c r="J24" s="14"/>
      <c r="K24" s="37"/>
      <c r="L24" s="14"/>
      <c r="M24" s="14"/>
      <c r="N24" s="22"/>
    </row>
    <row r="25" spans="1:14" ht="26.25" customHeight="1" x14ac:dyDescent="0.25">
      <c r="D25" s="14"/>
      <c r="E25" s="37"/>
      <c r="F25" s="14"/>
      <c r="G25" s="14"/>
      <c r="H25" s="22"/>
      <c r="I25" s="23"/>
      <c r="J25" s="14"/>
      <c r="K25" s="37"/>
      <c r="L25" s="14"/>
      <c r="M25" s="14"/>
      <c r="N25" s="22"/>
    </row>
    <row r="26" spans="1:14" ht="26.25" customHeight="1" x14ac:dyDescent="0.25">
      <c r="D26" s="14"/>
      <c r="E26" s="37"/>
      <c r="F26" s="14"/>
      <c r="G26" s="14"/>
      <c r="H26" s="22"/>
      <c r="I26" s="23"/>
      <c r="J26" s="14"/>
      <c r="K26" s="37"/>
      <c r="L26" s="14"/>
      <c r="M26" s="14"/>
      <c r="N26" s="22"/>
    </row>
    <row r="27" spans="1:14" ht="26.25" customHeight="1" x14ac:dyDescent="0.25">
      <c r="D27" s="14"/>
      <c r="E27" s="37"/>
      <c r="F27" s="14"/>
      <c r="G27" s="14"/>
      <c r="H27" s="22"/>
      <c r="I27" s="23"/>
      <c r="J27" s="14"/>
      <c r="K27" s="37"/>
      <c r="L27" s="14"/>
      <c r="M27" s="14"/>
      <c r="N27" s="22"/>
    </row>
    <row r="28" spans="1:14" ht="26.25" customHeight="1" x14ac:dyDescent="0.25">
      <c r="A28" s="136" t="s">
        <v>6</v>
      </c>
      <c r="B28" s="137"/>
      <c r="D28" s="14"/>
      <c r="E28" s="37"/>
      <c r="F28" s="14"/>
      <c r="G28" s="14"/>
      <c r="H28" s="22"/>
      <c r="I28" s="23"/>
      <c r="J28" s="14">
        <f>'DATOS DEL ESTUDIANTE'!C51</f>
        <v>0</v>
      </c>
      <c r="K28" s="35">
        <f>'DATOS DEL ESTUDIANTE'!B51</f>
        <v>0</v>
      </c>
      <c r="L28" s="14">
        <f>'DATOS DEL ESTUDIANTE'!E51</f>
        <v>0</v>
      </c>
      <c r="M28" s="14">
        <f>'DATOS DEL ESTUDIANTE'!D51</f>
        <v>0</v>
      </c>
      <c r="N28" s="22"/>
    </row>
    <row r="29" spans="1:14" x14ac:dyDescent="0.25">
      <c r="A29" s="138"/>
      <c r="B29" s="139"/>
      <c r="D29" s="14"/>
      <c r="E29" s="37"/>
      <c r="F29" s="14"/>
      <c r="G29" s="14"/>
      <c r="H29" s="22"/>
      <c r="I29" s="23"/>
      <c r="J29" s="14"/>
      <c r="K29" s="36"/>
      <c r="L29" s="14"/>
      <c r="M29" s="14"/>
      <c r="N29" s="22"/>
    </row>
    <row r="30" spans="1:14" ht="26.25" customHeight="1" x14ac:dyDescent="0.25">
      <c r="A30" s="26" t="s">
        <v>27</v>
      </c>
      <c r="B30" s="44" t="s">
        <v>57</v>
      </c>
      <c r="D30" s="14"/>
      <c r="E30" s="37"/>
      <c r="F30" s="14"/>
      <c r="G30" s="14"/>
      <c r="H30" s="22"/>
      <c r="I30" s="23"/>
      <c r="J30" s="14" t="str">
        <f>'DATOS DEL ESTUDIANTE'!C59</f>
        <v>-</v>
      </c>
      <c r="K30" s="27" t="str">
        <f>'DATOS DEL ESTUDIANTE'!B59</f>
        <v>ACTIVIDADES COMPLEMENTARIAS</v>
      </c>
      <c r="L30" s="14"/>
      <c r="M30" s="14"/>
      <c r="N30" s="22"/>
    </row>
    <row r="31" spans="1:14" ht="26.25" customHeight="1" x14ac:dyDescent="0.25">
      <c r="A31" s="28" t="s">
        <v>28</v>
      </c>
      <c r="B31" s="45" t="s">
        <v>57</v>
      </c>
      <c r="D31" s="14"/>
      <c r="E31" s="37"/>
      <c r="F31" s="14"/>
      <c r="G31" s="14"/>
      <c r="H31" s="22"/>
      <c r="I31" s="23"/>
      <c r="J31" s="14" t="str">
        <f>'DATOS DEL ESTUDIANTE'!C60</f>
        <v>-</v>
      </c>
      <c r="K31" s="27" t="str">
        <f>'DATOS DEL ESTUDIANTE'!B60</f>
        <v>SERVICIO SOCIAL</v>
      </c>
      <c r="L31" s="14"/>
      <c r="M31" s="14"/>
      <c r="N31" s="22"/>
    </row>
    <row r="32" spans="1:14" ht="26.25" customHeight="1" x14ac:dyDescent="0.25">
      <c r="A32" s="28" t="s">
        <v>29</v>
      </c>
      <c r="B32" s="45" t="s">
        <v>57</v>
      </c>
      <c r="D32" s="14"/>
      <c r="E32" s="37"/>
      <c r="F32" s="14"/>
      <c r="G32" s="14"/>
      <c r="H32" s="22"/>
      <c r="I32" s="23"/>
      <c r="J32" s="14" t="str">
        <f>'DATOS DEL ESTUDIANTE'!C61</f>
        <v>-</v>
      </c>
      <c r="K32" s="27" t="str">
        <f>'DATOS DEL ESTUDIANTE'!B61</f>
        <v>RESIDENCIA PROFESIONAL</v>
      </c>
      <c r="L32" s="14"/>
      <c r="M32" s="14"/>
      <c r="N32" s="22"/>
    </row>
    <row r="33" spans="1:15" ht="26.25" customHeight="1" x14ac:dyDescent="0.25">
      <c r="A33" s="30" t="s">
        <v>30</v>
      </c>
      <c r="B33" s="31" t="s">
        <v>57</v>
      </c>
      <c r="D33" s="14"/>
      <c r="E33" s="37"/>
      <c r="F33" s="14"/>
      <c r="G33" s="14"/>
      <c r="H33" s="22"/>
      <c r="I33" s="23"/>
      <c r="J33" s="14"/>
      <c r="K33" s="27"/>
      <c r="L33" s="14"/>
      <c r="M33" s="14"/>
      <c r="N33" s="22"/>
    </row>
    <row r="34" spans="1:15" ht="26.25" customHeight="1" x14ac:dyDescent="0.25">
      <c r="D34" s="14"/>
      <c r="E34" s="37"/>
      <c r="F34" s="14"/>
      <c r="G34" s="14"/>
      <c r="H34" s="22"/>
      <c r="I34" s="23"/>
      <c r="J34" s="14"/>
      <c r="K34" s="27"/>
      <c r="L34" s="14"/>
      <c r="M34" s="14"/>
      <c r="N34" s="22"/>
    </row>
    <row r="35" spans="1:15" ht="26.25" customHeight="1" x14ac:dyDescent="0.25">
      <c r="A35" s="134" t="s">
        <v>7</v>
      </c>
      <c r="B35" s="134"/>
      <c r="D35" s="14"/>
      <c r="E35" s="37"/>
      <c r="F35" s="14"/>
      <c r="G35" s="14"/>
      <c r="H35" s="22"/>
      <c r="I35" s="23"/>
      <c r="J35" s="14"/>
      <c r="K35" s="27" t="s">
        <v>56</v>
      </c>
      <c r="L35" s="14"/>
      <c r="M35" s="14"/>
      <c r="N35" s="22"/>
    </row>
    <row r="36" spans="1:15" x14ac:dyDescent="0.25">
      <c r="D36" s="14"/>
      <c r="E36" s="37"/>
      <c r="F36" s="14"/>
      <c r="G36" s="14"/>
      <c r="H36" s="22"/>
      <c r="I36" s="23"/>
      <c r="J36" s="14"/>
      <c r="K36" s="36"/>
      <c r="L36" s="14"/>
      <c r="M36" s="14"/>
      <c r="N36" s="22"/>
    </row>
    <row r="37" spans="1:15" ht="26.25" customHeight="1" x14ac:dyDescent="0.3">
      <c r="A37" s="142" t="s">
        <v>58</v>
      </c>
      <c r="B37" s="143"/>
      <c r="D37" s="14"/>
      <c r="E37" s="37"/>
      <c r="F37" s="14"/>
      <c r="G37" s="14"/>
      <c r="H37" s="22"/>
      <c r="I37" s="23"/>
      <c r="J37" s="14"/>
      <c r="K37" s="37"/>
      <c r="L37" s="14"/>
      <c r="M37" s="14"/>
      <c r="N37" s="22"/>
    </row>
    <row r="38" spans="1:15" ht="26.25" customHeight="1" x14ac:dyDescent="0.25">
      <c r="A38" s="144" t="s">
        <v>20</v>
      </c>
      <c r="B38" s="144"/>
      <c r="D38" s="14"/>
      <c r="E38" s="37"/>
      <c r="F38" s="14"/>
      <c r="G38" s="14"/>
      <c r="H38" s="22"/>
      <c r="I38" s="23"/>
      <c r="J38" s="14"/>
      <c r="K38" s="37"/>
      <c r="L38" s="14"/>
      <c r="M38" s="14"/>
      <c r="N38" s="22"/>
    </row>
    <row r="39" spans="1:15" ht="26.25" customHeight="1" x14ac:dyDescent="0.25">
      <c r="A39" s="144"/>
      <c r="B39" s="144"/>
      <c r="D39" s="14"/>
      <c r="E39" s="37"/>
      <c r="F39" s="14"/>
      <c r="G39" s="14"/>
      <c r="H39" s="22"/>
      <c r="I39" s="23"/>
      <c r="J39" s="14"/>
      <c r="K39" s="37"/>
      <c r="L39" s="14"/>
      <c r="M39" s="14"/>
      <c r="N39" s="22"/>
    </row>
    <row r="40" spans="1:15" ht="26.25" customHeight="1" x14ac:dyDescent="0.25">
      <c r="D40" s="14"/>
      <c r="E40" s="37"/>
      <c r="F40" s="14"/>
      <c r="G40" s="14"/>
      <c r="H40" s="22"/>
      <c r="I40" s="23"/>
      <c r="J40" s="14"/>
      <c r="K40" s="37"/>
      <c r="L40" s="14"/>
      <c r="M40" s="14"/>
      <c r="N40" s="22"/>
    </row>
    <row r="41" spans="1:15" ht="26.25" customHeight="1" x14ac:dyDescent="0.25">
      <c r="D41" s="14"/>
      <c r="E41" s="37"/>
      <c r="F41" s="14"/>
      <c r="G41" s="14"/>
      <c r="H41" s="22"/>
      <c r="I41" s="23"/>
      <c r="J41" s="14"/>
      <c r="K41" s="37"/>
      <c r="L41" s="14"/>
      <c r="M41" s="14"/>
      <c r="N41" s="22"/>
    </row>
    <row r="42" spans="1:15" ht="26.25" customHeight="1" x14ac:dyDescent="0.25">
      <c r="D42" s="14"/>
      <c r="E42" s="37"/>
      <c r="F42" s="14"/>
      <c r="G42" s="14"/>
      <c r="H42" s="22"/>
      <c r="I42" s="23"/>
      <c r="J42" s="14"/>
      <c r="K42" s="21"/>
      <c r="L42" s="14"/>
      <c r="M42" s="14"/>
      <c r="N42" s="22"/>
    </row>
    <row r="43" spans="1:15" ht="26.25" customHeight="1" x14ac:dyDescent="0.25">
      <c r="D43" s="32"/>
      <c r="E43" s="33"/>
      <c r="F43" s="32"/>
      <c r="G43" s="32"/>
      <c r="H43" s="34"/>
      <c r="J43" s="32"/>
      <c r="K43" s="33"/>
      <c r="L43" s="32"/>
      <c r="M43" s="32"/>
      <c r="N43" s="34"/>
    </row>
    <row r="44" spans="1:15" x14ac:dyDescent="0.25">
      <c r="D44" s="15"/>
      <c r="F44" s="15"/>
      <c r="J44" s="15"/>
      <c r="L44" s="15"/>
    </row>
    <row r="45" spans="1:15" ht="15.6" x14ac:dyDescent="0.3">
      <c r="D45" s="40"/>
      <c r="E45" s="41" t="s">
        <v>8</v>
      </c>
      <c r="F45" s="41"/>
      <c r="G45" s="41"/>
      <c r="H45" s="41"/>
      <c r="I45" s="41"/>
      <c r="J45" s="41"/>
      <c r="K45" s="41"/>
      <c r="L45" s="41"/>
      <c r="M45" s="41"/>
      <c r="N45" s="46" t="s">
        <v>60</v>
      </c>
    </row>
    <row r="46" spans="1:15" x14ac:dyDescent="0.25">
      <c r="D46" s="15"/>
      <c r="F46" s="15"/>
      <c r="J46" s="15"/>
      <c r="L46" s="15"/>
    </row>
    <row r="47" spans="1:15" ht="62.25" customHeight="1" x14ac:dyDescent="0.4">
      <c r="A47" s="133" t="s">
        <v>59</v>
      </c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</row>
    <row r="48" spans="1:15" ht="15" customHeight="1" x14ac:dyDescent="0.25">
      <c r="D48" s="15"/>
      <c r="F48" s="15"/>
      <c r="J48" s="15"/>
      <c r="L48" s="15"/>
    </row>
    <row r="49" spans="1:15" x14ac:dyDescent="0.25">
      <c r="D49" s="15"/>
      <c r="F49" s="15"/>
      <c r="J49" s="15"/>
      <c r="L49" s="15"/>
    </row>
    <row r="53" spans="1:15" ht="22.8" x14ac:dyDescent="0.4">
      <c r="A53" s="130" t="s">
        <v>61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</row>
    <row r="54" spans="1:15" ht="22.8" x14ac:dyDescent="0.4">
      <c r="A54" s="131" t="s">
        <v>5</v>
      </c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</row>
    <row r="57" spans="1:15" x14ac:dyDescent="0.25">
      <c r="D57" s="15"/>
      <c r="F57" s="15"/>
      <c r="J57" s="15"/>
      <c r="L57" s="15"/>
    </row>
  </sheetData>
  <mergeCells count="11">
    <mergeCell ref="A37:B37"/>
    <mergeCell ref="A38:B39"/>
    <mergeCell ref="A47:O47"/>
    <mergeCell ref="A53:O53"/>
    <mergeCell ref="A54:O54"/>
    <mergeCell ref="A35:B35"/>
    <mergeCell ref="A3:O3"/>
    <mergeCell ref="A4:N4"/>
    <mergeCell ref="A5:O5"/>
    <mergeCell ref="A24:B24"/>
    <mergeCell ref="A28:B29"/>
  </mergeCells>
  <conditionalFormatting sqref="D9:N43">
    <cfRule type="cellIs" dxfId="0" priority="1" operator="equal">
      <formula>0</formula>
    </cfRule>
  </conditionalFormatting>
  <pageMargins left="0" right="0.19685039370078741" top="0.7589285714285714" bottom="3.937007874015748E-2" header="4.5289855072463768E-2" footer="0.31496062992125984"/>
  <pageSetup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DEL ESTUDIANTE</vt:lpstr>
      <vt:lpstr>Formato</vt:lpstr>
      <vt:lpstr>formato vacio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Escolares</dc:creator>
  <cp:lastModifiedBy>Jesús Jahaziel</cp:lastModifiedBy>
  <cp:lastPrinted>2025-06-12T17:11:38Z</cp:lastPrinted>
  <dcterms:created xsi:type="dcterms:W3CDTF">2013-05-28T20:19:31Z</dcterms:created>
  <dcterms:modified xsi:type="dcterms:W3CDTF">2025-07-10T15:46:55Z</dcterms:modified>
</cp:coreProperties>
</file>