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<sst xmlns="http://schemas.openxmlformats.org/spreadsheetml/2006/main" count="35" uniqueCount="35">
  <si>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</si>
  <si>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</si>
  <si>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</si>
  <si>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</si>
  <si>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</si>
  <si>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</si>
  <si>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</si>
  <si>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</si>
  <si>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</si>
  <si>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</si>
  <si>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I</t>
  </si>
  <si>
    <t>Serial</t>
  </si>
  <si>
    <t>Student ID</t>
  </si>
  <si>
    <t>Student Name</t>
  </si>
  <si>
    <t>No. of Class</t>
  </si>
  <si>
    <t>Percentage</t>
  </si>
  <si>
    <t>Attendence (15)</t>
  </si>
  <si>
    <t>Class Test-1</t>
  </si>
  <si>
    <t>Class Test-2</t>
  </si>
  <si>
    <t>Class Test-3</t>
  </si>
  <si>
    <t>Class Test-4</t>
  </si>
  <si>
    <t>Class Test (Best of 4)</t>
  </si>
  <si>
    <t>Assignment (15)</t>
  </si>
  <si>
    <t>Presentation (15)</t>
  </si>
  <si>
    <t xml:space="preserve"> Class Assesment (90)</t>
  </si>
  <si>
    <t>Final:Part A (105)</t>
  </si>
  <si>
    <t>Final:Part B (105)</t>
  </si>
  <si>
    <t>Total (300)</t>
  </si>
  <si>
    <t>Total (100%)</t>
  </si>
  <si>
    <t>Letter Grade</t>
  </si>
  <si>
    <t>Grade Point</t>
  </si>
  <si>
    <t>a</t>
  </si>
  <si>
    <t>Course Teacher</t>
  </si>
  <si>
    <t>Scrutinizer</t>
  </si>
  <si>
    <t>Head of the Department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</si>
</sst>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</font>
    <font>
      <sz val="12.0"/>
      <color rgb="FF000000"/>
      <name val="Times New Roman"/>
    </font>
    <font>
      <sz val="12.0"/>
      <color theme="1"/>
      <name val="Times New Roman"/>
    </font>
    <font>
      <sz val="11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2" numFmtId="0" xfId="0" applyAlignment="1" applyBorder="1" applyFont="1">
      <alignment horizontal="center" textRotation="90"/>
    </xf>
    <xf borderId="2" fillId="2" fontId="2" numFmtId="0" xfId="0" applyAlignment="1" applyBorder="1" applyFont="1">
      <alignment horizontal="center" textRotation="90"/>
    </xf>
    <xf borderId="3" fillId="0" fontId="3" numFmtId="0" xfId="0" applyBorder="1" applyFont="1"/>
    <xf borderId="1" fillId="2" fontId="2" numFmtId="0" xfId="0" applyAlignment="1" applyBorder="1" applyFont="1">
      <alignment horizontal="center" shrinkToFit="0" textRotation="90" wrapText="1"/>
    </xf>
    <xf borderId="0" fillId="2" fontId="4" numFmtId="0" xfId="0" applyAlignment="1" applyFont="1">
      <alignment horizontal="center" readingOrder="0"/>
    </xf>
    <xf borderId="2" fillId="2" fontId="1" numFmtId="0" xfId="0" applyAlignment="1" applyBorder="1" applyFont="1">
      <alignment horizontal="center"/>
    </xf>
    <xf borderId="4" fillId="0" fontId="3" numFmtId="0" xfId="0" applyBorder="1" applyFont="1"/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readingOrder="0" vertical="center"/>
    </xf>
    <xf borderId="2" fillId="2" fontId="6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center" readingOrder="0" vertical="center"/>
    </xf>
    <xf borderId="1" fillId="2" fontId="6" numFmtId="164" xfId="0" applyAlignment="1" applyBorder="1" applyFont="1" applyNumberFormat="1">
      <alignment horizontal="center" vertical="center"/>
    </xf>
    <xf borderId="1" fillId="2" fontId="7" numFmtId="0" xfId="0" applyAlignment="1" applyBorder="1" applyFont="1">
      <alignment horizontal="right" shrinkToFit="0" vertical="center" wrapText="1"/>
    </xf>
    <xf borderId="1" fillId="2" fontId="7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8" numFmtId="0" xfId="0" applyAlignment="1" applyBorder="1" applyFont="1">
      <alignment readingOrder="0"/>
    </xf>
    <xf borderId="2" fillId="2" fontId="8" numFmtId="0" xfId="0" applyBorder="1" applyFont="1"/>
    <xf borderId="1" fillId="2" fontId="8" numFmtId="0" xfId="0" applyBorder="1" applyFont="1"/>
    <xf borderId="0" fillId="2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Grade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Sheet1!$Q$1:$Q$11</c:f>
            </c:strRef>
          </c:cat>
          <c:val>
            <c:numRef>
              <c:f>Sheet1!$R$1:$R$11</c:f>
            </c:numRef>
          </c:val>
        </c:ser>
        <c:axId val="624282482"/>
        <c:axId val="1255053242"/>
      </c:barChart>
      <c:catAx>
        <c:axId val="624282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255053242"/>
      </c:catAx>
      <c:valAx>
        <c:axId val="125505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282482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381000</xdr:colOff>
      <xdr:row>0</xdr:row>
      <xdr:rowOff>0</xdr:rowOff>
    </xdr:from>
    <xdr:ext cx="2162175" cy="2219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</xdr:row>
      <xdr:rowOff>19050</xdr:rowOff>
    </xdr:from>
    <xdr:ext cx="3590925" cy="1590675"/>
    <xdr:sp>
      <xdr:nvSpPr>
        <xdr:cNvPr id="3" name="Shape 3"/>
        <xdr:cNvSpPr txBox="1"/>
      </xdr:nvSpPr>
      <xdr:spPr>
        <a:xfrm>
          <a:off x="2979038" y="3060863"/>
          <a:ext cx="4733924" cy="1438274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(EXAMINATION CONFIDENTIAL)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BANGLADESH ARMY INTERNATIONAL UNIVERSITY OF SCIENCE AND TECHNOLOGY</a:t>
          </a:r>
          <a:endParaRPr sz="1400">
            <a:solidFill>
              <a:schemeClr val="dk1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Department of Computer Science</a:t>
          </a:r>
          <a:r>
            <a:rPr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and Enginee</a:t>
          </a:r>
          <a:r>
            <a:rPr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ring (CSE)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chemeClr val="dk1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30% 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Assessment Marks</a:t>
          </a:r>
          <a:endParaRPr sz="1200">
            <a:solidFill>
              <a:schemeClr val="dk1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Course Title: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Machine Learning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Course Code: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CSE-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441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                         Semester: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Fall-2019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Credit Hours: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3.0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                           Course: 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Level-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, Term-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I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Instructor: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Jahidul Arafat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	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	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Full Marks: 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100</a:t>
          </a:r>
          <a:endParaRPr b="0" sz="1200">
            <a:solidFill>
              <a:schemeClr val="dk1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133350</xdr:colOff>
      <xdr:row>1</xdr:row>
      <xdr:rowOff>104775</xdr:rowOff>
    </xdr:from>
    <xdr:ext cx="638175" cy="590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.75"/>
    <col customWidth="1" min="3" max="3" width="8.13"/>
    <col customWidth="1" min="4" max="4" width="0.38"/>
    <col customWidth="1" min="5" max="5" width="4.63"/>
    <col customWidth="1" min="6" max="6" width="5.38"/>
    <col customWidth="1" min="7" max="8" width="3.88"/>
    <col customWidth="1" min="9" max="9" width="4.25"/>
    <col customWidth="1" min="10" max="10" width="4.13"/>
    <col customWidth="1" min="11" max="11" width="4.5"/>
    <col customWidth="1" min="12" max="12" width="4.38"/>
    <col customWidth="1" min="13" max="13" width="3.63"/>
    <col customWidth="1" min="14" max="14" width="3.88"/>
    <col customWidth="1" min="15" max="15" width="6.63"/>
    <col customWidth="1" min="16" max="16" width="4.0"/>
    <col customWidth="1" min="17" max="17" width="3.63"/>
    <col customWidth="1" min="18" max="18" width="3.38"/>
    <col customWidth="1" min="19" max="19" width="4.5"/>
    <col customWidth="1" min="20" max="20" width="3.88"/>
    <col customWidth="1" min="21" max="21" width="5.63"/>
    <col customWidth="1" min="22" max="2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0</v>
      </c>
      <c r="R1" s="1">
        <f>COUNTIF(T15:T25,"A+")</f>
        <v>0</v>
      </c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</v>
      </c>
      <c r="R2" s="1">
        <f>COUNTIF(T15:T25,"A")</f>
        <v>0</v>
      </c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 t="s">
        <v>2</v>
      </c>
      <c r="R3" s="1">
        <f>COUNTIF(T15:T25,"A-")</f>
        <v>0</v>
      </c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3</v>
      </c>
      <c r="R4" s="1">
        <f>COUNTIF(T15:T25,"B+")</f>
        <v>0</v>
      </c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 t="s">
        <v>4</v>
      </c>
      <c r="R5" s="1">
        <f>COUNTIF(T15:T25,"B")</f>
        <v>0</v>
      </c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 t="s">
        <v>5</v>
      </c>
      <c r="R6" s="1">
        <f>COUNTIF(T15:T25,"B-")</f>
        <v>0</v>
      </c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 t="s">
        <v>6</v>
      </c>
      <c r="R7" s="1">
        <f>COUNTIF(T15:T25,"C+")</f>
        <v>0</v>
      </c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7</v>
      </c>
      <c r="R8" s="1">
        <f>COUNTIF(T15:T25,"C")</f>
        <v>0</v>
      </c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8</v>
      </c>
      <c r="R9" s="1">
        <f>COUNTIF(T15:T25,"D")</f>
        <v>0</v>
      </c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 t="s">
        <v>9</v>
      </c>
      <c r="R10" s="1">
        <f>COUNTIF(T15:T25,"F")</f>
        <v>0</v>
      </c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 t="s">
        <v>10</v>
      </c>
      <c r="R11" s="1">
        <f>COUNTIF(T15:T25,"I")</f>
        <v>0</v>
      </c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84.75" customHeight="1">
      <c r="A13" s="2" t="s">
        <v>11</v>
      </c>
      <c r="B13" s="2" t="s">
        <v>12</v>
      </c>
      <c r="C13" s="3" t="s">
        <v>13</v>
      </c>
      <c r="D13" s="4"/>
      <c r="E13" s="2" t="s">
        <v>14</v>
      </c>
      <c r="F13" s="2" t="s">
        <v>15</v>
      </c>
      <c r="G13" s="2" t="s">
        <v>16</v>
      </c>
      <c r="H13" s="2" t="s">
        <v>17</v>
      </c>
      <c r="I13" s="2" t="s">
        <v>18</v>
      </c>
      <c r="J13" s="2" t="s">
        <v>19</v>
      </c>
      <c r="K13" s="2" t="s">
        <v>20</v>
      </c>
      <c r="L13" s="5" t="s">
        <v>21</v>
      </c>
      <c r="M13" s="2" t="s">
        <v>22</v>
      </c>
      <c r="N13" s="2" t="s">
        <v>23</v>
      </c>
      <c r="O13" s="5" t="s">
        <v>24</v>
      </c>
      <c r="P13" s="2" t="s">
        <v>25</v>
      </c>
      <c r="Q13" s="2" t="s">
        <v>26</v>
      </c>
      <c r="R13" s="2" t="s">
        <v>27</v>
      </c>
      <c r="S13" s="5" t="s">
        <v>28</v>
      </c>
      <c r="T13" s="5" t="s">
        <v>29</v>
      </c>
      <c r="U13" s="5" t="s">
        <v>30</v>
      </c>
      <c r="V13" s="1"/>
      <c r="W13" s="6" t="s">
        <v>31</v>
      </c>
      <c r="X13" s="1"/>
      <c r="Y13" s="1"/>
      <c r="Z13" s="1"/>
    </row>
    <row r="14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9">
        <v>1.0</v>
      </c>
      <c r="B15" s="10">
        <v>1104001.0</v>
      </c>
      <c r="C15" s="11"/>
      <c r="D15" s="4"/>
      <c r="E15" s="12">
        <v>36.0</v>
      </c>
      <c r="F15" s="13">
        <f t="shared" ref="F15:F30" si="1">E15/36*100</f>
        <v>100</v>
      </c>
      <c r="G15" s="14">
        <f t="shared" ref="G15:G30" si="2">ROUND((LOOKUP(F15,{60,70,75,80,85,90},{0,9,10.5,12,13.5,15})),0)</f>
        <v>15</v>
      </c>
      <c r="H15" s="15">
        <v>15.0</v>
      </c>
      <c r="I15" s="15">
        <v>15.0</v>
      </c>
      <c r="J15" s="15">
        <v>15.0</v>
      </c>
      <c r="K15" s="15">
        <v>15.0</v>
      </c>
      <c r="L15" s="15">
        <f t="shared" ref="L15:L30" si="3">sum(H15:K15)-min(H15:K15)</f>
        <v>45</v>
      </c>
      <c r="M15" s="15">
        <v>15.0</v>
      </c>
      <c r="N15" s="15">
        <v>15.0</v>
      </c>
      <c r="O15" s="16">
        <f t="shared" ref="O15:O30" si="4">sum(G15,L15:N15)</f>
        <v>90</v>
      </c>
      <c r="P15" s="16"/>
      <c r="Q15" s="16"/>
      <c r="R15" s="16"/>
      <c r="S15" s="16"/>
      <c r="T15" s="16"/>
      <c r="U15" s="16"/>
      <c r="V15" s="1"/>
      <c r="W15" s="1"/>
      <c r="X15" s="1"/>
      <c r="Y15" s="1"/>
      <c r="Z15" s="1"/>
    </row>
    <row r="16">
      <c r="A16" s="9">
        <v>2.0</v>
      </c>
      <c r="B16" s="10">
        <v>1104003.0</v>
      </c>
      <c r="C16" s="11"/>
      <c r="D16" s="4"/>
      <c r="E16" s="12">
        <v>36.0</v>
      </c>
      <c r="F16" s="13">
        <f t="shared" si="1"/>
        <v>100</v>
      </c>
      <c r="G16" s="14">
        <f t="shared" si="2"/>
        <v>15</v>
      </c>
      <c r="H16" s="15">
        <v>15.0</v>
      </c>
      <c r="I16" s="15">
        <v>15.0</v>
      </c>
      <c r="J16" s="15">
        <v>15.0</v>
      </c>
      <c r="K16" s="15">
        <v>15.0</v>
      </c>
      <c r="L16" s="15">
        <f t="shared" si="3"/>
        <v>45</v>
      </c>
      <c r="M16" s="15">
        <v>15.0</v>
      </c>
      <c r="N16" s="15">
        <v>15.0</v>
      </c>
      <c r="O16" s="16">
        <f t="shared" si="4"/>
        <v>90</v>
      </c>
      <c r="P16" s="16"/>
      <c r="Q16" s="16"/>
      <c r="R16" s="16"/>
      <c r="S16" s="16"/>
      <c r="T16" s="16"/>
      <c r="U16" s="16"/>
      <c r="V16" s="1"/>
      <c r="W16" s="1"/>
      <c r="X16" s="1"/>
      <c r="Y16" s="1"/>
      <c r="Z16" s="1"/>
    </row>
    <row r="17">
      <c r="A17" s="9">
        <v>3.0</v>
      </c>
      <c r="B17" s="10">
        <v>1104007.0</v>
      </c>
      <c r="C17" s="11"/>
      <c r="D17" s="4"/>
      <c r="E17" s="12">
        <v>36.0</v>
      </c>
      <c r="F17" s="13">
        <f t="shared" si="1"/>
        <v>100</v>
      </c>
      <c r="G17" s="14">
        <f t="shared" si="2"/>
        <v>15</v>
      </c>
      <c r="H17" s="15">
        <v>15.0</v>
      </c>
      <c r="I17" s="15">
        <v>10.0</v>
      </c>
      <c r="J17" s="15">
        <v>15.0</v>
      </c>
      <c r="K17" s="15">
        <v>15.0</v>
      </c>
      <c r="L17" s="15">
        <f t="shared" si="3"/>
        <v>45</v>
      </c>
      <c r="M17" s="15">
        <v>15.0</v>
      </c>
      <c r="N17" s="15">
        <v>15.0</v>
      </c>
      <c r="O17" s="16">
        <f t="shared" si="4"/>
        <v>90</v>
      </c>
      <c r="P17" s="16"/>
      <c r="Q17" s="16"/>
      <c r="R17" s="16"/>
      <c r="S17" s="16"/>
      <c r="T17" s="16"/>
      <c r="U17" s="16"/>
      <c r="V17" s="1"/>
      <c r="W17" s="1"/>
      <c r="X17" s="1"/>
      <c r="Y17" s="1"/>
      <c r="Z17" s="1"/>
    </row>
    <row r="18">
      <c r="A18" s="9">
        <v>4.0</v>
      </c>
      <c r="B18" s="10">
        <v>1104008.0</v>
      </c>
      <c r="C18" s="11"/>
      <c r="D18" s="4"/>
      <c r="E18" s="12">
        <v>36.0</v>
      </c>
      <c r="F18" s="13">
        <f t="shared" si="1"/>
        <v>100</v>
      </c>
      <c r="G18" s="14">
        <f t="shared" si="2"/>
        <v>15</v>
      </c>
      <c r="H18" s="15">
        <v>15.0</v>
      </c>
      <c r="I18" s="15">
        <v>0.0</v>
      </c>
      <c r="J18" s="15">
        <v>15.0</v>
      </c>
      <c r="K18" s="15">
        <v>15.0</v>
      </c>
      <c r="L18" s="15">
        <f t="shared" si="3"/>
        <v>45</v>
      </c>
      <c r="M18" s="15">
        <v>15.0</v>
      </c>
      <c r="N18" s="15">
        <v>14.0</v>
      </c>
      <c r="O18" s="16">
        <f t="shared" si="4"/>
        <v>89</v>
      </c>
      <c r="P18" s="16"/>
      <c r="Q18" s="16"/>
      <c r="R18" s="16"/>
      <c r="S18" s="16"/>
      <c r="T18" s="16"/>
      <c r="U18" s="16"/>
      <c r="V18" s="1"/>
      <c r="W18" s="1"/>
      <c r="X18" s="1"/>
      <c r="Y18" s="1"/>
      <c r="Z18" s="1"/>
    </row>
    <row r="19">
      <c r="A19" s="9">
        <v>5.0</v>
      </c>
      <c r="B19" s="10">
        <v>1104016.0</v>
      </c>
      <c r="C19" s="11"/>
      <c r="D19" s="4"/>
      <c r="E19" s="12">
        <v>36.0</v>
      </c>
      <c r="F19" s="13">
        <f t="shared" si="1"/>
        <v>100</v>
      </c>
      <c r="G19" s="14">
        <f t="shared" si="2"/>
        <v>15</v>
      </c>
      <c r="H19" s="15">
        <v>15.0</v>
      </c>
      <c r="I19" s="15">
        <v>15.0</v>
      </c>
      <c r="J19" s="15">
        <v>15.0</v>
      </c>
      <c r="K19" s="15">
        <v>15.0</v>
      </c>
      <c r="L19" s="15">
        <f t="shared" si="3"/>
        <v>45</v>
      </c>
      <c r="M19" s="15">
        <v>15.0</v>
      </c>
      <c r="N19" s="15">
        <v>14.0</v>
      </c>
      <c r="O19" s="16">
        <f t="shared" si="4"/>
        <v>89</v>
      </c>
      <c r="P19" s="16"/>
      <c r="Q19" s="16"/>
      <c r="R19" s="16"/>
      <c r="S19" s="16"/>
      <c r="T19" s="16"/>
      <c r="U19" s="16"/>
      <c r="V19" s="1"/>
      <c r="W19" s="1"/>
      <c r="X19" s="1"/>
      <c r="Y19" s="1"/>
      <c r="Z19" s="1"/>
    </row>
    <row r="20">
      <c r="A20" s="9">
        <v>6.0</v>
      </c>
      <c r="B20" s="10">
        <v>1104017.0</v>
      </c>
      <c r="C20" s="11"/>
      <c r="D20" s="4"/>
      <c r="E20" s="12">
        <v>36.0</v>
      </c>
      <c r="F20" s="13">
        <f t="shared" si="1"/>
        <v>100</v>
      </c>
      <c r="G20" s="14">
        <f t="shared" si="2"/>
        <v>15</v>
      </c>
      <c r="H20" s="15">
        <v>15.0</v>
      </c>
      <c r="I20" s="15">
        <v>15.0</v>
      </c>
      <c r="J20" s="15">
        <v>15.0</v>
      </c>
      <c r="K20" s="15">
        <v>15.0</v>
      </c>
      <c r="L20" s="15">
        <f t="shared" si="3"/>
        <v>45</v>
      </c>
      <c r="M20" s="15">
        <v>15.0</v>
      </c>
      <c r="N20" s="15">
        <v>15.0</v>
      </c>
      <c r="O20" s="16">
        <f t="shared" si="4"/>
        <v>90</v>
      </c>
      <c r="P20" s="16"/>
      <c r="Q20" s="16"/>
      <c r="R20" s="16"/>
      <c r="S20" s="16"/>
      <c r="T20" s="16"/>
      <c r="U20" s="16"/>
      <c r="V20" s="1"/>
      <c r="W20" s="1"/>
      <c r="X20" s="1"/>
      <c r="Y20" s="1"/>
      <c r="Z20" s="1"/>
    </row>
    <row r="21" ht="15.75" customHeight="1">
      <c r="A21" s="9">
        <v>7.0</v>
      </c>
      <c r="B21" s="10">
        <v>1104018.0</v>
      </c>
      <c r="C21" s="11"/>
      <c r="D21" s="4"/>
      <c r="E21" s="12">
        <v>36.0</v>
      </c>
      <c r="F21" s="13">
        <f t="shared" si="1"/>
        <v>100</v>
      </c>
      <c r="G21" s="14">
        <f t="shared" si="2"/>
        <v>15</v>
      </c>
      <c r="H21" s="15">
        <v>15.0</v>
      </c>
      <c r="I21" s="15">
        <v>15.0</v>
      </c>
      <c r="J21" s="15">
        <v>15.0</v>
      </c>
      <c r="K21" s="15">
        <v>15.0</v>
      </c>
      <c r="L21" s="15">
        <f t="shared" si="3"/>
        <v>45</v>
      </c>
      <c r="M21" s="15">
        <v>15.0</v>
      </c>
      <c r="N21" s="15">
        <v>14.0</v>
      </c>
      <c r="O21" s="16">
        <f t="shared" si="4"/>
        <v>89</v>
      </c>
      <c r="P21" s="16"/>
      <c r="Q21" s="16"/>
      <c r="R21" s="16"/>
      <c r="S21" s="16"/>
      <c r="T21" s="16"/>
      <c r="U21" s="16"/>
      <c r="V21" s="1"/>
      <c r="W21" s="1"/>
      <c r="X21" s="1"/>
      <c r="Y21" s="1"/>
      <c r="Z21" s="1"/>
    </row>
    <row r="22" ht="15.75" customHeight="1">
      <c r="A22" s="9">
        <v>8.0</v>
      </c>
      <c r="B22" s="10">
        <v>1104023.0</v>
      </c>
      <c r="C22" s="11"/>
      <c r="D22" s="4"/>
      <c r="E22" s="12">
        <v>36.0</v>
      </c>
      <c r="F22" s="13">
        <f t="shared" si="1"/>
        <v>100</v>
      </c>
      <c r="G22" s="14">
        <f t="shared" si="2"/>
        <v>15</v>
      </c>
      <c r="H22" s="15">
        <v>15.0</v>
      </c>
      <c r="I22" s="15">
        <v>15.0</v>
      </c>
      <c r="J22" s="15">
        <v>15.0</v>
      </c>
      <c r="K22" s="15">
        <v>15.0</v>
      </c>
      <c r="L22" s="15">
        <f t="shared" si="3"/>
        <v>45</v>
      </c>
      <c r="M22" s="15">
        <v>15.0</v>
      </c>
      <c r="N22" s="15">
        <v>15.0</v>
      </c>
      <c r="O22" s="16">
        <f t="shared" si="4"/>
        <v>90</v>
      </c>
      <c r="P22" s="16"/>
      <c r="Q22" s="16"/>
      <c r="R22" s="16"/>
      <c r="S22" s="16"/>
      <c r="T22" s="16"/>
      <c r="U22" s="16"/>
      <c r="V22" s="1"/>
      <c r="W22" s="1"/>
      <c r="X22" s="1"/>
      <c r="Y22" s="1"/>
      <c r="Z22" s="1"/>
    </row>
    <row r="23" ht="15.75" customHeight="1">
      <c r="A23" s="9">
        <v>9.0</v>
      </c>
      <c r="B23" s="10">
        <v>1104031.0</v>
      </c>
      <c r="C23" s="11"/>
      <c r="D23" s="4"/>
      <c r="E23" s="12">
        <v>34.0</v>
      </c>
      <c r="F23" s="13">
        <f t="shared" si="1"/>
        <v>94.44444444</v>
      </c>
      <c r="G23" s="14">
        <f t="shared" si="2"/>
        <v>15</v>
      </c>
      <c r="H23" s="15">
        <v>15.0</v>
      </c>
      <c r="I23" s="15">
        <v>13.0</v>
      </c>
      <c r="J23" s="15">
        <v>15.0</v>
      </c>
      <c r="K23" s="15">
        <v>15.0</v>
      </c>
      <c r="L23" s="15">
        <f t="shared" si="3"/>
        <v>45</v>
      </c>
      <c r="M23" s="15">
        <v>15.0</v>
      </c>
      <c r="N23" s="15">
        <v>14.0</v>
      </c>
      <c r="O23" s="16">
        <f t="shared" si="4"/>
        <v>89</v>
      </c>
      <c r="P23" s="16"/>
      <c r="Q23" s="16"/>
      <c r="R23" s="16"/>
      <c r="S23" s="16"/>
      <c r="T23" s="16"/>
      <c r="U23" s="16"/>
      <c r="V23" s="1"/>
      <c r="W23" s="1"/>
      <c r="X23" s="1"/>
      <c r="Y23" s="1"/>
      <c r="Z23" s="1"/>
    </row>
    <row r="24" ht="15.75" customHeight="1">
      <c r="A24" s="9">
        <v>10.0</v>
      </c>
      <c r="B24" s="10">
        <v>1104034.0</v>
      </c>
      <c r="C24" s="11"/>
      <c r="D24" s="4"/>
      <c r="E24" s="12">
        <v>35.0</v>
      </c>
      <c r="F24" s="13">
        <f t="shared" si="1"/>
        <v>97.22222222</v>
      </c>
      <c r="G24" s="14">
        <f t="shared" si="2"/>
        <v>15</v>
      </c>
      <c r="H24" s="15">
        <v>15.0</v>
      </c>
      <c r="I24" s="15">
        <v>12.0</v>
      </c>
      <c r="J24" s="15">
        <v>15.0</v>
      </c>
      <c r="K24" s="15">
        <v>15.0</v>
      </c>
      <c r="L24" s="15">
        <f t="shared" si="3"/>
        <v>45</v>
      </c>
      <c r="M24" s="15">
        <v>15.0</v>
      </c>
      <c r="N24" s="15">
        <v>15.0</v>
      </c>
      <c r="O24" s="16">
        <f t="shared" si="4"/>
        <v>90</v>
      </c>
      <c r="P24" s="16"/>
      <c r="Q24" s="16"/>
      <c r="R24" s="16"/>
      <c r="S24" s="16"/>
      <c r="T24" s="16"/>
      <c r="U24" s="16"/>
      <c r="V24" s="1"/>
      <c r="W24" s="1"/>
      <c r="X24" s="1"/>
      <c r="Y24" s="1"/>
      <c r="Z24" s="1"/>
    </row>
    <row r="25" ht="15.75" customHeight="1">
      <c r="A25" s="9">
        <v>11.0</v>
      </c>
      <c r="B25" s="10">
        <v>1104035.0</v>
      </c>
      <c r="C25" s="11"/>
      <c r="D25" s="4"/>
      <c r="E25" s="12">
        <v>36.0</v>
      </c>
      <c r="F25" s="13">
        <f t="shared" si="1"/>
        <v>100</v>
      </c>
      <c r="G25" s="14">
        <f t="shared" si="2"/>
        <v>15</v>
      </c>
      <c r="H25" s="15">
        <v>15.0</v>
      </c>
      <c r="I25" s="15">
        <v>15.0</v>
      </c>
      <c r="J25" s="15">
        <v>15.0</v>
      </c>
      <c r="K25" s="15">
        <v>15.0</v>
      </c>
      <c r="L25" s="15">
        <f t="shared" si="3"/>
        <v>45</v>
      </c>
      <c r="M25" s="15">
        <v>15.0</v>
      </c>
      <c r="N25" s="15">
        <v>15.0</v>
      </c>
      <c r="O25" s="16">
        <f t="shared" si="4"/>
        <v>90</v>
      </c>
      <c r="P25" s="16"/>
      <c r="Q25" s="16"/>
      <c r="R25" s="16"/>
      <c r="S25" s="16"/>
      <c r="T25" s="16"/>
      <c r="U25" s="16"/>
      <c r="V25" s="1"/>
      <c r="W25" s="1"/>
      <c r="X25" s="1"/>
      <c r="Y25" s="1"/>
      <c r="Z25" s="1"/>
    </row>
    <row r="26" ht="15.75" customHeight="1">
      <c r="A26" s="9">
        <v>12.0</v>
      </c>
      <c r="B26" s="10">
        <v>1104038.0</v>
      </c>
      <c r="C26" s="7"/>
      <c r="D26" s="4"/>
      <c r="E26" s="15">
        <v>35.0</v>
      </c>
      <c r="F26" s="13">
        <f t="shared" si="1"/>
        <v>97.22222222</v>
      </c>
      <c r="G26" s="14">
        <f t="shared" si="2"/>
        <v>15</v>
      </c>
      <c r="H26" s="15">
        <v>15.0</v>
      </c>
      <c r="I26" s="15">
        <v>14.0</v>
      </c>
      <c r="J26" s="15">
        <v>13.0</v>
      </c>
      <c r="K26" s="15">
        <v>15.0</v>
      </c>
      <c r="L26" s="15">
        <f t="shared" si="3"/>
        <v>44</v>
      </c>
      <c r="M26" s="15">
        <v>13.0</v>
      </c>
      <c r="N26" s="15">
        <v>15.0</v>
      </c>
      <c r="O26" s="16">
        <f t="shared" si="4"/>
        <v>87</v>
      </c>
      <c r="P26" s="16"/>
      <c r="Q26" s="16"/>
      <c r="R26" s="16"/>
      <c r="S26" s="16"/>
      <c r="T26" s="16"/>
      <c r="U26" s="16"/>
      <c r="V26" s="1"/>
      <c r="W26" s="1"/>
      <c r="X26" s="1"/>
      <c r="Y26" s="1"/>
      <c r="Z26" s="1"/>
    </row>
    <row r="27" ht="15.75" customHeight="1">
      <c r="A27" s="9">
        <v>13.0</v>
      </c>
      <c r="B27" s="10">
        <v>1104042.0</v>
      </c>
      <c r="C27" s="7"/>
      <c r="D27" s="4"/>
      <c r="E27" s="15">
        <v>36.0</v>
      </c>
      <c r="F27" s="13">
        <f t="shared" si="1"/>
        <v>100</v>
      </c>
      <c r="G27" s="14">
        <f t="shared" si="2"/>
        <v>15</v>
      </c>
      <c r="H27" s="15">
        <v>15.0</v>
      </c>
      <c r="I27" s="15">
        <v>15.0</v>
      </c>
      <c r="J27" s="15">
        <v>15.0</v>
      </c>
      <c r="K27" s="15">
        <v>15.0</v>
      </c>
      <c r="L27" s="15">
        <f t="shared" si="3"/>
        <v>45</v>
      </c>
      <c r="M27" s="15">
        <v>15.0</v>
      </c>
      <c r="N27" s="15">
        <v>15.0</v>
      </c>
      <c r="O27" s="16">
        <f t="shared" si="4"/>
        <v>90</v>
      </c>
      <c r="P27" s="16"/>
      <c r="Q27" s="16"/>
      <c r="R27" s="16"/>
      <c r="S27" s="16"/>
      <c r="T27" s="16"/>
      <c r="U27" s="16"/>
      <c r="V27" s="1"/>
      <c r="W27" s="1"/>
      <c r="X27" s="1"/>
      <c r="Y27" s="1"/>
      <c r="Z27" s="1"/>
    </row>
    <row r="28" ht="15.75" customHeight="1">
      <c r="A28" s="9">
        <v>14.0</v>
      </c>
      <c r="B28" s="10">
        <v>1103078.0</v>
      </c>
      <c r="C28" s="7"/>
      <c r="D28" s="4"/>
      <c r="E28" s="15">
        <v>36.0</v>
      </c>
      <c r="F28" s="13">
        <f t="shared" si="1"/>
        <v>100</v>
      </c>
      <c r="G28" s="14">
        <f t="shared" si="2"/>
        <v>15</v>
      </c>
      <c r="H28" s="15">
        <v>15.0</v>
      </c>
      <c r="I28" s="15">
        <v>15.0</v>
      </c>
      <c r="J28" s="15">
        <v>15.0</v>
      </c>
      <c r="K28" s="15">
        <v>15.0</v>
      </c>
      <c r="L28" s="15">
        <f t="shared" si="3"/>
        <v>45</v>
      </c>
      <c r="M28" s="15">
        <v>15.0</v>
      </c>
      <c r="N28" s="15">
        <v>14.0</v>
      </c>
      <c r="O28" s="16">
        <f t="shared" si="4"/>
        <v>89</v>
      </c>
      <c r="P28" s="16"/>
      <c r="Q28" s="16"/>
      <c r="R28" s="16"/>
      <c r="S28" s="16"/>
      <c r="T28" s="16"/>
      <c r="U28" s="16"/>
      <c r="V28" s="1"/>
      <c r="W28" s="1"/>
      <c r="X28" s="1"/>
      <c r="Y28" s="1"/>
      <c r="Z28" s="1"/>
    </row>
    <row r="29" ht="15.75" customHeight="1">
      <c r="A29" s="9">
        <v>15.0</v>
      </c>
      <c r="B29" s="10">
        <v>1102034.0</v>
      </c>
      <c r="C29" s="7"/>
      <c r="D29" s="4"/>
      <c r="E29" s="15">
        <v>36.0</v>
      </c>
      <c r="F29" s="13">
        <f t="shared" si="1"/>
        <v>100</v>
      </c>
      <c r="G29" s="14">
        <f t="shared" si="2"/>
        <v>15</v>
      </c>
      <c r="H29" s="15">
        <v>15.0</v>
      </c>
      <c r="I29" s="15">
        <v>12.0</v>
      </c>
      <c r="J29" s="15">
        <v>15.0</v>
      </c>
      <c r="K29" s="15">
        <v>15.0</v>
      </c>
      <c r="L29" s="15">
        <f t="shared" si="3"/>
        <v>45</v>
      </c>
      <c r="M29" s="15">
        <v>14.0</v>
      </c>
      <c r="N29" s="15">
        <v>14.0</v>
      </c>
      <c r="O29" s="16">
        <f t="shared" si="4"/>
        <v>88</v>
      </c>
      <c r="P29" s="16"/>
      <c r="Q29" s="16"/>
      <c r="R29" s="16"/>
      <c r="S29" s="16"/>
      <c r="T29" s="16"/>
      <c r="U29" s="16"/>
      <c r="V29" s="1"/>
      <c r="W29" s="1"/>
      <c r="X29" s="1"/>
      <c r="Y29" s="1"/>
      <c r="Z29" s="1"/>
    </row>
    <row r="30">
      <c r="A30" s="17">
        <v>16.0</v>
      </c>
      <c r="B30" s="17">
        <v>1101004.0</v>
      </c>
      <c r="C30" s="18"/>
      <c r="D30" s="4"/>
      <c r="E30" s="17">
        <v>29.0</v>
      </c>
      <c r="F30" s="13">
        <f t="shared" si="1"/>
        <v>80.55555556</v>
      </c>
      <c r="G30" s="14">
        <f t="shared" si="2"/>
        <v>12</v>
      </c>
      <c r="H30" s="17">
        <v>15.0</v>
      </c>
      <c r="I30" s="17">
        <v>15.0</v>
      </c>
      <c r="J30" s="17">
        <v>0.0</v>
      </c>
      <c r="K30" s="17">
        <v>0.0</v>
      </c>
      <c r="L30" s="15">
        <f t="shared" si="3"/>
        <v>30</v>
      </c>
      <c r="M30" s="17">
        <v>10.0</v>
      </c>
      <c r="N30" s="17">
        <v>10.0</v>
      </c>
      <c r="O30" s="16">
        <f t="shared" si="4"/>
        <v>62</v>
      </c>
      <c r="P30" s="19"/>
      <c r="Q30" s="19"/>
      <c r="R30" s="19"/>
      <c r="S30" s="19"/>
      <c r="T30" s="19"/>
      <c r="U30" s="19"/>
      <c r="V30" s="20"/>
      <c r="W30" s="20"/>
      <c r="X30" s="20"/>
      <c r="Y30" s="20"/>
      <c r="Z30" s="20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 t="s">
        <v>32</v>
      </c>
      <c r="C34" s="1"/>
      <c r="D34" s="1"/>
      <c r="E34" s="1"/>
      <c r="F34" s="1"/>
      <c r="G34" s="1"/>
      <c r="H34" s="1" t="s">
        <v>33</v>
      </c>
      <c r="I34" s="1"/>
      <c r="J34" s="1"/>
      <c r="K34" s="1"/>
      <c r="L34" s="1"/>
      <c r="M34" s="1"/>
      <c r="N34" s="1"/>
      <c r="O34" s="1"/>
      <c r="P34" s="1"/>
      <c r="Q34" s="1"/>
      <c r="R34" s="1" t="s">
        <v>34</v>
      </c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8">
    <mergeCell ref="C13:D13"/>
    <mergeCell ref="A14:O14"/>
    <mergeCell ref="C15:D15"/>
    <mergeCell ref="C16:D16"/>
    <mergeCell ref="C17:D17"/>
    <mergeCell ref="C18:D18"/>
    <mergeCell ref="C19:D19"/>
    <mergeCell ref="C27:D27"/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</mergeCells>
  <printOptions/>
  <pageMargins bottom="0.75" footer="0.0" header="0.0" left="0.7" right="0.7" top="0.75"/>
  <pageSetup orientation="landscape"/>
  <drawing r:id="rId1"/>
</worksheet>
</file>