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ac72a31f6d8796e/Documents/CWRU Data Analytics Boot Camp/Classes/Unit 1/Crowdfunding Analysis/"/>
    </mc:Choice>
  </mc:AlternateContent>
  <xr:revisionPtr revIDLastSave="721" documentId="13_ncr:1_{D754642E-E684-4F4D-953B-1821B0424A6E}" xr6:coauthVersionLast="47" xr6:coauthVersionMax="47" xr10:uidLastSave="{80986A81-F434-497C-B952-D82A94E09A26}"/>
  <bookViews>
    <workbookView xWindow="-98" yWindow="-98" windowWidth="20715" windowHeight="13155" tabRatio="782" xr2:uid="{00000000-000D-0000-FFFF-FFFF00000000}"/>
  </bookViews>
  <sheets>
    <sheet name="Theater Outcomes by Launch Date" sheetId="10" r:id="rId1"/>
    <sheet name="Outcomes Based on Goals" sheetId="11" r:id="rId2"/>
    <sheet name="Outcomes Based on Goals Chart" sheetId="12" r:id="rId3"/>
    <sheet name="Kickstarter" sheetId="1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8" hidden="1">'Edinburgh Research'!$A$1:$E$1</definedName>
    <definedName name="_xlnm._FilterDatabase" localSheetId="3" hidden="1">Kickstarter!$A$1:$U$4115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1" l="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H2" i="11"/>
  <c r="G2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2" i="11"/>
  <c r="D3" i="11"/>
  <c r="D13" i="11"/>
  <c r="D12" i="11"/>
  <c r="D11" i="11"/>
  <c r="D10" i="11"/>
  <c r="D9" i="11"/>
  <c r="D8" i="11"/>
  <c r="D7" i="11"/>
  <c r="D6" i="11"/>
  <c r="D5" i="11"/>
  <c r="D4" i="11"/>
  <c r="C3" i="11"/>
  <c r="C13" i="11"/>
  <c r="C12" i="11"/>
  <c r="C11" i="11"/>
  <c r="C10" i="11"/>
  <c r="C9" i="11"/>
  <c r="C8" i="11"/>
  <c r="C7" i="11"/>
  <c r="C6" i="11"/>
  <c r="C5" i="11"/>
  <c r="C4" i="11"/>
  <c r="B3" i="11"/>
  <c r="B4" i="11"/>
  <c r="B13" i="11"/>
  <c r="B2" i="11"/>
  <c r="B12" i="11"/>
  <c r="B11" i="11"/>
  <c r="B10" i="11"/>
  <c r="B9" i="11"/>
  <c r="B8" i="11"/>
  <c r="B7" i="11"/>
  <c r="B6" i="11"/>
  <c r="B5" i="11"/>
  <c r="C2" i="11"/>
  <c r="C14" i="8"/>
  <c r="D13" i="8" s="1"/>
  <c r="C13" i="8"/>
  <c r="C6" i="8"/>
  <c r="B13" i="8"/>
  <c r="B6" i="8"/>
  <c r="C12" i="8"/>
  <c r="D12" i="8" s="1"/>
  <c r="C5" i="8"/>
  <c r="B12" i="8"/>
  <c r="B14" i="8" s="1"/>
  <c r="B5" i="8"/>
  <c r="C11" i="8"/>
  <c r="C4" i="8"/>
  <c r="B11" i="8"/>
  <c r="B4" i="8"/>
  <c r="C30" i="8"/>
  <c r="B30" i="8"/>
  <c r="B33" i="8"/>
  <c r="C33" i="8"/>
  <c r="B34" i="8" a="1"/>
  <c r="B34" i="8" s="1"/>
  <c r="C31" i="8" a="1"/>
  <c r="C31" i="8" s="1"/>
  <c r="B31" i="8" a="1"/>
  <c r="B31" i="8" s="1"/>
  <c r="C34" i="8" a="1"/>
  <c r="C34" i="8" s="1"/>
  <c r="C26" i="8" a="1"/>
  <c r="C26" i="8" s="1"/>
  <c r="C23" i="8" a="1"/>
  <c r="C23" i="8" s="1"/>
  <c r="B26" i="8" a="1"/>
  <c r="B26" i="8" s="1"/>
  <c r="B23" i="8" a="1"/>
  <c r="B23" i="8" s="1"/>
  <c r="C25" i="8"/>
  <c r="B25" i="8"/>
  <c r="C22" i="8"/>
  <c r="B22" i="8"/>
  <c r="C9" i="8"/>
  <c r="C10" i="8"/>
  <c r="B10" i="8"/>
  <c r="B9" i="8"/>
  <c r="C3" i="8"/>
  <c r="C2" i="8"/>
  <c r="B3" i="8"/>
  <c r="B2" i="8"/>
  <c r="E3" i="5"/>
  <c r="E4" i="5"/>
  <c r="E5" i="5"/>
  <c r="E6" i="5"/>
  <c r="E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D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D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D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D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D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8" l="1"/>
  <c r="B7" i="8"/>
  <c r="D5" i="8" l="1"/>
  <c r="D6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<sst xmlns="http://schemas.openxmlformats.org/spreadsheetml/2006/main" count="33078" uniqueCount="8425">
  <si>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</si>
  <si>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</si>
  <si>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</si>
  <si>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</si>
  <si>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</si>
  <si>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</si>
  <si>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</si>
  <si>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</si>
  <si>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</si>
  <si>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</si>
  <si>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</si>
  <si>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</si>
  <si>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</si>
  <si>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</si>
  <si>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</si>
  <si>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</si>
  <si>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</si>
  <si>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</si>
  <si>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</si>
  <si>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</si>
  <si>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</si>
  <si>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</si>
  <si>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</si>
  <si>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</si>
  <si>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</si>
  <si>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</si>
  <si>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</si>
  <si>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</si>
  <si>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</si>
  <si>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</si>
  <si>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</si>
  <si>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</si>
  <si>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</si>
  <si>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</si>
  <si>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</si>
  <si>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</si>
  <si>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</si>
  <si>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</si>
  <si>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</si>
  <si>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</si>
  <si>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</si>
  <si>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</si>
  <si>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</si>
  <si>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</si>
  <si>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</si>
  <si>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</si>
  <si>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</si>
  <si>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</si>
  <si>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</si>
  <si>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</si>
  <si>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</si>
  <si>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</si>
  <si>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</si>
  <si>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</si>
  <si>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</si>
  <si>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</si>
  <si>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</si>
  <si>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</si>
  <si>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</si>
  <si>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</si>
  <si>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</si>
  <si>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</si>
  <si>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</si>
  <si>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</si>
  <si>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</si>
  <si>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</si>
  <si>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</si>
  <si>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</si>
  <si>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</si>
  <si>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</si>
  <si>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</si>
  <si>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</si>
  <si>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</si>
  <si>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</si>
  <si>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</si>
  <si>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</si>
  <si>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</si>
  <si>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</si>
  <si>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</si>
  <si>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</si>
  <si>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</si>
  <si>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</si>
  <si>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</si>
  <si>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</si>
  <si>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</si>
  <si>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</si>
  <si>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</si>
  <si>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</si>
  <si>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</si>
  <si>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</si>
  <si>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</si>
  <si>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</si>
  <si>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</si>
  <si>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</si>
  <si>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</si>
  <si>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</si>
  <si>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</si>
  <si>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</si>
  <si>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</si>
  <si>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</si>
  <si>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</si>
  <si>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</si>
  <si>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</si>
  <si>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</si>
  <si>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</si>
  <si>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</si>
  <si>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</si>
  <si>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</si>
  <si>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</si>
  <si>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</si>
  <si>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</si>
  <si>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</si>
  <si>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</si>
  <si>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</si>
  <si>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</si>
  <si>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</si>
  <si>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</si>
  <si>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</si>
  <si>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</si>
  <si>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</si>
  <si>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</si>
  <si>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</si>
  <si>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</si>
  <si>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</si>
  <si>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</si>
  <si>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</si>
  <si>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</si>
  <si>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</si>
  <si>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</si>
  <si>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</si>
  <si>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</si>
  <si>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</si>
  <si>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</si>
  <si>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</si>
  <si>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</si>
  <si>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</si>
  <si>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</si>
  <si>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</si>
  <si>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</si>
  <si>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</si>
  <si>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</si>
  <si>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</si>
  <si>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</si>
  <si>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</si>
  <si>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</si>
  <si>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</si>
  <si>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</si>
  <si>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</si>
  <si>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</si>
  <si>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</si>
  <si>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</si>
  <si>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</si>
  <si>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</si>
  <si>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</si>
  <si>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</si>
  <si>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</si>
  <si>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</si>
  <si>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</si>
  <si>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</si>
  <si>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</si>
  <si>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</si>
  <si>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</si>
  <si>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</si>
  <si>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</si>
  <si>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</si>
  <si>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</si>
  <si>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</si>
  <si>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</si>
  <si>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</si>
  <si>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</si>
  <si>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</si>
  <si>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</si>
  <si>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</si>
  <si>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</si>
  <si>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</si>
  <si>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</si>
  <si>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</si>
  <si>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</si>
  <si>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</si>
  <si>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</si>
  <si>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</si>
  <si>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</si>
  <si>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</si>
  <si>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</si>
  <si>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</si>
  <si>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</si>
  <si>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</si>
  <si>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</si>
  <si>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</si>
  <si>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</si>
  <si>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</si>
  <si>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</si>
  <si>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</si>
  <si>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</si>
  <si>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</si>
  <si>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</si>
  <si>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</si>
  <si>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</si>
  <si>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</si>
  <si>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</si>
  <si>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</si>
  <si>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</si>
  <si>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</si>
  <si>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</si>
  <si>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</si>
  <si>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</si>
  <si>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</si>
  <si>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</si>
  <si>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</si>
  <si>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</si>
  <si>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</si>
  <si>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</si>
  <si>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</si>
  <si>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</si>
  <si>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</si>
  <si>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</si>
  <si>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</si>
  <si>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</si>
  <si>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</si>
  <si>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</si>
  <si>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</si>
  <si>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</si>
  <si>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</si>
  <si>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</si>
  <si>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</si>
  <si>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</si>
  <si>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</si>
  <si>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</si>
  <si>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</si>
  <si>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</si>
  <si>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</si>
  <si>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</si>
  <si>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</si>
  <si>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</si>
  <si>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</si>
  <si>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</si>
  <si>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</si>
  <si>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</si>
  <si>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</si>
  <si>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</si>
  <si>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</si>
  <si>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</si>
  <si>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</si>
  <si>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</si>
  <si>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</si>
  <si>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</si>
  <si>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</si>
  <si>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</si>
  <si>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</si>
  <si>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</si>
  <si>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</si>
  <si>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</si>
  <si>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</si>
  <si>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</si>
  <si>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</si>
  <si>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</si>
  <si>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</si>
  <si>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</si>
  <si>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</si>
  <si>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</si>
  <si>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</si>
  <si>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</si>
  <si>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</si>
  <si>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</si>
  <si>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</si>
  <si>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</si>
  <si>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</si>
  <si>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</si>
  <si>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</si>
  <si>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</si>
  <si>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</si>
  <si>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</si>
  <si>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</si>
  <si>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</si>
  <si>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</si>
  <si>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</si>
  <si>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</si>
  <si>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</si>
  <si>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</si>
  <si>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</si>
  <si>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</si>
  <si>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</si>
  <si>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</si>
  <si>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</si>
  <si>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</si>
  <si>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</si>
  <si>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</si>
  <si>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</si>
  <si>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</si>
  <si>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</si>
  <si>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</si>
  <si>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</si>
  <si>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</si>
  <si>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</si>
  <si>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</si>
  <si>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</si>
  <si>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</si>
  <si>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</si>
  <si>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</si>
  <si>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</si>
  <si>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</si>
  <si>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</si>
  <si>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</si>
  <si>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</si>
  <si>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</si>
  <si>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</si>
  <si>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</si>
  <si>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</si>
  <si>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</si>
  <si>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</si>
  <si>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</si>
  <si>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</si>
  <si>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</si>
  <si>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</si>
  <si>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</si>
  <si>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</si>
  <si>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</si>
  <si>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</si>
  <si>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</si>
  <si>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</si>
  <si>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</si>
  <si>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</si>
  <si>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</si>
  <si>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</si>
  <si>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</si>
  <si>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</si>
  <si>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</si>
  <si>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</si>
  <si>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</si>
  <si>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</si>
  <si>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</si>
  <si>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</si>
  <si>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</si>
  <si>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</si>
  <si>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</si>
  <si>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</si>
  <si>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</si>
  <si>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</si>
  <si>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</si>
  <si>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</si>
  <si>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</si>
  <si>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</si>
  <si>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</si>
  <si>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</si>
  <si>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</si>
  <si>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</si>
  <si>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</si>
  <si>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</si>
  <si>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</si>
  <si>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</si>
  <si>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</si>
  <si>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</si>
  <si>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</si>
  <si>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</si>
  <si>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</si>
  <si>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</si>
  <si>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</si>
  <si>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</si>
  <si>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</si>
  <si>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</si>
  <si>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</si>
  <si>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</si>
  <si>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</si>
  <si>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</si>
  <si>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</si>
  <si>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</si>
  <si>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</si>
  <si>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</si>
  <si>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</si>
  <si>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</si>
  <si>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</si>
  <si>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</si>
  <si>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</si>
  <si>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</si>
  <si>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</si>
  <si>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</si>
  <si>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</si>
  <si>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</si>
  <si>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</si>
  <si>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</si>
  <si>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</si>
  <si>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</si>
  <si>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</si>
  <si>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</si>
  <si>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</si>
  <si>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</si>
  <si>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</si>
  <si>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</si>
  <si>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</si>
  <si>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</si>
  <si>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</si>
  <si>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</si>
  <si>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</si>
  <si>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</si>
  <si>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</si>
  <si>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</si>
  <si>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</si>
  <si>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</si>
  <si>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</si>
  <si>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</si>
  <si>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</si>
  <si>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</si>
  <si>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</si>
  <si>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</si>
  <si>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</si>
  <si>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</si>
  <si>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</si>
  <si>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</si>
  <si>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</si>
  <si>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</si>
  <si>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</si>
  <si>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</si>
  <si>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</si>
  <si>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</si>
  <si>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</si>
  <si>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</si>
  <si>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</si>
  <si>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</si>
  <si>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</si>
  <si>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</si>
  <si>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</si>
  <si>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</si>
  <si>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</si>
  <si>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</si>
  <si>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</si>
  <si>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</si>
  <si>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</si>
  <si>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</si>
  <si>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</si>
  <si>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</si>
  <si>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</si>
  <si>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</si>
  <si>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</si>
  <si>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</si>
  <si>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</si>
  <si>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</si>
  <si>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</si>
  <si>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</si>
  <si>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</si>
  <si>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</si>
  <si>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</si>
  <si>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</si>
  <si>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</si>
  <si>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</si>
  <si>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</si>
  <si>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</si>
  <si>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</si>
  <si>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</si>
  <si>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</si>
  <si>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</si>
  <si>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</si>
  <si>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</si>
  <si>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</si>
  <si>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</si>
  <si>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</si>
  <si>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</si>
  <si>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</si>
  <si>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</si>
  <si>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</si>
  <si>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</si>
  <si>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</si>
  <si>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</si>
  <si>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</si>
  <si>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</si>
  <si>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</si>
  <si>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</si>
  <si>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</si>
  <si>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</si>
  <si>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</si>
  <si>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</si>
  <si>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</si>
  <si>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</si>
  <si>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</si>
  <si>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</si>
  <si>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</si>
  <si>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</si>
  <si>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</si>
  <si>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</si>
  <si>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</si>
  <si>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</si>
  <si>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</si>
  <si>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</si>
  <si>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</si>
  <si>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</si>
  <si>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</si>
  <si>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</si>
  <si>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</si>
  <si>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</si>
  <si>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</si>
  <si>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</si>
  <si>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</si>
  <si>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</si>
  <si>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</si>
  <si>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</si>
  <si>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</si>
  <si>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</si>
  <si>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</si>
  <si>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</si>
  <si>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</si>
  <si>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</si>
  <si>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</si>
  <si>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</si>
  <si>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</si>
  <si>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</si>
  <si>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</si>
  <si>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</si>
  <si>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</si>
  <si>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</si>
  <si>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</si>
  <si>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</si>
  <si>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</si>
  <si>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</si>
  <si>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</si>
  <si>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</si>
  <si>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</si>
  <si>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</si>
  <si>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</si>
  <si>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</si>
  <si>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</si>
  <si>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</si>
  <si>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</si>
  <si>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</si>
  <si>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</si>
  <si>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</si>
  <si>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</si>
  <si>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</si>
  <si>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</si>
  <si>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</si>
  <si>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</si>
  <si>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</si>
  <si>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</si>
  <si>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</si>
  <si>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</si>
  <si>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</si>
  <si>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</si>
  <si>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</si>
  <si>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</si>
  <si>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</si>
  <si>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</si>
  <si>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</si>
  <si>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</si>
  <si>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</si>
  <si>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</si>
  <si>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</si>
  <si>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</si>
  <si>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</si>
  <si>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</si>
  <si>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</si>
  <si>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</si>
  <si>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</si>
  <si>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</si>
  <si>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</si>
  <si>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</si>
  <si>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</si>
  <si>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</si>
  <si>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</si>
  <si>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</si>
  <si>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</si>
  <si>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</si>
  <si>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</si>
  <si>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</si>
  <si>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</si>
  <si>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</si>
  <si>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</si>
  <si>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</si>
  <si>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</si>
  <si>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</si>
  <si>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</si>
  <si>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</si>
  <si>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</si>
  <si>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</si>
  <si>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</si>
  <si>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</si>
  <si>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</si>
  <si>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</si>
  <si>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</si>
  <si>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</si>
  <si>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</si>
  <si>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</si>
  <si>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</si>
  <si>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</si>
  <si>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</si>
  <si>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</si>
  <si>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</si>
  <si>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</si>
  <si>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</si>
  <si>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</si>
  <si>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</si>
  <si>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</si>
  <si>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</si>
  <si>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</si>
  <si>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</si>
  <si>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</si>
  <si>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</si>
  <si>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</si>
  <si>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</si>
  <si>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</si>
  <si>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</si>
  <si>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</si>
  <si>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</si>
  <si>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</si>
  <si>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</si>
  <si>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</si>
  <si>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</si>
  <si>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</si>
  <si>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</si>
  <si>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</si>
  <si>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</si>
  <si>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</si>
  <si>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</si>
  <si>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</si>
  <si>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</si>
  <si>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</si>
  <si>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</si>
  <si>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</si>
  <si>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</si>
  <si>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</si>
  <si>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</si>
  <si>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</si>
  <si>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</si>
  <si>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</si>
  <si>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</si>
  <si>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</si>
  <si>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</si>
  <si>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</si>
  <si>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</si>
  <si>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</si>
  <si>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</si>
  <si>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</si>
  <si>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</si>
  <si>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</si>
  <si>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</si>
  <si>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</si>
  <si>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</si>
  <si>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</si>
  <si>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</si>
  <si>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</si>
  <si>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</si>
  <si>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</si>
  <si>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</si>
  <si>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</si>
  <si>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</si>
  <si>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</si>
  <si>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</si>
  <si>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</si>
  <si>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</si>
  <si>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</si>
  <si>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</si>
  <si>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</si>
  <si>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</si>
  <si>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</si>
  <si>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</si>
  <si>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</si>
  <si>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</si>
  <si>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</si>
  <si>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</si>
  <si>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</si>
  <si>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</si>
  <si>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</si>
  <si>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</si>
  <si>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</si>
  <si>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</si>
  <si>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</si>
  <si>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</si>
  <si>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</si>
  <si>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</si>
  <si>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</si>
  <si>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</si>
  <si>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</si>
  <si>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</si>
  <si>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</si>
  <si>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</si>
  <si>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</si>
  <si>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</si>
  <si>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</si>
  <si>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</si>
  <si>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</si>
  <si>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</si>
  <si>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</si>
  <si>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</si>
  <si>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</si>
  <si>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</si>
  <si>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</si>
  <si>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</si>
  <si>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</si>
  <si>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</si>
  <si>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</si>
  <si>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</si>
  <si>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</si>
  <si>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</si>
  <si>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</si>
  <si>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</si>
  <si>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</si>
  <si>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</si>
  <si>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</si>
  <si>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</si>
  <si>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</si>
  <si>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</si>
  <si>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</si>
  <si>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</si>
  <si>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</si>
  <si>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</si>
  <si>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</si>
  <si>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</si>
  <si>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</si>
  <si>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</si>
  <si>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</si>
  <si>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</si>
  <si>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</si>
  <si>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</si>
  <si>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</si>
  <si>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</si>
  <si>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</si>
  <si>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</si>
  <si>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</si>
  <si>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</si>
  <si>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</si>
  <si>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</si>
  <si>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</si>
  <si>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</si>
  <si>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</si>
  <si>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</si>
  <si>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</si>
  <si>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</si>
  <si>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</si>
  <si>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</si>
  <si>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</si>
  <si>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</si>
  <si>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</si>
  <si>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</si>
  <si>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</si>
  <si>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</si>
  <si>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</si>
  <si>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</si>
  <si>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</si>
  <si>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</si>
  <si>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</si>
  <si>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</si>
  <si>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</si>
  <si>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</si>
  <si>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</si>
  <si>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</si>
  <si>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</si>
  <si>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</si>
  <si>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</si>
  <si>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</si>
  <si>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</si>
  <si>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</si>
  <si>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</si>
  <si>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</si>
  <si>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</si>
  <si>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</si>
  <si>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</si>
  <si>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</si>
  <si>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</si>
  <si>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</si>
  <si>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</si>
  <si>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</si>
  <si>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</si>
  <si>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</si>
  <si>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</si>
  <si>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</si>
  <si>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</si>
  <si>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</si>
  <si>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</si>
  <si>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</si>
  <si>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</si>
  <si>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</si>
  <si>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</si>
  <si>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</si>
  <si>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</si>
  <si>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</si>
  <si>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</si>
  <si>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</si>
  <si>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</si>
  <si>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</si>
  <si>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</si>
  <si>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</si>
  <si>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</si>
  <si>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</si>
  <si>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</si>
  <si>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</si>
  <si>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</si>
  <si>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</si>
  <si>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</si>
  <si>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</si>
  <si>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</si>
  <si>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</si>
  <si>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</si>
  <si>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</si>
  <si>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</si>
  <si>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</si>
  <si>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</si>
  <si>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</si>
  <si>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</si>
  <si>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</si>
  <si>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</si>
  <si>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</si>
  <si>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</si>
  <si>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</si>
  <si>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</si>
  <si>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</si>
  <si>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</si>
  <si>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</si>
  <si>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</si>
  <si>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</si>
  <si>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</si>
  <si>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</si>
  <si>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</si>
  <si>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</si>
  <si>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</si>
  <si>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</si>
  <si>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</si>
  <si>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</si>
  <si>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</si>
  <si>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</si>
  <si>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</si>
  <si>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</si>
  <si>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</si>
  <si>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</si>
  <si>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</si>
  <si>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</si>
  <si>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</si>
  <si>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</si>
  <si>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</si>
  <si>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</si>
  <si>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</si>
  <si>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</si>
  <si>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</si>
  <si>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</si>
  <si>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</si>
  <si>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</si>
  <si>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</si>
  <si>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</si>
  <si>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</si>
  <si>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</si>
  <si>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</si>
  <si>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</si>
  <si>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</si>
  <si>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</si>
  <si>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</si>
  <si>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</si>
  <si>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</si>
  <si>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</si>
  <si>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</si>
  <si>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</si>
  <si>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</si>
  <si>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</si>
  <si>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</si>
  <si>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</si>
  <si>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</si>
  <si>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</si>
  <si>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</si>
  <si>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</si>
  <si>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</si>
  <si>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</si>
  <si>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</si>
  <si>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</si>
  <si>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</si>
  <si>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</si>
  <si>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</si>
  <si>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</si>
  <si>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</si>
  <si>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</si>
  <si>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</si>
  <si>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</si>
  <si>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</si>
  <si>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</si>
  <si>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</si>
  <si>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</si>
  <si>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</si>
  <si>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</si>
  <si>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</si>
  <si>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</si>
  <si>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</si>
  <si>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</si>
  <si>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</si>
  <si>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</si>
  <si>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</si>
  <si>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</si>
  <si>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</si>
  <si>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</si>
  <si>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</si>
  <si>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</si>
  <si>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</si>
  <si>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</si>
  <si>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</si>
  <si>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</si>
  <si>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</si>
  <si>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</si>
  <si>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</si>
  <si>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</si>
  <si>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</si>
  <si>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</si>
  <si>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</si>
  <si>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</si>
  <si>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</si>
  <si>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</si>
  <si>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</si>
  <si>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</si>
  <si>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</si>
  <si>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</si>
  <si>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</si>
  <si>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</si>
  <si>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</si>
  <si>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</si>
  <si>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</si>
  <si>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</si>
  <si>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</si>
  <si>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</si>
  <si>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</si>
  <si>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</si>
  <si>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</si>
  <si>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</si>
  <si>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</si>
  <si>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</si>
  <si>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</si>
  <si>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</si>
  <si>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</si>
  <si>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</si>
  <si>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</si>
  <si>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</si>
  <si>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</si>
  <si>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</si>
  <si>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</si>
  <si>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</si>
  <si>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</si>
  <si>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</si>
  <si>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</si>
  <si>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</si>
  <si>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</si>
  <si>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</si>
  <si>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</si>
  <si>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</si>
  <si>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</si>
  <si>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</si>
  <si>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</si>
  <si>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</si>
  <si>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</si>
  <si>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</si>
  <si>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</si>
  <si>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</si>
  <si>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</si>
  <si>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</si>
  <si>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</si>
  <si>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</si>
  <si>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</si>
  <si>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</si>
  <si>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</si>
  <si>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</si>
  <si>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</si>
  <si>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</si>
  <si>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</si>
  <si>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</si>
  <si>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</si>
  <si>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</si>
  <si>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</si>
  <si>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</si>
  <si>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</si>
  <si>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</si>
  <si>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</si>
  <si>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</si>
  <si>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</si>
  <si>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</si>
  <si>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</si>
  <si>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</si>
  <si>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</si>
  <si>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</si>
  <si>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</si>
  <si>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</si>
  <si>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</si>
  <si>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</si>
  <si>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</si>
  <si>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</si>
  <si>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</si>
  <si>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</si>
  <si>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</si>
  <si>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</si>
  <si>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</si>
  <si>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</si>
  <si>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</si>
  <si>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</si>
  <si>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</si>
  <si>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</si>
  <si>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</si>
  <si>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</si>
  <si>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</si>
  <si>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</si>
  <si>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</si>
  <si>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</si>
  <si>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</si>
  <si>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</si>
  <si>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</si>
  <si>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</si>
  <si>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</si>
  <si>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</si>
  <si>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</si>
  <si>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</si>
  <si>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</si>
  <si>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</si>
  <si>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</si>
  <si>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</si>
  <si>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</si>
  <si>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</si>
  <si>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</si>
  <si>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</si>
  <si>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</si>
  <si>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</si>
  <si>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</si>
  <si>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</si>
  <si>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</si>
  <si>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</si>
  <si>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</si>
  <si>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</si>
  <si>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</si>
  <si>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</si>
  <si>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</si>
  <si>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</si>
  <si>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</si>
  <si>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</si>
  <si>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</si>
  <si>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</si>
  <si>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</si>
  <si>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</si>
  <si>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</si>
  <si>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</si>
  <si>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</si>
  <si>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</si>
  <si>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</si>
  <si>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</si>
  <si>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</si>
  <si>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</si>
  <si>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</si>
  <si>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</si>
  <si>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</si>
  <si>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</si>
  <si>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</si>
  <si>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</si>
  <si>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</si>
  <si>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</si>
  <si>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</si>
  <si>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</si>
  <si>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</si>
  <si>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</si>
  <si>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</si>
  <si>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</si>
  <si>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</si>
  <si>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</si>
  <si>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</si>
  <si>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</si>
  <si>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</si>
  <si>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</si>
  <si>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</si>
  <si>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</si>
  <si>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</si>
  <si>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</si>
  <si>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</si>
  <si>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</si>
  <si>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</si>
  <si>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</si>
  <si>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</si>
  <si>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</si>
  <si>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</si>
  <si>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</si>
  <si>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</si>
  <si>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</si>
  <si>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</si>
  <si>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</si>
  <si>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</si>
  <si>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</si>
  <si>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</si>
  <si>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</si>
  <si>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</si>
  <si>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</si>
  <si>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</si>
  <si>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</si>
  <si>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</si>
  <si>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</si>
  <si>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</si>
  <si>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</si>
  <si>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</si>
  <si>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</si>
  <si>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</si>
  <si>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</si>
  <si>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</si>
  <si>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</si>
  <si>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</si>
  <si>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</si>
  <si>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</si>
  <si>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</si>
  <si>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</si>
  <si>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</si>
  <si>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</si>
  <si>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</si>
  <si>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</si>
  <si>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</si>
  <si>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</si>
  <si>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</si>
  <si>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</si>
  <si>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</si>
  <si>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</si>
  <si>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</si>
  <si>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</si>
  <si>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</si>
  <si>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</si>
  <si>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</si>
  <si>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</si>
  <si>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</si>
  <si>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</si>
  <si>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</si>
  <si>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</si>
  <si>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</si>
  <si>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</si>
  <si>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</si>
  <si>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</si>
  <si>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</si>
  <si>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</si>
  <si>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</si>
  <si>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</si>
  <si>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</si>
  <si>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</si>
  <si>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</si>
  <si>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</si>
  <si>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</si>
  <si>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</si>
  <si>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</si>
  <si>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</si>
  <si>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</si>
  <si>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</si>
  <si>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</si>
  <si>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</si>
  <si>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</si>
  <si>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</si>
  <si>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</si>
  <si>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</si>
  <si>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</si>
  <si>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</si>
  <si>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</si>
  <si>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</si>
  <si>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</si>
  <si>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</si>
  <si>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</si>
  <si>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</si>
  <si>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</si>
  <si>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</si>
  <si>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</si>
  <si>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</si>
  <si>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</si>
  <si>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</si>
  <si>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</si>
  <si>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</si>
  <si>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</si>
  <si>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</si>
  <si>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</si>
  <si>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</si>
  <si>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</si>
  <si>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</si>
  <si>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</si>
  <si>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</si>
  <si>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</si>
  <si>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</si>
  <si>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</si>
  <si>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</si>
  <si>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</si>
  <si>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</si>
  <si>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</si>
  <si>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</si>
  <si>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</si>
  <si>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</si>
  <si>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</si>
  <si>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</si>
  <si>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</si>
  <si>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</si>
  <si>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</si>
  <si>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</si>
  <si>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</si>
  <si>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</si>
  <si>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</si>
  <si>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</si>
  <si>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</si>
  <si>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</si>
  <si>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</si>
  <si>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</si>
  <si>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</si>
  <si>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</si>
  <si>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</si>
  <si>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</si>
  <si>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</si>
  <si>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</si>
  <si>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</si>
  <si>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</si>
  <si>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</si>
  <si>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</si>
  <si>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</si>
  <si>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</si>
  <si>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</si>
  <si>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</si>
  <si>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</si>
  <si>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</si>
  <si>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</si>
  <si>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</si>
  <si>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</si>
  <si>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</si>
  <si>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</si>
  <si>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</si>
  <si>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</si>
  <si>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</si>
  <si>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</si>
  <si>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</si>
  <si>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</si>
  <si>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</si>
  <si>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</si>
  <si>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</si>
  <si>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</si>
  <si>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</si>
  <si>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</si>
  <si>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</si>
  <si>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</si>
  <si>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</si>
  <si>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</si>
  <si>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</si>
  <si>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</si>
  <si>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</si>
  <si>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</si>
  <si>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</si>
  <si>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</si>
  <si>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</si>
  <si>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</si>
  <si>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</si>
  <si>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</si>
  <si>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</si>
  <si>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</si>
  <si>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</si>
  <si>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</si>
  <si>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</si>
  <si>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</si>
  <si>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</si>
  <si>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</si>
  <si>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</si>
  <si>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</si>
  <si>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</si>
  <si>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</si>
  <si>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</si>
  <si>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</si>
  <si>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</si>
  <si>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</si>
  <si>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</si>
  <si>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</si>
  <si>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</si>
  <si>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</si>
  <si>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</si>
  <si>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</si>
  <si>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</si>
  <si>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</si>
  <si>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</si>
  <si>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</si>
  <si>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</si>
  <si>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</si>
  <si>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</si>
  <si>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</si>
  <si>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</si>
  <si>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</si>
  <si>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</si>
  <si>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</si>
  <si>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</si>
  <si>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</si>
  <si>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</si>
  <si>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</si>
  <si>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</si>
  <si>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</si>
  <si>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</si>
  <si>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</si>
  <si>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</si>
  <si>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</si>
  <si>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</si>
  <si>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</si>
  <si>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</si>
  <si>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</si>
  <si>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</si>
  <si>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</si>
  <si>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</si>
  <si>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</si>
  <si>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</si>
  <si>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</si>
  <si>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</si>
  <si>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</si>
  <si>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</si>
  <si>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</si>
  <si>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</si>
  <si>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</si>
  <si>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</si>
  <si>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</si>
  <si>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</si>
  <si>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</si>
  <si>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</si>
  <si>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</si>
  <si>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</si>
  <si>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</si>
  <si>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</si>
  <si>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</si>
  <si>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</si>
  <si>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</si>
  <si>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</si>
  <si>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</si>
  <si>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</si>
  <si>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</si>
  <si>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</si>
  <si>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</si>
  <si>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</si>
  <si>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</si>
  <si>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</si>
  <si>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</si>
  <si>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</si>
  <si>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</si>
  <si>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</si>
  <si>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</si>
  <si>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</si>
  <si>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</si>
  <si>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</si>
  <si>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</si>
  <si>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</si>
  <si>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</si>
  <si>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</si>
  <si>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</si>
  <si>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</si>
  <si>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</si>
  <si>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</si>
  <si>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</si>
  <si>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</si>
  <si>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</si>
  <si>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</si>
  <si>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</si>
  <si>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</si>
  <si>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</si>
  <si>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</si>
  <si>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</si>
  <si>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</si>
  <si>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</si>
  <si>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</si>
  <si>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</si>
  <si>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</si>
  <si>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</si>
  <si>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</si>
  <si>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</si>
  <si>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</si>
  <si>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</si>
  <si>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</si>
  <si>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</si>
  <si>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</si>
  <si>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</si>
  <si>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</si>
  <si>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</si>
  <si>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</si>
  <si>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</si>
  <si>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</si>
  <si>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</si>
  <si>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</si>
  <si>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</si>
  <si>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</si>
  <si>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</si>
  <si>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</si>
  <si>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</si>
  <si>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</si>
  <si>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</si>
  <si>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</si>
  <si>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</si>
  <si>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</si>
  <si>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</si>
  <si>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</si>
  <si>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</si>
  <si>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</si>
  <si>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</si>
  <si>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</si>
  <si>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</si>
  <si>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</si>
  <si>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</si>
  <si>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</si>
  <si>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</si>
  <si>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</si>
  <si>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</si>
  <si>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</si>
  <si>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</si>
  <si>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</si>
  <si>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</si>
  <si>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</si>
  <si>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</si>
  <si>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</si>
  <si>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</si>
  <si>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</si>
  <si>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</si>
  <si>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</si>
  <si>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</si>
  <si>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</si>
  <si>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</si>
  <si>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</si>
  <si>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</si>
  <si>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</si>
  <si>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</si>
  <si>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</si>
  <si>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</si>
  <si>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</si>
  <si>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</si>
  <si>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</si>
  <si>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</si>
  <si>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</si>
  <si>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</si>
  <si>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</si>
  <si>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</si>
  <si>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</si>
  <si>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</si>
  <si>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</si>
  <si>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</si>
  <si>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</si>
  <si>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</si>
  <si>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</si>
  <si>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</si>
  <si>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</si>
  <si>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</si>
  <si>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</si>
  <si>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</si>
  <si>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</si>
  <si>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</si>
  <si>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</si>
  <si>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</si>
  <si>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</si>
  <si>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</si>
  <si>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</si>
  <si>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</si>
  <si>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</si>
  <si>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</si>
  <si>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</si>
  <si>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</si>
  <si>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</si>
  <si>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</si>
  <si>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</si>
  <si>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</si>
  <si>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</si>
  <si>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</si>
  <si>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</si>
  <si>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</si>
  <si>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</si>
  <si>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</si>
  <si>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</si>
  <si>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</si>
  <si>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</si>
  <si>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</si>
  <si>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</si>
  <si>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</si>
  <si>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</si>
  <si>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</si>
  <si>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</si>
  <si>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</si>
  <si>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</si>
  <si>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</si>
  <si>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</si>
  <si>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</si>
  <si>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</si>
  <si>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</si>
  <si>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</si>
  <si>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</si>
  <si>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</si>
  <si>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</si>
  <si>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</si>
  <si>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</si>
  <si>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</si>
  <si>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</si>
  <si>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</si>
  <si>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</si>
  <si>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</si>
  <si>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</si>
  <si>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</si>
  <si>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</si>
  <si>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</si>
  <si>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</si>
  <si>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</si>
  <si>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</si>
  <si>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</si>
  <si>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</si>
  <si>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</si>
  <si>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</si>
  <si>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</si>
  <si>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</si>
  <si>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</si>
  <si>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</si>
  <si>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</si>
  <si>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</si>
  <si>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</si>
  <si>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</si>
  <si>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</si>
  <si>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</si>
  <si>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</si>
  <si>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</si>
  <si>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</si>
  <si>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</si>
  <si>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</si>
  <si>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</si>
  <si>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</si>
  <si>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</si>
  <si>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</si>
  <si>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</si>
  <si>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</si>
  <si>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</si>
  <si>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</si>
  <si>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</si>
  <si>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</si>
  <si>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</si>
  <si>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</si>
  <si>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</si>
  <si>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</si>
  <si>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</si>
  <si>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</si>
  <si>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</si>
  <si>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</si>
  <si>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</si>
  <si>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</si>
  <si>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</si>
  <si>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</si>
  <si>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</si>
  <si>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</si>
  <si>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</si>
  <si>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</si>
  <si>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</si>
  <si>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</si>
  <si>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</si>
  <si>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</si>
  <si>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</si>
  <si>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</si>
  <si>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</si>
  <si>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</si>
  <si>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</si>
  <si>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</si>
  <si>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</si>
  <si>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</si>
  <si>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</si>
  <si>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</si>
  <si>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</si>
  <si>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</si>
  <si>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</si>
  <si>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</si>
  <si>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</si>
  <si>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</si>
  <si>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</si>
  <si>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</si>
  <si>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</si>
  <si>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</si>
  <si>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</si>
  <si>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</si>
  <si>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</si>
  <si>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</si>
  <si>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</si>
  <si>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</si>
  <si>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</si>
  <si>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</si>
  <si>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</si>
  <si>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</si>
  <si>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</si>
  <si>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</si>
  <si>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</si>
  <si>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</si>
  <si>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</si>
  <si>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</si>
  <si>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</si>
  <si>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</si>
  <si>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</si>
  <si>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</si>
  <si>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</si>
  <si>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</si>
  <si>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</si>
  <si>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</si>
  <si>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</si>
  <si>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</si>
  <si>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</si>
  <si>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</si>
  <si>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</si>
  <si>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</si>
  <si>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</si>
  <si>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</si>
  <si>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</si>
  <si>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</si>
  <si>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</si>
  <si>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</si>
  <si>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</si>
  <si>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</si>
  <si>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</si>
  <si>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</si>
  <si>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</si>
  <si>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</si>
  <si>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</si>
  <si>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</si>
  <si>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</si>
  <si>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</si>
  <si>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</si>
  <si>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</si>
  <si>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</si>
  <si>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</si>
  <si>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</si>
  <si>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</si>
  <si>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</si>
  <si>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</si>
  <si>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</si>
  <si>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</si>
  <si>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</si>
  <si>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</si>
  <si>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</si>
  <si>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</si>
  <si>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</si>
  <si>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</si>
  <si>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</si>
  <si>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</si>
  <si>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</si>
  <si>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</si>
  <si>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</si>
  <si>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</si>
  <si>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</si>
  <si>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</si>
  <si>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</si>
  <si>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</si>
  <si>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</si>
  <si>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</si>
  <si>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</si>
  <si>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</si>
  <si>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</si>
  <si>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</si>
  <si>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</si>
  <si>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</si>
  <si>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</si>
  <si>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</si>
  <si>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</si>
  <si>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</si>
  <si>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</si>
  <si>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</si>
  <si>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</si>
  <si>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</si>
  <si>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</si>
  <si>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</si>
  <si>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</si>
  <si>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</si>
  <si>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</si>
  <si>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</si>
  <si>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</si>
  <si>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</si>
  <si>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</si>
  <si>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</si>
  <si>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</si>
  <si>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</si>
  <si>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</si>
  <si>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</si>
  <si>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</si>
  <si>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</si>
  <si>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</si>
  <si>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</si>
  <si>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</si>
  <si>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</si>
  <si>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</si>
  <si>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</si>
  <si>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</si>
  <si>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</si>
  <si>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</si>
  <si>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</si>
  <si>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</si>
  <si>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</si>
  <si>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</si>
  <si>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</si>
  <si>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</si>
  <si>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</si>
  <si>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</si>
  <si>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</si>
  <si>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</si>
  <si>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</si>
  <si>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</si>
  <si>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</si>
  <si>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</si>
  <si>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</si>
  <si>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</si>
  <si>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</si>
  <si>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</si>
  <si>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</si>
  <si>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</si>
  <si>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</si>
  <si>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</si>
  <si>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</si>
  <si>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</si>
  <si>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</si>
  <si>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</si>
  <si>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</si>
  <si>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</si>
  <si>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</si>
  <si>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</si>
  <si>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</si>
  <si>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</si>
  <si>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</si>
  <si>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</si>
  <si>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</si>
  <si>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</si>
  <si>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</si>
  <si>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</si>
  <si>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</si>
  <si>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</si>
  <si>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</si>
  <si>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</si>
  <si>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</si>
  <si>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</si>
  <si>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</si>
  <si>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</si>
  <si>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</si>
  <si>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</si>
  <si>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</si>
  <si>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</si>
  <si>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</si>
  <si>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</si>
  <si>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</si>
  <si>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</si>
  <si>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</si>
  <si>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</si>
  <si>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</si>
  <si>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</si>
  <si>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</si>
  <si>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</si>
  <si>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</si>
  <si>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</si>
  <si>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</si>
  <si>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</si>
  <si>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</si>
  <si>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</si>
  <si>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</si>
  <si>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</si>
  <si>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</si>
  <si>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</si>
  <si>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</si>
  <si>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</si>
  <si>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</si>
  <si>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</si>
  <si>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</si>
  <si>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</si>
  <si>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</si>
  <si>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</si>
  <si>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</si>
  <si>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</si>
  <si>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</si>
  <si>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</si>
  <si>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</si>
  <si>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</si>
  <si>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</si>
  <si>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</si>
  <si>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</si>
  <si>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</si>
  <si>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</si>
  <si>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</si>
  <si>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</si>
  <si>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</si>
  <si>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</si>
  <si>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</si>
  <si>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</si>
  <si>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</si>
  <si>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</si>
  <si>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</si>
  <si>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</si>
  <si>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</si>
  <si>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</si>
  <si>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</si>
  <si>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</si>
  <si>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</si>
  <si>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</si>
  <si>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</si>
  <si>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</si>
  <si>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</si>
  <si>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</si>
  <si>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</si>
  <si>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</si>
  <si>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</si>
  <si>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</si>
  <si>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</si>
  <si>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</si>
  <si>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</si>
  <si>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</si>
  <si>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</si>
  <si>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</si>
  <si>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</si>
  <si>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</si>
  <si>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</si>
  <si>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</si>
  <si>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</si>
  <si>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</si>
  <si>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</si>
  <si>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</si>
  <si>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</si>
  <si>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</si>
  <si>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</si>
  <si>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</si>
  <si>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</si>
  <si>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</si>
  <si>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</si>
  <si>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</si>
  <si>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</si>
  <si>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</si>
  <si>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</si>
  <si>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</si>
  <si>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</si>
  <si>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</si>
  <si>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</si>
  <si>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</si>
  <si>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</si>
  <si>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</si>
  <si>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</si>
  <si>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</si>
  <si>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</si>
  <si>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</si>
  <si>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</si>
  <si>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</si>
  <si>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</si>
  <si>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</si>
  <si>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</si>
  <si>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</si>
  <si>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</si>
  <si>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</si>
  <si>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</si>
  <si>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</si>
  <si>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</si>
  <si>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</si>
  <si>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</si>
  <si>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</si>
  <si>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</si>
  <si>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</si>
  <si>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</si>
  <si>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</si>
  <si>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</si>
  <si>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</si>
  <si>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</si>
  <si>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</si>
  <si>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</si>
  <si>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</si>
  <si>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</si>
  <si>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</si>
  <si>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</si>
  <si>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</si>
  <si>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</si>
  <si>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</si>
  <si>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</si>
  <si>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</si>
  <si>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</si>
  <si>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</si>
  <si>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</si>
  <si>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</si>
  <si>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</si>
  <si>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</si>
  <si>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</si>
  <si>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</si>
  <si>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</si>
  <si>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</si>
  <si>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</si>
  <si>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</si>
  <si>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</si>
  <si>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</si>
  <si>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</si>
  <si>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</si>
  <si>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</si>
  <si>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</si>
  <si>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</si>
  <si>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</si>
  <si>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</si>
  <si>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</si>
  <si>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</si>
  <si>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</si>
  <si>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</si>
  <si>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</si>
  <si>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</si>
  <si>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</si>
  <si>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</si>
  <si>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</si>
  <si>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</si>
  <si>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</si>
  <si>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</si>
  <si>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</si>
  <si>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</si>
  <si>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</si>
  <si>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</si>
  <si>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</si>
  <si>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</si>
  <si>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</si>
  <si>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</si>
  <si>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</si>
  <si>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</si>
  <si>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</si>
  <si>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</si>
  <si>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</si>
  <si>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</si>
  <si>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</si>
  <si>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</si>
  <si>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</si>
  <si>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</si>
  <si>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</si>
  <si>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</si>
  <si>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</si>
  <si>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</si>
  <si>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</si>
  <si>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</si>
  <si>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</si>
  <si>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</si>
  <si>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</si>
  <si>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</si>
  <si>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</si>
  <si>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</si>
  <si>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</si>
  <si>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</si>
  <si>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</si>
  <si>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</si>
  <si>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</si>
  <si>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</si>
  <si>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</si>
  <si>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</si>
  <si>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</si>
  <si>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</si>
  <si>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</si>
  <si>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</si>
  <si>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</si>
  <si>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</si>
  <si>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</si>
  <si>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</si>
  <si>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</si>
  <si>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</si>
  <si>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</si>
  <si>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</si>
  <si>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</si>
  <si>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</si>
  <si>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</si>
  <si>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</si>
  <si>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</si>
  <si>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</si>
  <si>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</si>
  <si>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</si>
  <si>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</si>
  <si>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</si>
  <si>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</si>
  <si>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</si>
  <si>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</si>
  <si>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</si>
  <si>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</si>
  <si>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</si>
  <si>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</si>
  <si>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</si>
  <si>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</si>
  <si>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</si>
  <si>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</si>
  <si>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</si>
  <si>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</si>
  <si>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</si>
  <si>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</si>
  <si>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</si>
  <si>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</si>
  <si>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</si>
  <si>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</si>
  <si>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</si>
  <si>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</si>
  <si>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</si>
  <si>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</si>
  <si>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</si>
  <si>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</si>
  <si>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</si>
  <si>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</si>
  <si>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</si>
  <si>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</si>
  <si>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</si>
  <si>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</si>
  <si>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</si>
  <si>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</si>
  <si>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</si>
  <si>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</si>
  <si>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</si>
  <si>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</si>
  <si>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</si>
  <si>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</si>
  <si>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</si>
  <si>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</si>
  <si>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</si>
  <si>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</si>
  <si>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</si>
  <si>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</si>
  <si>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</si>
  <si>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</si>
  <si>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</si>
  <si>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</si>
  <si>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</si>
  <si>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</si>
  <si>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</si>
  <si>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</si>
  <si>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</si>
  <si>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</si>
  <si>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</si>
  <si>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</si>
  <si>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</si>
  <si>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</si>
  <si>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</si>
  <si>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</si>
  <si>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</si>
  <si>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</si>
  <si>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</si>
  <si>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</si>
  <si>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</si>
  <si>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</si>
  <si>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</si>
  <si>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</si>
  <si>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</si>
  <si>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</si>
  <si>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</si>
  <si>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</si>
  <si>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</si>
  <si>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</si>
  <si>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</si>
  <si>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</si>
  <si>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</si>
  <si>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</si>
  <si>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</si>
  <si>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</si>
  <si>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</si>
  <si>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</si>
  <si>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</si>
  <si>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</si>
  <si>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</si>
  <si>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</si>
  <si>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</si>
  <si>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</si>
  <si>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</si>
  <si>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</si>
  <si>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</si>
  <si>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</si>
  <si>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</si>
  <si>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</si>
  <si>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</si>
  <si>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</si>
  <si>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</si>
  <si>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</si>
  <si>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</si>
  <si>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</si>
  <si>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</si>
  <si>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</si>
  <si>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</si>
  <si>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</si>
  <si>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</si>
  <si>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</si>
  <si>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</si>
  <si>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</si>
  <si>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</si>
  <si>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</si>
  <si>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</si>
  <si>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</si>
  <si>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</si>
  <si>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</si>
  <si>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</si>
  <si>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</si>
  <si>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</si>
  <si>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</si>
  <si>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</si>
  <si>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</si>
  <si>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</si>
  <si>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</si>
  <si>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</si>
  <si>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</si>
  <si>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</si>
  <si>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</si>
  <si>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</si>
  <si>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</si>
  <si>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</si>
  <si>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</si>
  <si>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</si>
  <si>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</si>
  <si>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</si>
  <si>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</si>
  <si>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</si>
  <si>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</si>
  <si>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</si>
  <si>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</si>
  <si>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</si>
  <si>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</si>
  <si>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</si>
  <si>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</si>
  <si>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</si>
  <si>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</si>
  <si>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</si>
  <si>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</si>
  <si>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</si>
  <si>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</si>
  <si>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</si>
  <si>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</si>
  <si>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</si>
  <si>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</si>
  <si>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</si>
  <si>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</si>
  <si>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</si>
  <si>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</si>
  <si>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</si>
  <si>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</si>
  <si>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</si>
  <si>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</si>
  <si>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</si>
  <si>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</si>
  <si>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</si>
  <si>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</si>
  <si>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</si>
  <si>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</si>
  <si>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</si>
  <si>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</si>
  <si>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</si>
  <si>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</si>
  <si>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</si>
  <si>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</si>
  <si>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</si>
  <si>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</si>
  <si>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</si>
  <si>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</si>
  <si>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</si>
  <si>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</si>
  <si>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</si>
  <si>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</si>
  <si>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</si>
  <si>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</si>
  <si>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</si>
  <si>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</si>
  <si>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</si>
  <si>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</si>
  <si>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</si>
  <si>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</si>
  <si>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</si>
  <si>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</si>
  <si>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</si>
  <si>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</si>
  <si>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</si>
  <si>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</si>
  <si>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</si>
  <si>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</si>
  <si>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</si>
  <si>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</si>
  <si>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</si>
  <si>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</si>
  <si>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</si>
  <si>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</si>
  <si>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</si>
  <si>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</si>
  <si>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</si>
  <si>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</si>
  <si>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</si>
  <si>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</si>
  <si>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</si>
  <si>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</si>
  <si>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</si>
  <si>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</si>
  <si>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</si>
  <si>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</si>
  <si>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</si>
  <si>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</si>
  <si>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</si>
  <si>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</si>
  <si>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</si>
  <si>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</si>
  <si>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</si>
  <si>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</si>
  <si>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</si>
  <si>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</si>
  <si>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</si>
  <si>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</si>
  <si>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</si>
  <si>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</si>
  <si>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</si>
  <si>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</si>
  <si>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</si>
  <si>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</si>
  <si>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</si>
  <si>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</si>
  <si>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</si>
  <si>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</si>
  <si>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</si>
  <si>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</si>
  <si>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</si>
  <si>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</si>
  <si>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</si>
  <si>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</si>
  <si>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</si>
  <si>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</si>
  <si>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</si>
  <si>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</si>
  <si>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</si>
  <si>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</si>
  <si>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</si>
  <si>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</si>
  <si>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</si>
  <si>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</si>
  <si>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</si>
  <si>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</si>
  <si>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</si>
  <si>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</si>
  <si>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</si>
  <si>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</si>
  <si>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</si>
  <si>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</si>
  <si>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</si>
  <si>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</si>
  <si>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</si>
  <si>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</si>
  <si>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</si>
  <si>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</si>
  <si>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</si>
  <si>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</si>
  <si>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</si>
  <si>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</si>
  <si>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</si>
  <si>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</si>
  <si>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</si>
  <si>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</si>
  <si>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</si>
  <si>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</si>
  <si>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</si>
  <si>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</si>
  <si>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</si>
  <si>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</si>
  <si>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</si>
  <si>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</si>
  <si>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</si>
  <si>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</si>
  <si>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</si>
  <si>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</si>
  <si>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</si>
  <si>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</si>
  <si>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</si>
  <si>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</si>
  <si>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</si>
  <si>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</si>
  <si>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</si>
  <si>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</si>
  <si>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</si>
  <si>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</si>
  <si>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</si>
  <si>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</si>
  <si>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</si>
  <si>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</si>
  <si>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</si>
  <si>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</si>
  <si>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</si>
  <si>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</si>
  <si>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</si>
  <si>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</si>
  <si>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</si>
  <si>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</si>
  <si>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</si>
  <si>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</si>
  <si>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</si>
  <si>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</si>
  <si>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</si>
  <si>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</si>
  <si>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</si>
  <si>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</si>
  <si>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</si>
  <si>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</si>
  <si>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</si>
  <si>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</si>
  <si>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</si>
  <si>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</si>
  <si>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</si>
  <si>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</si>
  <si>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</si>
  <si>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</si>
  <si>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</si>
  <si>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</si>
  <si>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</si>
  <si>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</si>
  <si>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</si>
  <si>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</si>
  <si>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</si>
  <si>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</si>
  <si>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</si>
  <si>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</si>
  <si>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</si>
  <si>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</si>
  <si>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</si>
  <si>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</si>
  <si>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</si>
  <si>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</si>
  <si>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</si>
  <si>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</si>
  <si>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</si>
  <si>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</si>
  <si>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</si>
  <si>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</si>
  <si>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</si>
  <si>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</si>
  <si>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</si>
  <si>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</si>
  <si>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</si>
  <si>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</si>
  <si>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</si>
  <si>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</si>
  <si>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</si>
  <si>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</si>
  <si>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</si>
  <si>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</si>
  <si>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</si>
  <si>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</si>
  <si>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</si>
  <si>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</si>
  <si>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</si>
  <si>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</si>
  <si>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</si>
  <si>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</si>
  <si>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</si>
  <si>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</si>
  <si>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</si>
  <si>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</si>
  <si>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</si>
  <si>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</si>
  <si>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</si>
  <si>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</si>
  <si>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</si>
  <si>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</si>
  <si>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</si>
  <si>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</si>
  <si>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</si>
  <si>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</si>
  <si>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</si>
  <si>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</si>
  <si>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</si>
  <si>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</si>
  <si>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</si>
  <si>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</si>
  <si>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</si>
  <si>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</si>
  <si>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</si>
  <si>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</si>
  <si>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</si>
  <si>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</si>
  <si>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</si>
  <si>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</si>
  <si>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</si>
  <si>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</si>
  <si>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</si>
  <si>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</si>
  <si>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</si>
  <si>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</si>
  <si>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</si>
  <si>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</si>
  <si>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</si>
  <si>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</si>
  <si>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</si>
  <si>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</si>
  <si>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</si>
  <si>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</si>
  <si>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</si>
  <si>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</si>
  <si>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</si>
  <si>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</si>
  <si>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</si>
  <si>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</si>
  <si>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</si>
  <si>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</si>
  <si>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</si>
  <si>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</si>
  <si>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</si>
  <si>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</si>
  <si>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</si>
  <si>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</si>
  <si>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</si>
  <si>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</si>
  <si>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</si>
  <si>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</si>
  <si>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</si>
  <si>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</si>
  <si>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</si>
  <si>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</si>
  <si>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</si>
  <si>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</si>
  <si>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</si>
  <si>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</si>
  <si>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</si>
  <si>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</si>
  <si>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</si>
  <si>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</si>
  <si>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</si>
  <si>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</si>
  <si>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</si>
  <si>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</si>
  <si>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</si>
  <si>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</si>
  <si>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</si>
  <si>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</si>
  <si>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</si>
  <si>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</si>
  <si>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</si>
  <si>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</si>
  <si>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</si>
  <si>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</si>
  <si>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</si>
  <si>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</si>
  <si>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</si>
  <si>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</si>
  <si>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</si>
  <si>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</si>
  <si>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</si>
  <si>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</si>
  <si>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</si>
  <si>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</si>
  <si>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</si>
  <si>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</si>
  <si>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</si>
  <si>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</si>
  <si>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</si>
  <si>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</si>
  <si>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</si>
  <si>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</si>
  <si>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</si>
  <si>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</si>
  <si>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</si>
  <si>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</si>
  <si>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</si>
  <si>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</si>
  <si>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</si>
  <si>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</si>
  <si>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</si>
  <si>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</si>
  <si>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</si>
  <si>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</si>
  <si>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</si>
  <si>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</si>
  <si>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</si>
  <si>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</si>
  <si>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</si>
  <si>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</si>
  <si>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</si>
  <si>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</si>
  <si>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</si>
  <si>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</si>
  <si>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</si>
  <si>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</si>
  <si>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</si>
  <si>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</si>
  <si>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</si>
  <si>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</si>
  <si>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</si>
  <si>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</si>
  <si>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</si>
  <si>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</si>
  <si>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</si>
  <si>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</si>
  <si>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</si>
  <si>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</si>
  <si>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</si>
  <si>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</si>
  <si>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</si>
  <si>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</si>
  <si>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</si>
  <si>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</si>
  <si>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</si>
  <si>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</si>
  <si>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</si>
  <si>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</si>
  <si>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</si>
  <si>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</si>
  <si>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</si>
  <si>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</si>
  <si>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</si>
  <si>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</si>
  <si>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</si>
  <si>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</si>
  <si>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</si>
  <si>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</si>
  <si>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</si>
  <si>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</si>
  <si>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</si>
  <si>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</si>
  <si>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</si>
  <si>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</si>
  <si>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</si>
  <si>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</si>
  <si>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</si>
  <si>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</si>
  <si>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</si>
  <si>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</si>
  <si>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</si>
  <si>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</si>
  <si>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</si>
  <si>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</si>
  <si>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</si>
  <si>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</si>
  <si>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</si>
  <si>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</si>
  <si>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</si>
  <si>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</si>
  <si>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</si>
  <si>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</si>
  <si>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</si>
  <si>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</si>
  <si>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</si>
  <si>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</si>
  <si>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</si>
  <si>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</si>
  <si>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</si>
  <si>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</si>
  <si>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</si>
  <si>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</si>
  <si>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</si>
  <si>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</si>
  <si>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</si>
  <si>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</si>
  <si>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</si>
  <si>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</si>
  <si>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</si>
  <si>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</si>
  <si>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</si>
  <si>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</si>
  <si>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</si>
  <si>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</si>
  <si>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</si>
  <si>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</si>
  <si>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</si>
  <si>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</si>
  <si>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</si>
  <si>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</si>
  <si>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</si>
  <si>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</si>
  <si>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</si>
  <si>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</si>
  <si>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</si>
  <si>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</si>
  <si>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</si>
  <si>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</si>
  <si>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</si>
  <si>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</si>
  <si>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</si>
  <si>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</si>
  <si>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</si>
  <si>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</si>
  <si>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</si>
  <si>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</si>
  <si>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</si>
  <si>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</si>
  <si>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</si>
  <si>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</si>
  <si>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</si>
  <si>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</si>
  <si>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</si>
  <si>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</si>
  <si>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</si>
  <si>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</si>
  <si>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</si>
  <si>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</si>
  <si>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</si>
  <si>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</si>
  <si>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</si>
  <si>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</si>
  <si>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</si>
  <si>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</si>
  <si>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</si>
  <si>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</si>
  <si>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</si>
  <si>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</si>
  <si>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</si>
  <si>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</si>
  <si>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</si>
  <si>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</si>
  <si>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</si>
  <si>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</si>
  <si>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</si>
  <si>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</si>
  <si>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</si>
  <si>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</si>
  <si>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</si>
  <si>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</si>
  <si>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</si>
  <si>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</si>
  <si>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</si>
  <si>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</si>
  <si>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</si>
  <si>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</si>
  <si>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</si>
  <si>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</si>
  <si>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</si>
  <si>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</si>
  <si>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</si>
  <si>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</si>
  <si>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</si>
  <si>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</si>
  <si>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</si>
  <si>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</si>
  <si>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</si>
  <si>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</si>
  <si>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</si>
  <si>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</si>
  <si>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</si>
  <si>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</si>
  <si>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</si>
  <si>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</si>
  <si>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</si>
  <si>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</si>
  <si>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</si>
  <si>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</si>
  <si>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</si>
  <si>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</si>
  <si>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</si>
  <si>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</si>
  <si>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</si>
  <si>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</si>
  <si>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</si>
  <si>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</si>
  <si>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</si>
  <si>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</si>
  <si>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</si>
  <si>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</si>
  <si>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</si>
  <si>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</si>
  <si>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</si>
  <si>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</si>
  <si>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</si>
  <si>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</si>
  <si>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</si>
  <si>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</si>
  <si>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</si>
  <si>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</si>
  <si>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</si>
  <si>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</si>
  <si>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</si>
  <si>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</si>
  <si>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</si>
  <si>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</si>
  <si>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</si>
  <si>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</si>
  <si>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</si>
  <si>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</si>
  <si>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</si>
  <si>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</si>
  <si>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</si>
  <si>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</si>
  <si>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</si>
  <si>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</si>
  <si>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</si>
  <si>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</si>
  <si>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</si>
  <si>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</si>
  <si>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</si>
  <si>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</si>
  <si>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</si>
  <si>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</si>
  <si>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</si>
  <si>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</si>
  <si>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</si>
  <si>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</si>
  <si>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</si>
  <si>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</si>
  <si>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</si>
  <si>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</si>
  <si>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</si>
  <si>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</si>
  <si>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</si>
  <si>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</si>
  <si>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</si>
  <si>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</si>
  <si>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</si>
  <si>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</si>
  <si>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</si>
  <si>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</si>
  <si>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</si>
  <si>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</si>
  <si>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</si>
  <si>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</si>
  <si>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</si>
  <si>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</si>
  <si>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</si>
  <si>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</si>
  <si>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</si>
  <si>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</si>
  <si>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</si>
  <si>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</si>
  <si>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</si>
  <si>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</si>
  <si>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</si>
  <si>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</si>
  <si>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</si>
  <si>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</si>
  <si>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</si>
  <si>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</si>
  <si>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</si>
  <si>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</si>
  <si>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</si>
  <si>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</si>
  <si>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</si>
  <si>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</si>
  <si>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</si>
  <si>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</si>
  <si>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</si>
  <si>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</si>
  <si>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</si>
  <si>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</si>
  <si>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</si>
  <si>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</si>
  <si>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</si>
  <si>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</si>
  <si>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</si>
  <si>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</si>
  <si>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</si>
  <si>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</si>
  <si>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</si>
  <si>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</si>
  <si>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</si>
  <si>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</si>
  <si>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</si>
  <si>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</si>
  <si>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</si>
  <si>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</si>
  <si>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</si>
  <si>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</si>
  <si>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</si>
  <si>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</si>
  <si>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</si>
  <si>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</si>
  <si>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</si>
  <si>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</si>
  <si>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</si>
  <si>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</si>
  <si>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</si>
  <si>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</si>
  <si>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</si>
  <si>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</si>
  <si>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</si>
  <si>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</si>
  <si>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</si>
  <si>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</si>
  <si>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</si>
  <si>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</si>
  <si>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</si>
  <si>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</si>
  <si>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</si>
  <si>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</si>
  <si>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</si>
  <si>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</si>
  <si>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</si>
  <si>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</si>
  <si>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</si>
  <si>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</si>
  <si>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</si>
  <si>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</si>
  <si>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</si>
  <si>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</si>
  <si>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</si>
  <si>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</si>
  <si>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</si>
  <si>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</si>
  <si>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</si>
  <si>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</si>
  <si>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</si>
  <si>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</si>
  <si>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</si>
  <si>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</si>
  <si>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</si>
  <si>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</si>
  <si>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</si>
  <si>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</si>
  <si>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</si>
  <si>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</si>
  <si>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</si>
  <si>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</si>
  <si>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</si>
  <si>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</si>
  <si>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</si>
  <si>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</si>
  <si>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</si>
  <si>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</si>
  <si>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</si>
  <si>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</si>
  <si>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</si>
  <si>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</si>
  <si>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</si>
  <si>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</si>
  <si>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</si>
  <si>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</si>
  <si>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</si>
  <si>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</si>
  <si>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</si>
  <si>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</si>
  <si>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</si>
  <si>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</si>
  <si>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</si>
  <si>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</si>
  <si>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</si>
  <si>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</si>
  <si>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</si>
  <si>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</si>
  <si>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</si>
  <si>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</si>
  <si>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</si>
  <si>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</si>
  <si>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</si>
  <si>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</si>
  <si>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</si>
  <si>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</si>
  <si>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</si>
  <si>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</si>
  <si>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</si>
  <si>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</si>
  <si>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</si>
  <si>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</si>
  <si>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</si>
  <si>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</si>
  <si>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</si>
  <si>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</si>
  <si>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</si>
  <si>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</si>
  <si>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</si>
  <si>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</si>
  <si>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</si>
  <si>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</si>
  <si>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</si>
  <si>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</si>
  <si>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</si>
  <si>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</si>
  <si>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</si>
  <si>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</si>
  <si>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</si>
  <si>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</si>
  <si>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</si>
  <si>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</si>
  <si>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</si>
  <si>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</si>
  <si>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</si>
  <si>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</si>
  <si>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</si>
  <si>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</si>
  <si>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</si>
  <si>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</si>
  <si>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</si>
  <si>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</si>
  <si>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</si>
  <si>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</si>
  <si>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</si>
  <si>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</si>
  <si>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</si>
  <si>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</si>
  <si>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</si>
  <si>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</si>
  <si>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</si>
  <si>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</si>
  <si>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</si>
  <si>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</si>
  <si>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</si>
  <si>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</si>
  <si>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</si>
  <si>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</si>
  <si>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</si>
  <si>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</si>
  <si>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</si>
  <si>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</si>
  <si>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</si>
  <si>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</si>
  <si>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</si>
  <si>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</si>
  <si>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</si>
  <si>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</si>
  <si>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</si>
  <si>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</si>
  <si>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</si>
  <si>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</si>
  <si>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</si>
  <si>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</si>
  <si>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</si>
  <si>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</si>
  <si>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</si>
  <si>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</si>
  <si>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</si>
  <si>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</si>
  <si>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</si>
  <si>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</si>
  <si>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</si>
  <si>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</si>
  <si>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</si>
  <si>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</si>
  <si>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</si>
  <si>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</si>
  <si>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</si>
  <si>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</si>
  <si>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</si>
  <si>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</si>
  <si>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</si>
  <si>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</si>
  <si>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</si>
  <si>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</si>
  <si>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</si>
  <si>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</si>
  <si>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</si>
  <si>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</si>
  <si>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</si>
  <si>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</si>
  <si>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</si>
  <si>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</si>
  <si>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</si>
  <si>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</si>
  <si>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</si>
  <si>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</si>
  <si>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</si>
  <si>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</si>
  <si>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</si>
  <si>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</si>
  <si>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</si>
  <si>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</si>
  <si>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</si>
  <si>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</si>
  <si>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</si>
  <si>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</si>
  <si>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</si>
  <si>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</si>
  <si>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</si>
  <si>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</si>
  <si>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</si>
  <si>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</si>
  <si>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</si>
  <si>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</si>
  <si>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</si>
  <si>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</si>
  <si>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</si>
  <si>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</si>
  <si>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</si>
  <si>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</si>
  <si>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</si>
  <si>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</si>
  <si>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</si>
  <si>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</si>
  <si>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</si>
  <si>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</si>
  <si>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</si>
  <si>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</si>
  <si>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</si>
  <si>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</si>
  <si>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</si>
  <si>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</si>
  <si>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</si>
  <si>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</si>
  <si>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</si>
  <si>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</si>
  <si>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</si>
  <si>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</si>
  <si>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</si>
  <si>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</si>
  <si>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</si>
  <si>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</si>
  <si>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</si>
  <si>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</si>
  <si>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</si>
  <si>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</si>
  <si>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</si>
  <si>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</si>
  <si>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</si>
  <si>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</si>
  <si>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</si>
  <si>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</si>
  <si>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</si>
  <si>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</si>
  <si>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</si>
  <si>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</si>
  <si>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</si>
  <si>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</si>
  <si>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</si>
  <si>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</si>
  <si>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</si>
  <si>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</si>
  <si>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</si>
  <si>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</si>
  <si>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</si>
  <si>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</si>
  <si>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</si>
  <si>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</si>
  <si>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</si>
  <si>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</si>
  <si>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</si>
  <si>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</si>
  <si>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</si>
  <si>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</si>
  <si>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</si>
  <si>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</si>
  <si>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</si>
  <si>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</si>
  <si>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</si>
  <si>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</si>
  <si>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</si>
  <si>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</si>
  <si>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</si>
  <si>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</si>
  <si>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</si>
  <si>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</si>
  <si>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</si>
  <si>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</si>
  <si>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</si>
  <si>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</si>
  <si>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</si>
  <si>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</si>
  <si>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</si>
  <si>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</si>
  <si>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</si>
  <si>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</si>
  <si>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</si>
  <si>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</si>
  <si>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</si>
  <si>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</si>
  <si>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</si>
  <si>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</si>
  <si>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</si>
  <si>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</si>
  <si>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</si>
  <si>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</si>
  <si>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</si>
  <si>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</si>
  <si>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</si>
  <si>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</si>
  <si>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</si>
  <si>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</si>
  <si>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</si>
  <si>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</si>
  <si>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</si>
  <si>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</si>
  <si>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</si>
  <si>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</si>
  <si>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</si>
  <si>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</si>
  <si>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</si>
  <si>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</si>
  <si>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</si>
  <si>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</si>
  <si>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</si>
  <si>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</si>
  <si>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</si>
  <si>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</si>
  <si>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</si>
  <si>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</si>
  <si>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</si>
  <si>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</si>
  <si>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</si>
  <si>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</si>
  <si>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</si>
  <si>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</si>
  <si>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</si>
  <si>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</si>
  <si>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</si>
  <si>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</si>
  <si>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</si>
  <si>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</si>
  <si>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</si>
  <si>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</si>
  <si>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</si>
  <si>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</si>
  <si>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</si>
  <si>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</si>
  <si>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</si>
  <si>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</si>
  <si>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</si>
  <si>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</si>
  <si>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</si>
  <si>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</si>
  <si>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</si>
  <si>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</si>
  <si>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</si>
  <si>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</si>
  <si>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</si>
  <si>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</si>
  <si>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</si>
  <si>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</si>
  <si>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</si>
  <si>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</si>
  <si>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</si>
  <si>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</si>
  <si>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</si>
  <si>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</si>
  <si>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</si>
  <si>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</si>
  <si>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</si>
  <si>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</si>
  <si>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</si>
  <si>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</si>
  <si>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</si>
  <si>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</si>
  <si>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</si>
  <si>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</si>
  <si>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</si>
  <si>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</si>
  <si>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</si>
  <si>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</si>
  <si>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</si>
  <si>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</si>
  <si>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</si>
  <si>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</si>
  <si>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</si>
  <si>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</si>
  <si>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</si>
  <si>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</si>
  <si>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</si>
  <si>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</si>
  <si>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</si>
  <si>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</si>
  <si>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</si>
  <si>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</si>
  <si>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</si>
  <si>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</si>
  <si>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</si>
  <si>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</si>
  <si>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</si>
  <si>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</si>
  <si>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</si>
  <si>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</si>
  <si>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</si>
  <si>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</si>
  <si>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</si>
  <si>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</si>
  <si>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</si>
  <si>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</si>
  <si>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</si>
  <si>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</si>
  <si>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</si>
  <si>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</si>
  <si>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</si>
  <si>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</si>
  <si>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</si>
  <si>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</si>
  <si>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</si>
  <si>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</si>
  <si>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</si>
  <si>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</si>
  <si>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</si>
  <si>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</si>
  <si>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</si>
  <si>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</si>
  <si>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</si>
  <si>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</si>
  <si>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</si>
  <si>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</si>
  <si>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</si>
  <si>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</si>
  <si>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</si>
  <si>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</si>
  <si>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</si>
  <si>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</si>
  <si>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</si>
  <si>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</si>
  <si>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</si>
  <si>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</si>
  <si>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</si>
  <si>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</si>
  <si>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</si>
  <si>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</si>
  <si>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</si>
  <si>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</si>
  <si>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</si>
  <si>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</si>
  <si>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</si>
  <si>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</si>
  <si>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</si>
  <si>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</si>
  <si>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</si>
  <si>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</si>
  <si>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</si>
  <si>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</si>
  <si>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</si>
  <si>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</si>
  <si>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</si>
  <si>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</si>
  <si>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</si>
  <si>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</si>
  <si>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</si>
  <si>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</si>
  <si>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</si>
  <si>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</si>
  <si>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</si>
  <si>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</si>
  <si>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</si>
  <si>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</si>
  <si>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</si>
  <si>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</si>
  <si>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</si>
  <si>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</si>
  <si>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</si>
  <si>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</si>
  <si>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</si>
  <si>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</si>
  <si>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</si>
  <si>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</si>
  <si>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</si>
  <si>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</si>
  <si>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</si>
  <si>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</si>
  <si>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</si>
  <si>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</si>
  <si>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</si>
  <si>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</si>
  <si>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</si>
  <si>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</si>
  <si>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</si>
  <si>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</si>
  <si>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</si>
  <si>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</si>
  <si>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</si>
  <si>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</si>
  <si>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</si>
  <si>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</si>
  <si>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</si>
  <si>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</si>
  <si>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</si>
  <si>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</si>
  <si>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</si>
  <si>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</si>
  <si>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</si>
  <si>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</si>
  <si>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</si>
  <si>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</si>
  <si>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</si>
  <si>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</si>
  <si>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</si>
  <si>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</si>
  <si>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</si>
  <si>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</si>
  <si>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</si>
  <si>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</si>
  <si>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</si>
  <si>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</si>
  <si>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</si>
  <si>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</si>
  <si>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</si>
  <si>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</si>
  <si>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</si>
  <si>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</si>
  <si>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</si>
  <si>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</si>
  <si>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</si>
  <si>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</si>
  <si>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</si>
  <si>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</si>
  <si>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</si>
  <si>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</si>
  <si>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</si>
  <si>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</si>
  <si>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</si>
  <si>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</si>
  <si>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</si>
  <si>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</si>
  <si>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</si>
  <si>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</si>
  <si>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</si>
  <si>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</si>
  <si>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</si>
  <si>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</si>
  <si>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</si>
  <si>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</si>
  <si>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</si>
  <si>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</si>
  <si>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</si>
  <si>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</si>
  <si>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</si>
  <si>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</si>
  <si>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</si>
  <si>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</si>
  <si>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</si>
  <si>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</si>
  <si>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</si>
  <si>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</si>
  <si>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</si>
  <si>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</si>
  <si>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</si>
  <si>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</si>
  <si>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</si>
  <si>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</si>
  <si>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</si>
  <si>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</si>
  <si>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</si>
  <si>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</si>
  <si>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</si>
  <si>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</si>
  <si>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</si>
  <si>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</si>
  <si>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</si>
  <si>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</si>
  <si>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</si>
  <si>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</si>
  <si>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</si>
  <si>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</si>
  <si>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</si>
  <si>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</si>
  <si>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</si>
  <si>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</si>
  <si>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</si>
  <si>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</si>
  <si>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</si>
  <si>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</si>
  <si>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</si>
  <si>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</si>
  <si>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</si>
  <si>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</si>
  <si>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</si>
  <si>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</si>
  <si>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</si>
  <si>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</si>
  <si>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</si>
  <si>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</si>
  <si>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</si>
  <si>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</si>
  <si>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</si>
  <si>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</si>
  <si>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</si>
  <si>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</si>
  <si>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</si>
  <si>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</si>
  <si>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</si>
  <si>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</si>
  <si>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</si>
  <si>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</si>
  <si>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</si>
  <si>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</si>
  <si>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</si>
  <si>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</si>
  <si>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</si>
  <si>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</si>
  <si>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</si>
  <si>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</si>
  <si>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</si>
  <si>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</si>
  <si>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</si>
  <si>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</si>
  <si>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</si>
  <si>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</si>
  <si>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</si>
  <si>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</si>
  <si>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</si>
  <si>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</si>
  <si>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</si>
  <si>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</si>
  <si>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</si>
  <si>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</si>
  <si>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</si>
  <si>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</si>
  <si>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</si>
  <si>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</si>
  <si>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</si>
  <si>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</si>
  <si>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</si>
  <si>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</si>
  <si>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</si>
  <si>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</si>
  <si>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</si>
  <si>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</si>
  <si>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</si>
  <si>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</si>
  <si>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</si>
  <si>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</si>
  <si>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</si>
  <si>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</si>
  <si>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</si>
  <si>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</si>
  <si>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</si>
  <si>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</si>
  <si>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</si>
  <si>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</si>
  <si>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</si>
  <si>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</si>
  <si>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</si>
  <si>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</si>
  <si>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</si>
  <si>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</si>
  <si>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</si>
  <si>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</si>
  <si>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</si>
  <si>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</si>
  <si>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</si>
  <si>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</si>
  <si>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</si>
  <si>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</si>
  <si>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</si>
  <si>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</si>
  <si>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</si>
  <si>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</si>
  <si>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</si>
  <si>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</si>
  <si>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</si>
  <si>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</si>
  <si>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</si>
  <si>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</si>
  <si>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</si>
  <si>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</si>
  <si>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</si>
  <si>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</si>
  <si>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</si>
  <si>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</si>
  <si>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</si>
  <si>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</si>
  <si>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</si>
  <si>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</si>
  <si>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</si>
  <si>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</si>
  <si>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</si>
  <si>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</si>
  <si>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</si>
  <si>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</si>
  <si>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</si>
  <si>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</si>
  <si>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</si>
  <si>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</si>
  <si>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</si>
  <si>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</si>
  <si>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</si>
  <si>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</si>
  <si>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</si>
  <si>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</si>
  <si>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</si>
  <si>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</si>
  <si>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</si>
  <si>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</si>
  <si>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</si>
  <si>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</si>
  <si>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</si>
  <si>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</si>
  <si>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</si>
  <si>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</si>
  <si>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</si>
  <si>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</si>
  <si>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</si>
  <si>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</si>
  <si>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</si>
  <si>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</si>
  <si>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</si>
  <si>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</si>
  <si>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</si>
  <si>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</si>
  <si>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</si>
  <si>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</si>
  <si>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</si>
  <si>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</si>
  <si>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</si>
  <si>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</si>
  <si>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</si>
  <si>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</si>
  <si>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</si>
  <si>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</si>
  <si>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</si>
  <si>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</si>
  <si>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</si>
  <si>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</si>
  <si>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</si>
  <si>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</si>
  <si>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</si>
  <si>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</si>
  <si>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</si>
  <si>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</si>
  <si>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</si>
  <si>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</si>
  <si>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</si>
  <si>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</si>
  <si>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</si>
  <si>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</si>
  <si>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</si>
  <si>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</si>
  <si>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</si>
  <si>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</si>
  <si>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</si>
  <si>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</si>
  <si>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</si>
  <si>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</si>
  <si>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</si>
  <si>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</si>
  <si>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</si>
  <si>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</si>
  <si>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</si>
  <si>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</si>
  <si>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</si>
  <si>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</si>
  <si>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</si>
  <si>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</si>
  <si>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</si>
  <si>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</si>
  <si>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</si>
  <si>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</si>
  <si>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</si>
  <si>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</si>
  <si>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</si>
  <si>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</si>
  <si>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</si>
  <si>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</si>
  <si>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</si>
  <si>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</si>
  <si>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</si>
  <si>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</si>
  <si>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</si>
  <si>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</si>
  <si>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</si>
  <si>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</si>
  <si>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</si>
  <si>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</si>
  <si>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</si>
  <si>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</si>
  <si>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</si>
  <si>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</si>
  <si>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</si>
  <si>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</si>
  <si>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</si>
  <si>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</si>
  <si>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</si>
  <si>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</si>
  <si>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</si>
  <si>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</si>
  <si>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</si>
  <si>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</si>
  <si>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</si>
  <si>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</si>
  <si>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</si>
  <si>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</si>
  <si>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</si>
  <si>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</si>
  <si>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</si>
  <si>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</si>
  <si>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</si>
  <si>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</si>
  <si>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</si>
  <si>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</si>
  <si>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</si>
  <si>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</si>
  <si>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</si>
  <si>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</si>
  <si>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</si>
  <si>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</si>
  <si>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</si>
  <si>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</si>
  <si>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</si>
  <si>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</si>
  <si>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</si>
  <si>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</si>
  <si>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</si>
  <si>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</si>
  <si>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</si>
  <si>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</si>
  <si>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</si>
  <si>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</si>
  <si>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</si>
  <si>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</si>
  <si>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</si>
  <si>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</si>
  <si>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</si>
  <si>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</si>
  <si>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</si>
  <si>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</si>
  <si>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</si>
  <si>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</si>
  <si>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</si>
  <si>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</si>
  <si>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</si>
  <si>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</si>
  <si>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</si>
  <si>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</si>
  <si>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</si>
  <si>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</si>
  <si>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</si>
  <si>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</si>
  <si>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</si>
  <si>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</si>
  <si>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</si>
  <si>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</si>
  <si>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</si>
  <si>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</si>
  <si>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</si>
  <si>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</si>
  <si>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</si>
  <si>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</si>
  <si>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</si>
  <si>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</si>
  <si>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</si>
  <si>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</si>
  <si>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</si>
  <si>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</si>
  <si>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</si>
  <si>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</si>
  <si>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</si>
  <si>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</si>
  <si>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</si>
  <si>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</si>
  <si>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</si>
  <si>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</si>
  <si>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</si>
  <si>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</si>
  <si>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</si>
  <si>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</si>
  <si>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</si>
  <si>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</si>
  <si>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</si>
  <si>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</si>
  <si>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</si>
  <si>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</si>
  <si>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</si>
  <si>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</si>
  <si>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</si>
  <si>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</si>
  <si>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</si>
  <si>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</si>
  <si>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</si>
  <si>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</si>
  <si>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</si>
  <si>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</si>
  <si>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</si>
  <si>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</si>
  <si>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</si>
  <si>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</si>
  <si>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</si>
  <si>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</si>
  <si>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</si>
  <si>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</si>
  <si>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</si>
  <si>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</si>
  <si>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</si>
  <si>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</si>
  <si>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</si>
  <si>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</si>
  <si>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</si>
  <si>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</si>
  <si>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</si>
  <si>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</si>
  <si>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</si>
  <si>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</si>
  <si>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</si>
  <si>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</si>
  <si>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</si>
  <si>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</si>
  <si>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</si>
  <si>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</si>
  <si>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</si>
  <si>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</si>
  <si>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</si>
  <si>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</si>
  <si>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</si>
  <si>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</si>
  <si>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</si>
  <si>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</si>
  <si>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</si>
  <si>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</si>
  <si>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</si>
  <si>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</si>
  <si>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</si>
  <si>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</si>
  <si>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</si>
  <si>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</si>
  <si>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</si>
  <si>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</si>
  <si>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</si>
  <si>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</si>
  <si>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</si>
  <si>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</si>
  <si>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</si>
  <si>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</si>
  <si>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</si>
  <si>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</si>
  <si>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</si>
  <si>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</si>
  <si>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</si>
  <si>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</si>
  <si>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</si>
  <si>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</si>
  <si>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</si>
  <si>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</si>
  <si>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</si>
  <si>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</si>
  <si>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</si>
  <si>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</si>
  <si>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</si>
  <si>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</si>
  <si>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</si>
  <si>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</si>
  <si>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</si>
  <si>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</si>
  <si>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</si>
  <si>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</si>
  <si>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</si>
  <si>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</si>
  <si>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</si>
  <si>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</si>
  <si>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</si>
  <si>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</si>
  <si>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</si>
  <si>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</si>
  <si>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</si>
  <si>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</si>
  <si>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</si>
  <si>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</si>
  <si>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</si>
  <si>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</si>
  <si>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</si>
  <si>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</si>
  <si>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</si>
  <si>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</si>
  <si>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</si>
  <si>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</si>
  <si>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</si>
  <si>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</si>
  <si>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</si>
  <si>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</si>
  <si>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</si>
  <si>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</si>
  <si>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</si>
  <si>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</si>
  <si>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</si>
  <si>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</si>
  <si>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</si>
  <si>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</si>
  <si>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</si>
  <si>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</si>
  <si>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</si>
  <si>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</si>
  <si>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</si>
  <si>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</si>
  <si>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</si>
  <si>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</si>
  <si>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</si>
  <si>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</si>
  <si>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</si>
  <si>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</si>
  <si>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</si>
  <si>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</si>
  <si>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</si>
  <si>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</si>
  <si>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</si>
  <si>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</si>
  <si>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</si>
  <si>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</si>
  <si>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</si>
  <si>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</si>
  <si>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</si>
  <si>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</si>
  <si>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</si>
  <si>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</si>
  <si>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</si>
  <si>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</si>
  <si>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</si>
  <si>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</si>
  <si>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</si>
  <si>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</si>
  <si>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</si>
  <si>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</si>
  <si>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</si>
  <si>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</si>
  <si>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</si>
  <si>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</si>
  <si>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</si>
  <si>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</si>
  <si>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</si>
  <si>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</si>
  <si>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</si>
  <si>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</si>
  <si>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</si>
  <si>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</si>
  <si>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</si>
  <si>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</si>
  <si>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</si>
  <si>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</si>
  <si>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</si>
  <si>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</si>
  <si>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</si>
  <si>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</si>
  <si>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</si>
  <si>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</si>
  <si>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</si>
  <si>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</si>
  <si>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</si>
  <si>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</si>
  <si>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</si>
  <si>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</si>
  <si>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</si>
  <si>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</si>
  <si>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</si>
  <si>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</si>
  <si>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</si>
  <si>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</si>
  <si>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</si>
  <si>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</si>
  <si>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</si>
  <si>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</si>
  <si>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</si>
  <si>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</si>
  <si>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</si>
  <si>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</si>
  <si>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</si>
  <si>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</si>
  <si>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</si>
  <si>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</si>
  <si>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</si>
  <si>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</si>
  <si>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</si>
  <si>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</si>
  <si>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</si>
  <si>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</si>
  <si>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</si>
  <si>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</si>
  <si>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</si>
  <si>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</si>
  <si>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</si>
  <si>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</si>
  <si>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</si>
  <si>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</si>
  <si>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</si>
  <si>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</si>
  <si>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</si>
  <si>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</si>
  <si>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</si>
  <si>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</si>
  <si>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</si>
  <si>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</si>
  <si>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</si>
  <si>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</si>
  <si>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</si>
  <si>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</si>
  <si>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</si>
  <si>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</si>
  <si>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</si>
  <si>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</si>
  <si>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</si>
  <si>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</si>
  <si>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</si>
  <si>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</si>
  <si>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</si>
  <si>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</si>
  <si>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</si>
  <si>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</si>
  <si>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</si>
  <si>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</si>
  <si>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</si>
  <si>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</si>
  <si>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</si>
  <si>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</si>
  <si>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</si>
  <si>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</si>
  <si>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</si>
  <si>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</si>
  <si>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</si>
  <si>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</si>
  <si>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</si>
  <si>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</si>
  <si>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</si>
  <si>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</si>
  <si>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</si>
  <si>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</si>
  <si>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</si>
  <si>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</si>
  <si>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</si>
  <si>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</si>
  <si>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</si>
  <si>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</si>
  <si>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</si>
  <si>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</si>
  <si>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</si>
  <si>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</si>
  <si>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</si>
  <si>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</si>
  <si>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</si>
  <si>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</si>
  <si>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</si>
  <si>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</si>
  <si>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</si>
  <si>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</si>
  <si>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</si>
  <si>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</si>
  <si>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</si>
  <si>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</si>
  <si>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</si>
  <si>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</si>
  <si>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</si>
  <si>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</si>
  <si>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</si>
  <si>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</si>
  <si>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</si>
  <si>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</si>
  <si>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</si>
  <si>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</si>
  <si>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</si>
  <si>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</si>
  <si>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</si>
  <si>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</si>
  <si>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</si>
  <si>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</si>
  <si>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</si>
  <si>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</si>
  <si>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</si>
  <si>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</si>
  <si>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</si>
  <si>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</si>
  <si>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</si>
  <si>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</si>
  <si>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</si>
  <si>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</si>
  <si>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</si>
  <si>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</si>
  <si>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</si>
  <si>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</si>
  <si>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</si>
  <si>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</si>
  <si>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</si>
  <si>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</si>
  <si>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</si>
  <si>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</si>
  <si>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</si>
  <si>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</si>
  <si>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</si>
  <si>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</si>
  <si>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</si>
  <si>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</si>
  <si>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</si>
  <si>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</si>
  <si>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</si>
  <si>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</si>
  <si>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</si>
  <si>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</si>
  <si>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</si>
  <si>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</si>
  <si>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</si>
  <si>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</si>
  <si>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</si>
  <si>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</si>
  <si>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</si>
  <si>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</si>
  <si>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</si>
  <si>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</si>
  <si>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</si>
  <si>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</si>
  <si>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</si>
  <si>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</si>
  <si>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</si>
  <si>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</si>
  <si>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</si>
  <si>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</si>
  <si>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</si>
  <si>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</si>
  <si>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</si>
  <si>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</si>
  <si>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</si>
  <si>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</si>
  <si>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</si>
  <si>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</si>
  <si>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</si>
  <si>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</si>
  <si>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</si>
  <si>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</si>
  <si>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</si>
  <si>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</si>
  <si>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</si>
  <si>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</si>
  <si>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</si>
  <si>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</si>
  <si>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</si>
  <si>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</si>
  <si>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</si>
  <si>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</si>
  <si>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</si>
  <si>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</si>
  <si>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</si>
  <si>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</si>
  <si>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</si>
  <si>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</si>
  <si>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</si>
  <si>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</si>
  <si>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</si>
  <si>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</si>
  <si>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</si>
  <si>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</si>
  <si>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</si>
  <si>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</si>
  <si>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</si>
  <si>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</si>
  <si>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</si>
  <si>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</si>
  <si>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</si>
  <si>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</si>
  <si>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</si>
  <si>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</si>
  <si>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</si>
  <si>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</si>
  <si>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</si>
  <si>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</si>
  <si>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</si>
  <si>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</si>
  <si>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</si>
  <si>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</si>
  <si>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</si>
  <si>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</si>
  <si>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</si>
  <si>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</si>
  <si>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</si>
  <si>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</si>
  <si>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</si>
  <si>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</si>
  <si>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</si>
  <si>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</si>
  <si>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</si>
  <si>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</si>
  <si>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</si>
  <si>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</si>
  <si>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</si>
  <si>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</si>
  <si>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</si>
  <si>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</si>
  <si>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</si>
  <si>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</si>
  <si>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</si>
  <si>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</si>
  <si>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</si>
  <si>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</si>
  <si>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</si>
  <si>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</si>
  <si>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</si>
  <si>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</si>
  <si>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</si>
  <si>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</si>
  <si>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</si>
  <si>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</si>
  <si>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</si>
  <si>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</si>
  <si>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</si>
  <si>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</si>
  <si>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</si>
  <si>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</si>
  <si>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</si>
  <si>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</si>
  <si>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</si>
  <si>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</si>
  <si>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</si>
  <si>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</si>
  <si>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</si>
  <si>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</si>
  <si>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</si>
  <si>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</si>
  <si>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</si>
  <si>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</si>
  <si>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</si>
  <si>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</si>
  <si>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</si>
  <si>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</si>
  <si>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</si>
  <si>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</si>
  <si>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</si>
  <si>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</si>
  <si>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</si>
  <si>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</si>
  <si>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</si>
  <si>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</si>
  <si>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</si>
  <si>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</si>
  <si>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</si>
  <si>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</si>
  <si>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</si>
  <si>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</si>
  <si>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</si>
  <si>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</si>
  <si>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</si>
  <si>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</si>
  <si>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</si>
  <si>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</si>
  <si>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</si>
  <si>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</si>
  <si>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</si>
  <si>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</si>
  <si>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</si>
  <si>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</si>
  <si>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</si>
  <si>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</si>
  <si>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</si>
  <si>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</si>
  <si>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</si>
  <si>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</si>
  <si>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</si>
  <si>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</si>
  <si>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</si>
  <si>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</si>
  <si>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</si>
  <si>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</si>
  <si>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</si>
  <si>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</si>
  <si>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</si>
  <si>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</si>
  <si>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</si>
  <si>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</si>
  <si>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</si>
  <si>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</si>
  <si>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</si>
  <si>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</si>
  <si>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</si>
  <si>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</si>
  <si>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</si>
  <si>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</si>
  <si>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</si>
  <si>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</si>
  <si>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</si>
  <si>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</si>
  <si>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</si>
  <si>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</si>
  <si>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</si>
  <si>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</si>
  <si>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</si>
  <si>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</si>
  <si>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</si>
  <si>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</si>
  <si>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</si>
  <si>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</si>
  <si>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</si>
  <si>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</si>
  <si>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</si>
  <si>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</si>
  <si>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</si>
  <si>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</si>
  <si>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</si>
  <si>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</si>
  <si>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</si>
  <si>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</si>
  <si>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</si>
  <si>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</si>
  <si>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</si>
  <si>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</si>
  <si>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</si>
  <si>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</si>
  <si>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</si>
  <si>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</si>
  <si>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</si>
  <si>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</si>
  <si>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</si>
  <si>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</si>
  <si>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</si>
  <si>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</si>
  <si>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</si>
  <si>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</si>
  <si>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</si>
  <si>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</si>
  <si>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</si>
  <si>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</si>
  <si>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</si>
  <si>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</si>
  <si>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</si>
  <si>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</si>
  <si>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</si>
  <si>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</si>
  <si>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</si>
  <si>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</si>
  <si>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</si>
  <si>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</si>
  <si>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</si>
  <si>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</si>
  <si>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</si>
  <si>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</si>
  <si>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</si>
  <si>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</si>
  <si>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</si>
  <si>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</si>
  <si>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</si>
  <si>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</si>
  <si>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</si>
  <si>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</si>
  <si>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</si>
  <si>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</si>
  <si>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</si>
  <si>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</si>
  <si>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</si>
  <si>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</si>
  <si>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</si>
  <si>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</si>
  <si>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</si>
  <si>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</si>
  <si>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</si>
  <si>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</si>
  <si>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</si>
  <si>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</si>
  <si>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</si>
  <si>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</si>
  <si>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</si>
  <si>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</si>
  <si>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</si>
  <si>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</si>
  <si>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</si>
  <si>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</si>
  <si>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</si>
  <si>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</si>
  <si>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</si>
  <si>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</si>
  <si>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</si>
  <si>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</si>
  <si>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</si>
  <si>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</si>
  <si>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</si>
  <si>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</si>
  <si>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</si>
  <si>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</si>
  <si>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</si>
  <si>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</si>
  <si>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</si>
  <si>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</si>
  <si>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</si>
  <si>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</si>
  <si>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</si>
  <si>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</si>
  <si>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</si>
  <si>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</si>
  <si>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</si>
  <si>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</si>
  <si>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</si>
  <si>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</si>
  <si>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</si>
  <si>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</si>
  <si>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</si>
  <si>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</si>
  <si>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</si>
  <si>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</si>
  <si>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</si>
  <si>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</si>
  <si>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</si>
  <si>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</si>
  <si>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</si>
  <si>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</si>
  <si>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</si>
  <si>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</si>
  <si>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</si>
  <si>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</si>
  <si>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</si>
  <si>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</si>
  <si>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</si>
  <si>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</si>
  <si>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</si>
  <si>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</si>
  <si>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</si>
  <si>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</si>
  <si>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</si>
  <si>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</si>
  <si>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</si>
  <si>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</si>
  <si>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</si>
  <si>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</si>
  <si>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</si>
  <si>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</si>
  <si>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</si>
  <si>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</si>
  <si>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</si>
  <si>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</si>
  <si>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</si>
  <si>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</si>
  <si>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</si>
  <si>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</si>
  <si>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</si>
  <si>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</si>
  <si>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</si>
  <si>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</si>
  <si>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</si>
  <si>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</si>
  <si>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</si>
  <si>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</si>
  <si>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</si>
  <si>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</si>
  <si>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</si>
  <si>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</si>
  <si>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</si>
  <si>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</si>
  <si>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</si>
  <si>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</si>
  <si>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</si>
  <si>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</si>
  <si>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</si>
  <si>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</si>
  <si>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</si>
  <si>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</si>
  <si>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</si>
  <si>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</si>
  <si>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</si>
  <si>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</si>
  <si>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</si>
  <si>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</si>
  <si>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</si>
  <si>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</si>
  <si>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</si>
  <si>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</si>
  <si>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</si>
  <si>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</si>
  <si>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</si>
  <si>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</si>
  <si>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</si>
  <si>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</si>
  <si>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</si>
  <si>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</si>
  <si>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</si>
  <si>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</si>
  <si>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</si>
  <si>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</si>
  <si>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</si>
  <si>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</si>
  <si>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</si>
  <si>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</si>
  <si>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</si>
  <si>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</si>
  <si>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</si>
  <si>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</si>
  <si>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</si>
  <si>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</si>
  <si>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</si>
  <si>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</si>
  <si>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</si>
  <si>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</si>
  <si>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</si>
  <si>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</si>
  <si>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</si>
  <si>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</si>
  <si>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</si>
  <si>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</si>
  <si>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</si>
  <si>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</si>
  <si>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</si>
  <si>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</si>
  <si>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</si>
  <si>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</si>
  <si>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</si>
  <si>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</si>
  <si>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</si>
  <si>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</si>
  <si>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</si>
  <si>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</si>
  <si>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</si>
  <si>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</si>
  <si>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</si>
  <si>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</si>
  <si>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</si>
  <si>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</si>
  <si>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</si>
  <si>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</si>
  <si>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</si>
  <si>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</si>
  <si>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</si>
  <si>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</si>
  <si>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</si>
  <si>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</si>
  <si>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</si>
  <si>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</si>
  <si>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</si>
  <si>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</si>
  <si>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</si>
  <si>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</si>
  <si>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</si>
  <si>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</si>
  <si>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</si>
  <si>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</si>
  <si>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</si>
  <si>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</si>
  <si>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</si>
  <si>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</si>
  <si>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</si>
  <si>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</si>
  <si>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</si>
  <si>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</si>
  <si>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</si>
  <si>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</si>
  <si>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</si>
  <si>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</si>
  <si>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</si>
  <si>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</si>
  <si>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</si>
  <si>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</si>
  <si>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</si>
  <si>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</si>
  <si>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</si>
  <si>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</si>
  <si>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</si>
  <si>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</si>
  <si>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</si>
  <si>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</si>
  <si>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</si>
  <si>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</si>
  <si>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</si>
  <si>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</si>
  <si>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</si>
  <si>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</si>
  <si>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</si>
  <si>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</si>
  <si>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</si>
  <si>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</si>
  <si>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</si>
  <si>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</si>
  <si>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</si>
  <si>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</si>
  <si>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</si>
  <si>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</si>
  <si>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</si>
  <si>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</si>
  <si>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</si>
  <si>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</si>
  <si>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</si>
  <si>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</si>
  <si>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</si>
  <si>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</si>
  <si>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</si>
  <si>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</si>
  <si>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</si>
  <si>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</si>
  <si>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</si>
  <si>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</si>
  <si>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</si>
  <si>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</si>
  <si>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</si>
  <si>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</si>
  <si>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</si>
  <si>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</si>
  <si>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</si>
  <si>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</si>
  <si>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</si>
  <si>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</si>
  <si>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</si>
  <si>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</si>
  <si>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</si>
  <si>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</si>
  <si>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</si>
  <si>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</si>
  <si>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</si>
  <si>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</si>
  <si>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</si>
  <si>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</si>
  <si>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</si>
  <si>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</si>
  <si>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</si>
  <si>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</si>
  <si>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</si>
  <si>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</si>
  <si>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</si>
  <si>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</si>
  <si>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</si>
  <si>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</si>
  <si>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</si>
  <si>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</si>
  <si>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</si>
  <si>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</si>
  <si>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</si>
  <si>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</si>
  <si>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</si>
  <si>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</si>
  <si>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</si>
  <si>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</si>
  <si>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</si>
  <si>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</si>
  <si>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</si>
  <si>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</si>
  <si>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</si>
  <si>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</si>
  <si>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</si>
  <si>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</si>
  <si>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</si>
  <si>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</si>
  <si>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</si>
  <si>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</si>
  <si>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</si>
  <si>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</si>
  <si>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</si>
  <si>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</si>
  <si>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</si>
  <si>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</si>
  <si>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</si>
  <si>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</si>
  <si>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</si>
  <si>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</si>
  <si>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</si>
  <si>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</si>
  <si>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</si>
  <si>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</si>
  <si>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</si>
  <si>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</si>
  <si>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</si>
  <si>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</si>
  <si>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</si>
  <si>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</si>
  <si>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</si>
  <si>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</si>
  <si>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</si>
  <si>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</si>
  <si>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</si>
  <si>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</si>
  <si>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</si>
  <si>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</si>
  <si>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</si>
  <si>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</si>
  <si>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</si>
  <si>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</si>
  <si>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</si>
  <si>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</si>
  <si>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</si>
  <si>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</si>
  <si>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</si>
  <si>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</si>
  <si>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</si>
  <si>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</si>
  <si>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</si>
  <si>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</si>
  <si>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</si>
  <si>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</si>
  <si>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</si>
  <si>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</si>
  <si>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</si>
  <si>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</si>
  <si>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</si>
  <si>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</si>
  <si>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</si>
  <si>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</si>
  <si>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</si>
  <si>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</si>
  <si>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</si>
  <si>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</si>
  <si>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</si>
  <si>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</si>
  <si>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</si>
  <si>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</si>
  <si>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</si>
  <si>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</si>
  <si>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</si>
  <si>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</si>
  <si>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</si>
  <si>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</si>
  <si>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</si>
  <si>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</si>
  <si>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</si>
  <si>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</si>
  <si>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</si>
  <si>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</si>
  <si>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</si>
  <si>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</si>
  <si>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</si>
  <si>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</si>
  <si>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</si>
  <si>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</si>
  <si>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</si>
  <si>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</si>
  <si>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</si>
  <si>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</si>
  <si>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</si>
  <si>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</si>
  <si>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</si>
  <si>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</si>
  <si>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</si>
  <si>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</si>
  <si>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</si>
  <si>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</si>
  <si>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</si>
  <si>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</si>
  <si>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</si>
  <si>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</si>
  <si>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</si>
  <si>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</si>
  <si>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</si>
  <si>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</si>
  <si>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</si>
  <si>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</si>
  <si>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</si>
  <si>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</si>
  <si>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</si>
  <si>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</si>
  <si>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</si>
  <si>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</si>
  <si>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</si>
  <si>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</si>
  <si>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</si>
  <si>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</si>
  <si>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</si>
  <si>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</si>
  <si>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</si>
  <si>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</si>
  <si>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</si>
  <si>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</si>
  <si>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</si>
  <si>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</si>
  <si>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</si>
  <si>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</si>
  <si>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</si>
  <si>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</si>
  <si>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</si>
  <si>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</si>
  <si>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</si>
  <si>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</si>
  <si>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</si>
  <si>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</si>
  <si>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</si>
  <si>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</si>
  <si>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</si>
  <si>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</si>
  <si>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</si>
  <si>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</si>
  <si>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</si>
  <si>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</si>
  <si>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</si>
  <si>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</si>
  <si>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</si>
  <si>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</si>
  <si>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</si>
  <si>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</si>
  <si>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</si>
  <si>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</si>
  <si>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</si>
  <si>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</si>
  <si>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</si>
  <si>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</si>
  <si>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</si>
  <si>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</si>
  <si>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</si>
  <si>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</si>
  <si>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</si>
  <si>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</si>
  <si>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</si>
  <si>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</si>
  <si>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</si>
  <si>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</si>
  <si>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</si>
  <si>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</si>
  <si>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</si>
  <si>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</si>
  <si>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</si>
  <si>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</si>
  <si>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</si>
  <si>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</si>
  <si>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</si>
  <si>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</si>
  <si>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</si>
  <si>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</si>
  <si>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</si>
  <si>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</si>
  <si>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</si>
  <si>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</si>
  <si>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</si>
  <si>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</si>
  <si>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</si>
  <si>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</si>
  <si>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</si>
  <si>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</si>
  <si>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</si>
  <si>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</si>
  <si>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</si>
  <si>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</si>
  <si>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</si>
  <si>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</si>
  <si>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</si>
  <si>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</si>
  <si>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</si>
  <si>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</si>
  <si>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</si>
  <si>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</si>
  <si>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</si>
  <si>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</si>
  <si>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</si>
  <si>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</si>
  <si>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</si>
  <si>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</si>
  <si>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</si>
  <si>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</si>
  <si>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</si>
  <si>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</si>
  <si>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</si>
  <si>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</si>
  <si>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</si>
  <si>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</si>
  <si>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</si>
  <si>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</si>
  <si>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</si>
  <si>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</si>
  <si>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</si>
  <si>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</si>
  <si>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</si>
  <si>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</si>
  <si>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</si>
  <si>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</si>
  <si>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</si>
  <si>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</si>
  <si>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</si>
  <si>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</si>
  <si>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</si>
  <si>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</si>
  <si>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</si>
  <si>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</si>
  <si>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</si>
  <si>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</si>
  <si>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</si>
  <si>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</si>
  <si>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</si>
  <si>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</si>
  <si>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</si>
  <si>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</si>
  <si>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</si>
  <si>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</si>
  <si>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</si>
  <si>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</si>
  <si>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</si>
  <si>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</si>
  <si>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</si>
  <si>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</si>
  <si>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</si>
  <si>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</si>
  <si>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</si>
  <si>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</si>
  <si>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</si>
  <si>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</si>
  <si>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</si>
  <si>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</si>
  <si>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</si>
  <si>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</si>
  <si>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</si>
  <si>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</si>
  <si>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</si>
  <si>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</si>
  <si>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</si>
  <si>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</si>
  <si>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</si>
  <si>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</si>
  <si>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</si>
  <si>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</si>
  <si>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</si>
  <si>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</si>
  <si>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</si>
  <si>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</si>
  <si>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</si>
  <si>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</si>
  <si>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</si>
  <si>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</si>
  <si>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</si>
  <si>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</si>
  <si>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</si>
  <si>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</si>
  <si>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</si>
  <si>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</si>
  <si>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</si>
  <si>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</si>
  <si>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</si>
  <si>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</si>
  <si>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</si>
  <si>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</si>
  <si>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</si>
  <si>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</si>
  <si>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</si>
  <si>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</si>
  <si>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</si>
  <si>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</si>
  <si>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</si>
  <si>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</si>
  <si>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</si>
  <si>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</si>
  <si>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</si>
  <si>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</si>
  <si>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</si>
  <si>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</si>
  <si>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</si>
  <si>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</si>
  <si>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</si>
  <si>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</si>
  <si>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</si>
  <si>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</si>
  <si>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</si>
  <si>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</si>
  <si>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</si>
  <si>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</si>
  <si>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</si>
  <si>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</si>
  <si>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</si>
  <si>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</si>
  <si>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</si>
  <si>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</si>
  <si>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</si>
  <si>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</si>
  <si>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</si>
  <si>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</si>
  <si>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</si>
  <si>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</si>
  <si>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</si>
  <si>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</si>
  <si>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</si>
  <si>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</si>
  <si>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</si>
  <si>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</si>
  <si>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</si>
  <si>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</si>
  <si>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</si>
  <si>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</si>
  <si>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</si>
  <si>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</si>
  <si>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</si>
  <si>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</si>
  <si>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</si>
  <si>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</si>
  <si>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</si>
  <si>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</si>
  <si>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</si>
  <si>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</si>
  <si>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</si>
  <si>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</si>
  <si>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</si>
  <si>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</si>
  <si>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</si>
  <si>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</si>
  <si>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</si>
  <si>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</si>
  <si>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</si>
  <si>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</si>
  <si>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</si>
  <si>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</si>
  <si>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</si>
  <si>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</si>
  <si>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</si>
  <si>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</si>
  <si>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</si>
  <si>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</si>
  <si>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</si>
  <si>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</si>
  <si>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</si>
  <si>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</si>
  <si>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</si>
  <si>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</si>
  <si>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</si>
  <si>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</si>
  <si>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</si>
  <si>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</si>
  <si>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</si>
  <si>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</si>
  <si>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</si>
  <si>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</si>
  <si>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</si>
  <si>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</si>
  <si>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</si>
  <si>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</si>
  <si>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</si>
  <si>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</si>
  <si>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</si>
  <si>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</si>
  <si>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</si>
  <si>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</si>
  <si>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</si>
  <si>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</si>
  <si>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</si>
  <si>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</si>
  <si>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</si>
  <si>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</si>
  <si>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</si>
  <si>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</si>
  <si>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</si>
  <si>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</si>
  <si>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</si>
  <si>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</si>
  <si>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</si>
  <si>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</si>
  <si>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</si>
  <si>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</si>
  <si>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</si>
  <si>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</si>
  <si>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</si>
  <si>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</si>
  <si>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</si>
  <si>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</si>
  <si>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</si>
  <si>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</si>
  <si>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</si>
  <si>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</si>
  <si>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</si>
  <si>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</si>
  <si>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</si>
  <si>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</si>
  <si>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</si>
  <si>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</si>
  <si>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</si>
  <si>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</si>
  <si>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</si>
  <si>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</si>
  <si>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</si>
  <si>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</si>
  <si>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</si>
  <si>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</si>
  <si>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</si>
  <si>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</si>
  <si>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</si>
  <si>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</si>
  <si>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</si>
  <si>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</si>
  <si>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</si>
  <si>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</si>
  <si>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</si>
  <si>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</si>
  <si>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</si>
  <si>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</si>
  <si>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</si>
  <si>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</si>
  <si>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</si>
  <si>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</si>
  <si>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</si>
  <si>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</si>
  <si>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</si>
  <si>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</si>
  <si>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</si>
  <si>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</si>
  <si>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</si>
  <si>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</si>
  <si>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</si>
  <si>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</si>
  <si>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</si>
  <si>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</si>
  <si>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</si>
  <si>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</si>
  <si>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</si>
  <si>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</si>
  <si>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</si>
  <si>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</si>
  <si>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</si>
  <si>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</si>
  <si>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</si>
  <si>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</si>
  <si>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</si>
  <si>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</si>
  <si>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</si>
  <si>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</si>
  <si>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</si>
  <si>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</si>
  <si>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</si>
  <si>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</si>
  <si>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</si>
  <si>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</si>
  <si>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</si>
  <si>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</si>
  <si>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</si>
  <si>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</si>
  <si>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</si>
  <si>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</si>
  <si>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</si>
  <si>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</si>
  <si>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</si>
  <si>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</si>
  <si>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</si>
  <si>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</si>
  <si>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</si>
  <si>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</si>
  <si>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</si>
  <si>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</si>
  <si>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</si>
  <si>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</si>
  <si>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</si>
  <si>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</si>
  <si>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</si>
  <si>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</si>
  <si>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</si>
  <si>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</si>
  <si>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</si>
  <si>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</si>
  <si>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</si>
  <si>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</si>
  <si>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</si>
  <si>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</si>
  <si>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</si>
  <si>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</si>
  <si>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</si>
  <si>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</si>
  <si>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</si>
  <si>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</si>
  <si>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</si>
  <si>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</si>
  <si>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</si>
  <si>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</si>
  <si>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</si>
  <si>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</si>
  <si>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</si>
  <si>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</si>
  <si>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</si>
  <si>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</si>
  <si>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</si>
  <si>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</si>
  <si>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</si>
  <si>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</si>
  <si>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</si>
  <si>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</si>
  <si>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</si>
  <si>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</si>
  <si>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</si>
  <si>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</si>
  <si>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</si>
  <si>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</si>
  <si>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</si>
  <si>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</si>
  <si>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</si>
  <si>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</si>
  <si>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</si>
  <si>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</si>
  <si>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</si>
  <si>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</si>
  <si>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</si>
  <si>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</si>
  <si>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</si>
  <si>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</si>
  <si>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</si>
  <si>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</si>
  <si>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</si>
  <si>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</si>
  <si>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</si>
  <si>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</si>
  <si>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</si>
  <si>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</si>
  <si>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</si>
  <si>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</si>
  <si>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</si>
  <si>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</si>
  <si>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</si>
  <si>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</si>
  <si>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</si>
  <si>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</si>
  <si>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</si>
  <si>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</si>
  <si>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</si>
  <si>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</si>
  <si>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</si>
  <si>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</si>
  <si>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</si>
  <si>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</si>
  <si>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</si>
  <si>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</si>
  <si>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</si>
  <si>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</si>
  <si>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</si>
  <si>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</si>
  <si>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</si>
  <si>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</si>
  <si>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</si>
  <si>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</si>
  <si>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</si>
  <si>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</si>
  <si>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</si>
  <si>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</si>
  <si>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</si>
  <si>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</si>
  <si>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</si>
  <si>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</si>
  <si>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</si>
  <si>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</si>
  <si>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</si>
  <si>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</si>
  <si>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</si>
  <si>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</si>
  <si>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</si>
  <si>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</si>
  <si>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</si>
  <si>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</si>
  <si>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</si>
  <si>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</si>
  <si>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</si>
  <si>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</si>
  <si>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</si>
  <si>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</si>
  <si>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</si>
  <si>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</si>
  <si>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</si>
  <si>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</si>
  <si>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</si>
  <si>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</si>
  <si>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</si>
  <si>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</si>
  <si>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</si>
  <si>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</si>
  <si>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</si>
  <si>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</si>
  <si>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</si>
  <si>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</si>
  <si>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</si>
  <si>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</si>
  <si>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</si>
  <si>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</si>
  <si>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</si>
  <si>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</si>
  <si>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</si>
  <si>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</si>
  <si>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</si>
  <si>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</si>
  <si>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</si>
  <si>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</si>
  <si>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</si>
  <si>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</si>
  <si>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</si>
  <si>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</si>
  <si>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</si>
  <si>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</si>
  <si>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</si>
  <si>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</si>
  <si>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</si>
  <si>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</si>
  <si>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</si>
  <si>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</si>
  <si>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</si>
  <si>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</si>
  <si>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</si>
  <si>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</si>
  <si>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</si>
  <si>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</si>
  <si>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</si>
  <si>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</si>
  <si>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</si>
  <si>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</si>
  <si>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</si>
  <si>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</si>
  <si>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</si>
  <si>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</si>
  <si>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</si>
  <si>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</si>
  <si>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</si>
  <si>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</si>
  <si>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</si>
  <si>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</si>
  <si>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</si>
  <si>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</si>
  <si>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</si>
  <si>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</si>
  <si>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</si>
  <si>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</si>
  <si>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</si>
  <si>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</si>
  <si>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</si>
  <si>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</si>
  <si>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</si>
  <si>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</si>
  <si>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</si>
  <si>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</si>
  <si>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</si>
  <si>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</si>
  <si>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</si>
  <si>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</si>
  <si>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</si>
  <si>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</si>
  <si>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</si>
  <si>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</si>
  <si>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</si>
  <si>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</si>
  <si>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</si>
  <si>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</si>
  <si>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</si>
  <si>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</si>
  <si>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</si>
  <si>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</si>
  <si>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</si>
  <si>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</si>
  <si>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</si>
  <si>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</si>
  <si>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</si>
  <si>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</si>
  <si>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</si>
  <si>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</si>
  <si>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</si>
  <si>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</si>
  <si>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</si>
  <si>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</si>
  <si>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</si>
  <si>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</si>
  <si>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</si>
  <si>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</si>
  <si>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</si>
  <si>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</si>
  <si>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</si>
  <si>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</si>
  <si>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</si>
  <si>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</si>
  <si>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</si>
  <si>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</si>
  <si>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</si>
  <si>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</si>
  <si>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</si>
  <si>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</si>
  <si>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</si>
  <si>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</si>
  <si>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</si>
  <si>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</si>
  <si>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</si>
  <si>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</si>
  <si>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</si>
  <si>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</si>
  <si>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</si>
  <si>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</si>
  <si>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</si>
  <si>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</si>
  <si>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</si>
  <si>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</si>
  <si>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</si>
  <si>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</si>
  <si>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</si>
  <si>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</si>
  <si>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</si>
  <si>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</si>
  <si>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</si>
  <si>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</si>
  <si>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</si>
  <si>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</si>
  <si>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</si>
  <si>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</si>
  <si>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</si>
  <si>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</si>
  <si>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</si>
  <si>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</si>
  <si>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</si>
  <si>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</si>
  <si>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</si>
  <si>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</si>
  <si>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</si>
  <si>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</si>
  <si>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</si>
  <si>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</si>
  <si>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</si>
  <si>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</si>
  <si>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</si>
  <si>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</si>
  <si>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</si>
  <si>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</si>
  <si>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</si>
  <si>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</si>
  <si>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</si>
  <si>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</si>
  <si>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</si>
  <si>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</si>
  <si>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</si>
  <si>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</si>
  <si>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</si>
  <si>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</si>
  <si>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</si>
  <si>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</si>
  <si>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</si>
  <si>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</si>
  <si>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</si>
  <si>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</si>
  <si>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</si>
  <si>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</si>
  <si>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</si>
  <si>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</si>
  <si>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</si>
  <si>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</si>
  <si>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</si>
  <si>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</si>
  <si>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</si>
  <si>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</si>
  <si>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</si>
  <si>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</si>
  <si>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</si>
  <si>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</si>
  <si>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</si>
  <si>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</si>
  <si>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</si>
  <si>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</si>
  <si>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</si>
  <si>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</si>
  <si>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</si>
  <si>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</si>
  <si>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</si>
  <si>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</si>
  <si>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</si>
  <si>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</si>
  <si>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</si>
  <si>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</si>
  <si>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</si>
  <si>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</si>
  <si>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</si>
  <si>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</si>
  <si>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</si>
  <si>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</si>
  <si>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</si>
  <si>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</si>
  <si>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</si>
  <si>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</si>
  <si>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</si>
  <si>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</si>
  <si>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</si>
  <si>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</si>
  <si>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</si>
  <si>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</si>
  <si>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</si>
  <si>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</si>
  <si>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</si>
  <si>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</si>
  <si>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</si>
  <si>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</si>
  <si>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</si>
  <si>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</si>
  <si>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</si>
  <si>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</si>
  <si>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</si>
  <si>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</si>
  <si>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</si>
  <si>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</si>
  <si>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</si>
  <si>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</si>
  <si>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</si>
  <si>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</si>
  <si>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</si>
  <si>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</si>
  <si>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</si>
  <si>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</si>
  <si>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</si>
  <si>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</si>
  <si>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</si>
  <si>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</si>
  <si>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</si>
  <si>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</si>
  <si>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</si>
  <si>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</si>
  <si>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</si>
  <si>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</si>
  <si>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</si>
  <si>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</si>
  <si>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</si>
  <si>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</si>
  <si>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</si>
  <si>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</si>
  <si>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</si>
  <si>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</si>
  <si>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</si>
  <si>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</si>
  <si>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</si>
  <si>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</si>
  <si>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</si>
  <si>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</si>
  <si>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</si>
  <si>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</si>
  <si>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</si>
  <si>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</si>
  <si>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</si>
  <si>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</si>
  <si>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</si>
  <si>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</si>
  <si>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</si>
  <si>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</si>
  <si>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</si>
  <si>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</si>
  <si>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</si>
  <si>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</si>
  <si>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</si>
  <si>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</si>
  <si>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</si>
  <si>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</si>
  <si>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</si>
  <si>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</si>
  <si>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</si>
  <si>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</si>
  <si>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</si>
  <si>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</si>
  <si>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</si>
  <si>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</si>
  <si>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</si>
  <si>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</si>
  <si>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</si>
  <si>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</si>
  <si>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</si>
  <si>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</si>
  <si>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</si>
  <si>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</si>
  <si>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</si>
  <si>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</si>
  <si>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</si>
  <si>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</si>
  <si>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</si>
  <si>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</si>
  <si>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</si>
  <si>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</si>
  <si>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</si>
  <si>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</si>
  <si>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</si>
  <si>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</si>
  <si>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</si>
  <si>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</si>
  <si>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</si>
  <si>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</si>
  <si>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</si>
  <si>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</si>
  <si>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</si>
  <si>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</si>
  <si>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</si>
  <si>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</si>
  <si>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</si>
  <si>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</si>
  <si>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</si>
  <si>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</si>
  <si>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</si>
  <si>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</si>
  <si>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</si>
  <si>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</si>
  <si>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</si>
  <si>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</si>
  <si>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</si>
  <si>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</si>
  <si>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</si>
  <si>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</si>
  <si>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</si>
  <si>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</si>
  <si>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</si>
  <si>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</si>
  <si>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</si>
  <si>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</si>
  <si>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</si>
  <si>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</si>
  <si>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</si>
  <si>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</si>
  <si>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</si>
  <si>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</si>
  <si>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</si>
  <si>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</si>
  <si>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</si>
  <si>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</si>
  <si>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</si>
  <si>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</si>
  <si>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</si>
  <si>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</si>
  <si>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</si>
  <si>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</si>
  <si>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</si>
  <si>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</si>
  <si>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</si>
  <si>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</si>
  <si>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</si>
  <si>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</si>
  <si>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</si>
  <si>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</si>
  <si>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</si>
  <si>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</si>
  <si>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</si>
  <si>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</si>
  <si>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</si>
  <si>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</si>
  <si>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</si>
  <si>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</si>
  <si>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</si>
  <si>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</si>
  <si>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</si>
  <si>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</si>
  <si>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</si>
  <si>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</si>
  <si>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</si>
  <si>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</si>
  <si>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</si>
  <si>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</si>
  <si>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</si>
  <si>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</si>
  <si>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</si>
  <si>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</si>
  <si>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</si>
  <si>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</si>
  <si>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</si>
  <si>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</si>
  <si>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</si>
  <si>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</si>
  <si>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</si>
  <si>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</si>
  <si>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</si>
  <si>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</si>
  <si>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</si>
  <si>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</si>
  <si>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</si>
  <si>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</si>
  <si>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</si>
  <si>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</si>
  <si>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</si>
  <si>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</si>
  <si>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</si>
  <si>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</si>
  <si>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</si>
  <si>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</si>
  <si>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</si>
  <si>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</si>
  <si>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</si>
  <si>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</si>
  <si>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</si>
  <si>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</si>
  <si>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</si>
  <si>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</si>
  <si>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</si>
  <si>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</si>
  <si>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</si>
  <si>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</si>
  <si>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</si>
  <si>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</si>
  <si>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</si>
  <si>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</si>
  <si>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</si>
  <si>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</si>
  <si>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</si>
  <si>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</si>
  <si>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</si>
  <si>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</si>
  <si>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</si>
  <si>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</si>
  <si>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</si>
  <si>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</si>
  <si>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</si>
  <si>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</si>
  <si>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</si>
  <si>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</si>
  <si>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</si>
  <si>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</si>
  <si>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</si>
  <si>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</si>
  <si>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</si>
  <si>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</si>
  <si>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</si>
  <si>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</si>
  <si>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</si>
  <si>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</si>
  <si>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</si>
  <si>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</si>
  <si>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</si>
  <si>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</si>
  <si>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</si>
  <si>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</si>
  <si>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</si>
  <si>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</si>
  <si>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</si>
  <si>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</si>
  <si>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</si>
  <si>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</si>
  <si>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</si>
  <si>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</si>
  <si>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</si>
  <si>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</si>
  <si>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</si>
  <si>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</si>
  <si>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</si>
  <si>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</si>
  <si>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</si>
  <si>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</si>
  <si>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</si>
  <si>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</si>
  <si>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</si>
  <si>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</si>
  <si>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</si>
  <si>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</si>
  <si>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</si>
  <si>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</si>
  <si>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</si>
  <si>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</si>
  <si>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</si>
  <si>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</si>
  <si>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</si>
  <si>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</si>
  <si>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</si>
  <si>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</si>
  <si>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</si>
  <si>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</si>
  <si>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</si>
  <si>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</si>
  <si>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</si>
  <si>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</si>
  <si>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</si>
  <si>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</si>
  <si>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</si>
  <si>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</si>
  <si>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</si>
  <si>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</si>
  <si>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</si>
  <si>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</si>
  <si>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</si>
  <si>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</si>
  <si>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</si>
  <si>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</si>
  <si>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</si>
  <si>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</si>
  <si>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</si>
  <si>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</si>
  <si>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</si>
  <si>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</si>
  <si>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</si>
  <si>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</si>
  <si>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</si>
  <si>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</si>
  <si>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</si>
  <si>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</si>
  <si>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</si>
  <si>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</si>
  <si>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</si>
  <si>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</si>
  <si>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</si>
  <si>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</si>
  <si>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</si>
  <si>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</si>
  <si>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</si>
  <si>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</si>
  <si>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</si>
  <si>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</si>
  <si>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</si>
  <si>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</si>
  <si>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</si>
  <si>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</si>
  <si>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</si>
  <si>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</si>
  <si>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</si>
  <si>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</si>
  <si>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</si>
  <si>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</si>
  <si>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</si>
  <si>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</si>
  <si>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</si>
  <si>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</si>
  <si>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</si>
  <si>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</si>
  <si>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</si>
  <si>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</si>
  <si>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</si>
  <si>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</si>
  <si>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</si>
  <si>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</si>
  <si>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</si>
  <si>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</si>
  <si>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</si>
  <si>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</si>
  <si>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</si>
  <si>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</si>
  <si>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</si>
  <si>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</si>
  <si>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</si>
  <si>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</si>
  <si>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</si>
  <si>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</si>
  <si>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</si>
  <si>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</si>
  <si>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</si>
  <si>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</si>
  <si>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</si>
  <si>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</si>
  <si>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</si>
  <si>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</si>
  <si>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</si>
  <si>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</si>
  <si>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</si>
  <si>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</si>
  <si>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</si>
  <si>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</si>
  <si>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</si>
  <si>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</si>
  <si>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</si>
  <si>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</si>
  <si>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</si>
  <si>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</si>
  <si>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</si>
  <si>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</si>
  <si>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</si>
  <si>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</si>
  <si>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</si>
  <si>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</si>
  <si>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</si>
  <si>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</si>
  <si>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</si>
  <si>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</si>
  <si>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</si>
  <si>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</si>
  <si>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</si>
  <si>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</si>
  <si>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</si>
  <si>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</si>
  <si>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</si>
  <si>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</si>
  <si>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</si>
  <si>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</si>
  <si>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</si>
  <si>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</si>
  <si>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</si>
  <si>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</si>
  <si>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</si>
  <si>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</si>
  <si>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</si>
  <si>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</si>
  <si>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</si>
  <si>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</si>
  <si>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</si>
  <si>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</si>
  <si>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</si>
  <si>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</si>
  <si>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</si>
  <si>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</si>
  <si>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</si>
  <si>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</si>
  <si>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</si>
  <si>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</si>
  <si>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</si>
  <si>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</si>
  <si>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</si>
  <si>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</si>
  <si>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</si>
  <si>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</si>
  <si>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</si>
  <si>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</si>
  <si>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</si>
  <si>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</si>
  <si>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</si>
  <si>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</si>
  <si>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</si>
  <si>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</si>
  <si>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</si>
  <si>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</si>
  <si>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</si>
  <si>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</si>
  <si>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</si>
  <si>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</si>
  <si>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</si>
  <si>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</si>
  <si>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</si>
  <si>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</si>
  <si>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</si>
  <si>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</si>
  <si>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</si>
  <si>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</si>
  <si>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</si>
  <si>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</si>
  <si>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</si>
  <si>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</si>
  <si>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</si>
  <si>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</si>
  <si>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</si>
  <si>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</si>
  <si>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</si>
  <si>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</si>
  <si>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</si>
  <si>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</si>
  <si>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</si>
  <si>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</si>
  <si>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</si>
  <si>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</si>
  <si>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</si>
  <si>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</si>
  <si>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</si>
  <si>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</si>
  <si>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</si>
  <si>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</si>
  <si>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</si>
  <si>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</si>
  <si>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</si>
  <si>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</si>
  <si>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</si>
  <si>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</si>
  <si>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</si>
  <si>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</si>
  <si>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</si>
  <si>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</si>
  <si>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</si>
  <si>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</si>
  <si>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</si>
  <si>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</si>
  <si>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</si>
  <si>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</si>
  <si>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</si>
  <si>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</si>
  <si>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</si>
  <si>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</si>
  <si>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</si>
  <si>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</si>
  <si>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</si>
  <si>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</si>
  <si>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</si>
  <si>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</si>
  <si>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</si>
  <si>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</si>
  <si>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</si>
  <si>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</si>
  <si>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</si>
  <si>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</si>
  <si>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</si>
  <si>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</si>
  <si>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</si>
  <si>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</si>
  <si>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</si>
  <si>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</si>
  <si>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</si>
  <si>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</si>
  <si>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</si>
  <si>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</si>
  <si>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</si>
  <si>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</si>
  <si>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</si>
  <si>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</si>
  <si>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</si>
  <si>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</si>
  <si>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</si>
  <si>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</si>
  <si>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</si>
  <si>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</si>
  <si>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</si>
  <si>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</si>
  <si>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</si>
  <si>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</si>
  <si>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</si>
  <si>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</si>
  <si>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</si>
  <si>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</si>
  <si>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</si>
  <si>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</si>
  <si>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</si>
  <si>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</si>
  <si>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</si>
  <si>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</si>
  <si>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</si>
  <si>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</si>
  <si>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</si>
  <si>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</si>
  <si>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</si>
  <si>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</si>
  <si>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</si>
  <si>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</si>
  <si>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</si>
  <si>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</si>
  <si>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</si>
  <si>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</si>
  <si>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</si>
  <si>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</si>
  <si>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</si>
  <si>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</si>
  <si>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</si>
  <si>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</si>
  <si>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</si>
  <si>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</si>
  <si>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</si>
  <si>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</si>
  <si>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</si>
  <si>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</si>
  <si>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</si>
  <si>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</si>
  <si>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</si>
  <si>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</si>
  <si>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</si>
  <si>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</si>
  <si>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</si>
  <si>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</si>
  <si>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</si>
  <si>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</si>
  <si>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</si>
  <si>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</si>
  <si>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</si>
  <si>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</si>
  <si>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</si>
  <si>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</si>
  <si>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</si>
  <si>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</si>
  <si>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</si>
  <si>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</si>
  <si>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</si>
  <si>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</si>
  <si>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</si>
  <si>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</si>
  <si>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</si>
  <si>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</si>
  <si>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</si>
  <si>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</si>
  <si>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</si>
  <si>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</si>
  <si>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</si>
  <si>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</si>
  <si>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</si>
  <si>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</si>
  <si>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</si>
  <si>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</si>
  <si>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</si>
  <si>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</si>
  <si>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</si>
  <si>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</si>
  <si>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</si>
  <si>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</si>
  <si>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</si>
  <si>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</si>
  <si>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</si>
  <si>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</si>
  <si>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</si>
  <si>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</si>
  <si>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</si>
  <si>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</si>
  <si>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</si>
  <si>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</si>
  <si>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</si>
  <si>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</si>
  <si>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</si>
  <si>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</si>
  <si>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</si>
  <si>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</si>
  <si>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</si>
  <si>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</si>
  <si>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</si>
  <si>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</si>
  <si>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</si>
  <si>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</si>
  <si>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</si>
  <si>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</si>
  <si>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</si>
  <si>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</si>
  <si>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</si>
  <si>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</si>
  <si>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</si>
  <si>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</si>
  <si>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</si>
  <si>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</si>
  <si>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</si>
  <si>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</si>
  <si>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</si>
  <si>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</si>
  <si>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</si>
  <si>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</si>
  <si>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</si>
  <si>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</si>
  <si>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</si>
  <si>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</si>
  <si>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</si>
  <si>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</si>
  <si>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</si>
  <si>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</si>
  <si>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</si>
  <si>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</si>
  <si>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</si>
  <si>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</si>
  <si>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</si>
  <si>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</si>
  <si>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</si>
  <si>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</si>
  <si>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</si>
  <si>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</si>
  <si>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</si>
  <si>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</si>
  <si>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</si>
  <si>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</si>
  <si>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</si>
  <si>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</si>
  <si>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</si>
  <si>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</si>
  <si>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</si>
  <si>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</si>
  <si>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</si>
  <si>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</si>
  <si>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</si>
  <si>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</si>
  <si>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</si>
  <si>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</si>
  <si>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</si>
  <si>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</si>
  <si>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</si>
  <si>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</si>
  <si>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</si>
  <si>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</si>
  <si>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</si>
  <si>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</si>
  <si>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</si>
  <si>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</si>
  <si>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</si>
  <si>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</si>
  <si>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</si>
  <si>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</si>
  <si>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</si>
  <si>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</si>
  <si>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</si>
  <si>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</si>
  <si>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</si>
  <si>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</si>
  <si>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</si>
  <si>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</si>
  <si>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</si>
  <si>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</si>
  <si>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</si>
  <si>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</si>
  <si>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</si>
  <si>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</si>
  <si>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</si>
  <si>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</si>
  <si>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</si>
  <si>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</si>
  <si>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</si>
  <si>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</si>
  <si>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</si>
  <si>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</si>
  <si>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</si>
  <si>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</si>
  <si>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</si>
  <si>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</si>
  <si>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</si>
  <si>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</si>
  <si>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</si>
  <si>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</si>
  <si>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</si>
  <si>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</si>
  <si>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</si>
  <si>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</si>
  <si>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</si>
  <si>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</si>
  <si>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</si>
  <si>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</si>
  <si>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</si>
  <si>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</si>
  <si>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</si>
  <si>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</si>
  <si>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</si>
  <si>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</si>
  <si>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</si>
  <si>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</si>
  <si>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</si>
  <si>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</si>
  <si>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</si>
  <si>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</si>
  <si>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</si>
  <si>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</si>
  <si>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</si>
  <si>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</si>
  <si>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</si>
  <si>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</si>
  <si>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</si>
  <si>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</si>
  <si>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</si>
  <si>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</si>
  <si>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</si>
  <si>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</si>
  <si>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</si>
  <si>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</si>
  <si>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</si>
  <si>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</si>
  <si>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</si>
  <si>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</si>
  <si>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</si>
  <si>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</si>
  <si>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</si>
  <si>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</si>
  <si>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</si>
  <si>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</si>
  <si>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</si>
  <si>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</si>
  <si>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</si>
  <si>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</si>
  <si>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</si>
  <si>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</si>
  <si>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</si>
  <si>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</si>
  <si>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</si>
  <si>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</si>
  <si>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</si>
  <si>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</si>
  <si>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</si>
  <si>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</si>
  <si>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</si>
  <si>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</si>
  <si>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</si>
  <si>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</si>
  <si>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</si>
  <si>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</si>
  <si>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</si>
  <si>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</si>
  <si>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</si>
  <si>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</si>
  <si>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</si>
  <si>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</si>
  <si>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</si>
  <si>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</si>
  <si>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</si>
  <si>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</si>
  <si>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</si>
  <si>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</si>
  <si>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</si>
  <si>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</si>
  <si>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</si>
  <si>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</si>
  <si>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</si>
  <si>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</si>
  <si>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</si>
  <si>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</si>
  <si>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</si>
  <si>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</si>
  <si>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</si>
  <si>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</si>
  <si>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</si>
  <si>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</si>
  <si>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</si>
  <si>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</si>
  <si>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</si>
  <si>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</si>
  <si>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</si>
  <si>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</si>
  <si>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</si>
  <si>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</si>
  <si>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</si>
  <si>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</si>
  <si>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</si>
  <si>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</si>
  <si>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</si>
  <si>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</si>
  <si>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</si>
  <si>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</si>
  <si>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</si>
  <si>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</si>
  <si>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</si>
  <si>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</si>
  <si>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</si>
  <si>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</si>
  <si>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</si>
  <si>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</si>
  <si>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</si>
  <si>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</si>
  <si>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</si>
  <si>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</si>
  <si>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</si>
  <si>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</si>
  <si>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</si>
  <si>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</si>
  <si>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</si>
  <si>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</si>
  <si>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</si>
  <si>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</si>
  <si>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</si>
  <si>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</si>
  <si>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</si>
  <si>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</si>
  <si>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</si>
  <si>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</si>
  <si>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</si>
  <si>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</si>
  <si>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</si>
  <si>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</si>
  <si>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</si>
  <si>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</si>
  <si>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</si>
  <si>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</si>
  <si>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</si>
  <si>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</si>
  <si>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</si>
  <si>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</si>
  <si>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</si>
  <si>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</si>
  <si>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</si>
  <si>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</si>
  <si>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</si>
  <si>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</si>
  <si>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</si>
  <si>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</si>
  <si>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</si>
  <si>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</si>
  <si>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</si>
  <si>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</si>
  <si>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</si>
  <si>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</si>
  <si>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</si>
  <si>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</si>
  <si>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</si>
  <si>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</si>
  <si>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</si>
  <si>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</si>
  <si>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</si>
  <si>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</si>
  <si>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</si>
  <si>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</si>
  <si>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</si>
  <si>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</si>
  <si>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</si>
  <si>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</si>
  <si>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</si>
  <si>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</si>
  <si>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</si>
  <si>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</si>
  <si>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</si>
  <si>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</si>
  <si>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</si>
  <si>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</si>
  <si>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</si>
  <si>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</si>
  <si>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</si>
  <si>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</si>
  <si>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</si>
  <si>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</si>
  <si>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</si>
  <si>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</si>
  <si>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</si>
  <si>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</si>
  <si>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</si>
  <si>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</si>
  <si>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</si>
  <si>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</si>
  <si>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</si>
  <si>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</si>
  <si>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</si>
  <si>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</si>
  <si>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</si>
  <si>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</si>
  <si>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</si>
  <si>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</si>
  <si>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</si>
  <si>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</si>
  <si>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</si>
  <si>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</si>
  <si>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</si>
  <si>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</si>
  <si>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</si>
  <si>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</si>
  <si>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</si>
  <si>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</si>
  <si>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</si>
  <si>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</si>
  <si>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</si>
  <si>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</si>
  <si>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</si>
  <si>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</si>
  <si>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</si>
  <si>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</si>
  <si>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</si>
  <si>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</si>
  <si>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</si>
  <si>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</si>
  <si>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</si>
  <si>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</si>
  <si>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</si>
  <si>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</si>
  <si>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</si>
  <si>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</si>
  <si>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</si>
  <si>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</si>
  <si>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</si>
  <si>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</si>
  <si>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</si>
  <si>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</si>
  <si>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</si>
  <si>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</si>
  <si>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</si>
  <si>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</si>
  <si>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</si>
  <si>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</si>
  <si>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</si>
  <si>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</si>
  <si>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</si>
  <si>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</si>
  <si>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</si>
  <si>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</si>
  <si>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</si>
  <si>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</si>
  <si>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</si>
  <si>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</si>
  <si>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</si>
  <si>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</si>
  <si>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</si>
  <si>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</si>
  <si>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</si>
  <si>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</si>
  <si>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</si>
  <si>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</si>
  <si>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</si>
  <si>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</si>
  <si>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</si>
  <si>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</si>
  <si>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</si>
  <si>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</si>
  <si>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</si>
  <si>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</si>
  <si>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</si>
  <si>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</si>
  <si>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</si>
  <si>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</si>
  <si>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</si>
  <si>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</si>
  <si>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</si>
  <si>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</si>
  <si>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</si>
  <si>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</si>
  <si>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</si>
  <si>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</si>
  <si>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</si>
  <si>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</si>
  <si>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</si>
  <si>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</si>
  <si>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</si>
  <si>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</si>
  <si>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</si>
  <si>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</si>
  <si>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</si>
  <si>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</si>
  <si>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</si>
  <si>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</si>
  <si>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</si>
  <si>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</si>
  <si>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</si>
  <si>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</si>
  <si>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</si>
  <si>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</si>
  <si>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</si>
  <si>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</si>
  <si>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</si>
  <si>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</si>
  <si>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</si>
  <si>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</si>
  <si>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</si>
  <si>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</si>
  <si>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</si>
  <si>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</si>
  <si>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</si>
  <si>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</si>
  <si>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</si>
  <si>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</si>
  <si>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</si>
  <si>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</si>
  <si>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</si>
  <si>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</si>
  <si>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</si>
  <si>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</si>
  <si>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</si>
  <si>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</si>
  <si>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</si>
  <si>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</si>
  <si>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</si>
  <si>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</si>
  <si>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</si>
  <si>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</si>
  <si>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</si>
  <si>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</si>
  <si>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</si>
  <si>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</si>
  <si>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</si>
  <si>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</si>
  <si>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</si>
  <si>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</si>
  <si>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</si>
  <si>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</si>
  <si>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</si>
  <si>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</si>
  <si>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</si>
  <si>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</si>
  <si>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</si>
  <si>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</si>
  <si>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</si>
  <si>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</si>
  <si>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</si>
  <si>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</si>
  <si>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</si>
  <si>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</si>
  <si>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</si>
  <si>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</si>
  <si>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</si>
  <si>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</si>
  <si>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</si>
  <si>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</si>
  <si>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</si>
  <si>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</si>
  <si>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</si>
  <si>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</si>
  <si>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</si>
  <si>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</si>
  <si>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</si>
  <si>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</si>
  <si>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</si>
  <si>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</si>
  <si>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</si>
  <si>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</si>
  <si>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</si>
  <si>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</si>
  <si>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</si>
  <si>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</si>
  <si>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</si>
  <si>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</si>
  <si>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</si>
  <si>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</si>
  <si>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</si>
  <si>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</si>
  <si>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</si>
  <si>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</si>
  <si>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</si>
  <si>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</si>
  <si>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</si>
  <si>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</si>
  <si>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</si>
  <si>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</si>
  <si>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</si>
  <si>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</si>
  <si>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</si>
  <si>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</si>
  <si>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</si>
  <si>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</si>
  <si>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</si>
  <si>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</si>
  <si>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</si>
  <si>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</si>
  <si>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</si>
  <si>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</si>
  <si>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</si>
  <si>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</si>
  <si>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</si>
  <si>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</si>
  <si>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</si>
  <si>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</si>
  <si>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</si>
  <si>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</si>
  <si>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</si>
  <si>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</si>
  <si>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</si>
  <si>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</si>
  <si>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</si>
  <si>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</si>
  <si>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</si>
  <si>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</si>
  <si>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</si>
  <si>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</si>
  <si>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</si>
  <si>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</si>
  <si>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</si>
  <si>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</si>
  <si>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</si>
  <si>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</si>
  <si>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</si>
  <si>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</si>
  <si>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</si>
  <si>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</si>
  <si>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</si>
  <si>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</si>
  <si>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</si>
  <si>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</si>
  <si>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</si>
  <si>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</si>
  <si>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</si>
  <si>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</si>
  <si>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</si>
  <si>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</si>
  <si>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</si>
  <si>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</si>
  <si>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</si>
  <si>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</si>
  <si>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</si>
  <si>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</si>
  <si>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</si>
  <si>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</si>
  <si>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</si>
  <si>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</si>
  <si>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</si>
  <si>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</si>
  <si>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</si>
  <si>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</si>
  <si>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</si>
  <si>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</si>
  <si>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</si>
  <si>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</si>
  <si>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</si>
  <si>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</si>
  <si>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</si>
  <si>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</si>
  <si>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</si>
  <si>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</si>
  <si>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</si>
  <si>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</si>
  <si>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</si>
  <si>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</si>
  <si>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</si>
  <si>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</si>
  <si>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</si>
  <si>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</si>
  <si>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</si>
  <si>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</si>
  <si>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</si>
  <si>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</si>
  <si>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</si>
  <si>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</si>
  <si>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</si>
  <si>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</si>
  <si>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</si>
  <si>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</si>
  <si>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</si>
  <si>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</si>
  <si>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</si>
  <si>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</si>
  <si>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</si>
  <si>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</si>
  <si>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</si>
  <si>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</si>
  <si>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</si>
  <si>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</si>
  <si>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</si>
  <si>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</si>
  <si>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</si>
  <si>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</si>
  <si>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</si>
  <si>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</si>
  <si>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</si>
  <si>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</si>
  <si>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</si>
  <si>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</si>
  <si>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</si>
  <si>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</si>
  <si>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</si>
  <si>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</si>
  <si>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</si>
  <si>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</si>
  <si>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</si>
  <si>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</si>
  <si>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</si>
  <si>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</si>
  <si>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</si>
  <si>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</si>
  <si>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</si>
  <si>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</si>
  <si>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</si>
  <si>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</si>
  <si>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</si>
  <si>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</si>
  <si>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</si>
  <si>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</si>
  <si>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</si>
  <si>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</si>
  <si>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</si>
  <si>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</si>
  <si>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</si>
  <si>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</si>
  <si>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</si>
  <si>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</si>
  <si>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</si>
  <si>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</si>
  <si>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</si>
  <si>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</si>
  <si>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</si>
  <si>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</si>
  <si>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</si>
  <si>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</si>
  <si>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</si>
  <si>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</si>
  <si>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</si>
  <si>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</si>
  <si>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</si>
  <si>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</si>
  <si>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</si>
  <si>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</si>
  <si>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</si>
  <si>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</si>
  <si>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</si>
  <si>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</si>
  <si>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</si>
  <si>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</si>
  <si>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</si>
  <si>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</si>
  <si>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</si>
  <si>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</si>
  <si>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</si>
  <si>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</si>
  <si>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</si>
  <si>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</si>
  <si>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</si>
  <si>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</si>
  <si>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</si>
  <si>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</si>
  <si>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</si>
  <si>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</si>
  <si>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</si>
  <si>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</si>
  <si>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</si>
  <si>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</si>
  <si>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</si>
  <si>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</si>
  <si>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</si>
  <si>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</si>
  <si>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</si>
  <si>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</si>
  <si>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</si>
  <si>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</si>
  <si>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</si>
  <si>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</si>
  <si>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</si>
  <si>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</si>
  <si>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</si>
  <si>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</si>
  <si>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</si>
  <si>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</si>
  <si>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</si>
  <si>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</si>
  <si>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</si>
  <si>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</si>
  <si>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</si>
  <si>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</si>
  <si>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</si>
  <si>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</si>
  <si>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</si>
  <si>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</si>
  <si>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</si>
  <si>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</si>
  <si>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</si>
  <si>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</si>
  <si>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</si>
  <si>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</si>
  <si>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</si>
  <si>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</si>
  <si>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</si>
  <si>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</si>
  <si>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</si>
  <si>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</si>
  <si>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</si>
  <si>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</si>
  <si>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</si>
  <si>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</si>
  <si>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</si>
  <si>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</si>
  <si>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</si>
  <si>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</si>
  <si>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</si>
  <si>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</si>
  <si>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</si>
  <si>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</si>
  <si>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</si>
  <si>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</si>
  <si>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</si>
  <si>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</si>
  <si>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</si>
  <si>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</si>
  <si>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</si>
  <si>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</si>
  <si>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</si>
  <si>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</si>
  <si>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</si>
  <si>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</si>
  <si>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</si>
  <si>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</si>
  <si>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</si>
  <si>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</si>
  <si>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</si>
  <si>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</si>
  <si>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</si>
  <si>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</si>
  <si>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</si>
  <si>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</si>
  <si>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</si>
  <si>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</si>
  <si>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</si>
  <si>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</si>
  <si>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</si>
  <si>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</si>
  <si>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</si>
  <si>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</si>
  <si>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</si>
  <si>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</si>
  <si>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</si>
  <si>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</si>
  <si>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</si>
  <si>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</si>
  <si>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</si>
  <si>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</si>
  <si>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</si>
  <si>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</si>
  <si>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</si>
  <si>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</si>
  <si>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</si>
  <si>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</si>
  <si>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</si>
  <si>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</si>
  <si>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</si>
  <si>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</si>
  <si>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</si>
  <si>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</si>
  <si>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</si>
  <si>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</si>
  <si>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</si>
  <si>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</si>
  <si>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</si>
  <si>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</si>
  <si>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</si>
  <si>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</si>
  <si>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</si>
  <si>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</si>
  <si>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</si>
  <si>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</si>
  <si>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</si>
  <si>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</si>
  <si>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</si>
  <si>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</si>
  <si>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</si>
  <si>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</si>
  <si>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</si>
  <si>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</si>
  <si>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</si>
  <si>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</si>
  <si>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</si>
  <si>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</si>
  <si>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</si>
  <si>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</si>
  <si>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</si>
  <si>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</si>
  <si>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</si>
  <si>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</si>
  <si>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</si>
  <si>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</si>
  <si>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</si>
  <si>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</si>
  <si>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</si>
  <si>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</si>
  <si>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</si>
  <si>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</si>
  <si>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</si>
  <si>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</si>
  <si>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</si>
  <si>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</si>
  <si>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</si>
  <si>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</si>
  <si>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</si>
  <si>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</si>
  <si>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</si>
  <si>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</si>
  <si>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</si>
  <si>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</si>
  <si>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</si>
  <si>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</si>
  <si>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</si>
  <si>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</si>
  <si>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</si>
  <si>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</si>
  <si>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</si>
  <si>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</si>
  <si>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</si>
  <si>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</si>
  <si>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</si>
  <si>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</si>
  <si>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</si>
  <si>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</si>
  <si>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</si>
  <si>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</si>
  <si>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</si>
  <si>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</si>
  <si>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</si>
  <si>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</si>
  <si>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</si>
  <si>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</si>
  <si>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</si>
  <si>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</si>
  <si>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</si>
  <si>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</si>
  <si>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</si>
  <si>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</si>
  <si>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</si>
  <si>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</si>
  <si>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</si>
  <si>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</si>
  <si>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</si>
  <si>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</si>
  <si>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</si>
  <si>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</si>
  <si>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</si>
  <si>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</si>
  <si>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</si>
  <si>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</si>
  <si>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</si>
  <si>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</si>
  <si>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</si>
  <si>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</si>
  <si>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</si>
  <si>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</si>
  <si>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</si>
  <si>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</si>
  <si>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</si>
  <si>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</si>
  <si>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</si>
  <si>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</si>
  <si>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</si>
  <si>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</si>
  <si>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</si>
  <si>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</si>
  <si>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</si>
  <si>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</si>
  <si>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</si>
  <si>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</si>
  <si>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</si>
  <si>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</si>
  <si>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</si>
  <si>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</si>
  <si>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</si>
  <si>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</si>
  <si>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</si>
  <si>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</si>
  <si>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</si>
  <si>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</si>
  <si>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</si>
  <si>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</si>
  <si>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</si>
  <si>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</si>
  <si>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</si>
  <si>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</si>
  <si>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</si>
  <si>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</si>
  <si>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</si>
  <si>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</si>
  <si>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</si>
  <si>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</si>
  <si>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</si>
  <si>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</si>
  <si>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</si>
  <si>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</si>
  <si>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</si>
  <si>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</si>
  <si>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</si>
  <si>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</si>
  <si>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</si>
  <si>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</si>
  <si>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</si>
  <si>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</si>
  <si>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</si>
  <si>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</si>
  <si>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</si>
  <si>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</si>
  <si>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</si>
  <si>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</si>
  <si>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</si>
  <si>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</si>
  <si>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</si>
  <si>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</si>
  <si>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</si>
  <si>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</si>
  <si>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</si>
  <si>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</si>
  <si>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</si>
  <si>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</si>
  <si>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</si>
  <si>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</si>
  <si>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</si>
  <si>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</si>
  <si>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</si>
  <si>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</si>
  <si>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</si>
  <si>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</si>
  <si>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</si>
  <si>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</si>
  <si>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</si>
  <si>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</si>
  <si>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</si>
  <si>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</si>
  <si>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</si>
  <si>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</si>
  <si>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</si>
  <si>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</si>
  <si>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</si>
  <si>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</si>
  <si>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</si>
  <si>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</si>
  <si>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</si>
  <si>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</si>
  <si>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</si>
  <si>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</si>
  <si>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</si>
  <si>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</si>
  <si>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</si>
  <si>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</si>
  <si>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</si>
  <si>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</si>
  <si>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</si>
  <si>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</si>
  <si>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</si>
  <si>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</si>
  <si>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</si>
  <si>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</si>
  <si>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</si>
  <si>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</si>
  <si>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</si>
  <si>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</si>
  <si>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</si>
  <si>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</si>
  <si>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</si>
  <si>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</si>
  <si>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</si>
  <si>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</si>
  <si>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</si>
  <si>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</si>
  <si>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</si>
  <si>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</si>
  <si>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</si>
  <si>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</si>
  <si>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</si>
  <si>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</si>
  <si>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</si>
  <si>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</si>
  <si>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</si>
  <si>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</si>
  <si>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</si>
  <si>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</si>
  <si>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</si>
  <si>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</si>
  <si>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</si>
  <si>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</si>
  <si>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</si>
  <si>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</si>
  <si>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</si>
  <si>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</si>
  <si>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</si>
  <si>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</si>
  <si>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</si>
  <si>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</si>
  <si>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</si>
  <si>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</si>
  <si>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</si>
  <si>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</si>
  <si>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</si>
  <si>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</si>
  <si>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</si>
  <si>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</si>
  <si>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</si>
  <si>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</si>
  <si>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</si>
  <si>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</si>
  <si>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</si>
  <si>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</si>
  <si>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</si>
  <si>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</si>
  <si>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</si>
  <si>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</si>
  <si>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</si>
  <si>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</si>
  <si>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</si>
  <si>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</si>
  <si>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</si>
  <si>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</si>
  <si>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</si>
  <si>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</si>
  <si>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</si>
  <si>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</si>
  <si>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</si>
  <si>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</si>
  <si>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</si>
  <si>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</si>
  <si>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</si>
  <si>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</si>
  <si>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</si>
  <si>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</si>
  <si>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</si>
  <si>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</si>
  <si>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</si>
  <si>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</si>
  <si>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</si>
  <si>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</si>
  <si>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</si>
  <si>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</si>
  <si>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</si>
  <si>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</si>
  <si>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</si>
  <si>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</si>
  <si>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</si>
  <si>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</si>
  <si>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</si>
  <si>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</si>
  <si>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</si>
  <si>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</si>
  <si>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</si>
  <si>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</si>
  <si>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</si>
  <si>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</si>
  <si>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</si>
  <si>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</si>
  <si>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</si>
  <si>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</si>
  <si>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</si>
  <si>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</si>
  <si>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</si>
  <si>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</si>
  <si>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</si>
  <si>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</si>
  <si>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</si>
  <si>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</si>
  <si>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</si>
  <si>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</si>
  <si>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</si>
  <si>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</si>
  <si>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</si>
  <si>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</si>
  <si>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</si>
  <si>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</si>
  <si>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</si>
  <si>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</si>
  <si>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</si>
  <si>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</si>
  <si>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</si>
  <si>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</si>
  <si>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</si>
  <si>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</si>
  <si>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</si>
  <si>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</si>
  <si>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</si>
  <si>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</si>
  <si>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</si>
  <si>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</si>
  <si>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</si>
  <si>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</si>
  <si>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</si>
  <si>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</si>
  <si>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</si>
  <si>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</si>
  <si>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</si>
  <si>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</si>
  <si>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</si>
  <si>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</si>
  <si>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</si>
  <si>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</si>
  <si>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</si>
  <si>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</si>
  <si>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</si>
  <si>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</si>
  <si>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</si>
  <si>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</si>
  <si>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</si>
  <si>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</si>
  <si>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</si>
  <si>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</si>
  <si>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</si>
  <si>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</si>
  <si>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</si>
  <si>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</si>
  <si>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</si>
  <si>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</si>
  <si>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</si>
  <si>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</si>
  <si>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</si>
  <si>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</si>
  <si>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</si>
  <si>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</si>
  <si>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</si>
  <si>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</si>
  <si>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</si>
  <si>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</si>
  <si>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</si>
  <si>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</si>
  <si>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</si>
  <si>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</si>
  <si>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</si>
  <si>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</si>
  <si>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</si>
  <si>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</si>
  <si>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</si>
  <si>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</si>
  <si>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</si>
  <si>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</si>
  <si>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</si>
  <si>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</si>
  <si>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</si>
  <si>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</si>
  <si>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</si>
  <si>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</si>
  <si>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</si>
  <si>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</si>
  <si>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</si>
  <si>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</si>
  <si>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</si>
  <si>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</si>
  <si>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</si>
  <si>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</si>
  <si>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</si>
  <si>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</si>
  <si>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</si>
  <si>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</si>
  <si>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</si>
  <si>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</si>
  <si>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</si>
  <si>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</si>
  <si>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</si>
  <si>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</si>
  <si>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</si>
  <si>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</si>
  <si>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</si>
  <si>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</si>
  <si>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</si>
  <si>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</si>
  <si>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</si>
  <si>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</si>
  <si>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</si>
  <si>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</si>
  <si>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</si>
  <si>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</si>
  <si>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</si>
  <si>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</si>
  <si>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</si>
  <si>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</si>
  <si>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</si>
  <si>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</si>
  <si>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</si>
  <si>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</si>
  <si>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</si>
  <si>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</si>
  <si>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</si>
  <si>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</si>
  <si>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</si>
  <si>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</si>
  <si>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</si>
  <si>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</si>
  <si>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</si>
  <si>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</si>
  <si>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</si>
  <si>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</si>
  <si>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</si>
  <si>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</si>
  <si>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</si>
  <si>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</si>
  <si>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</si>
  <si>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</si>
  <si>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</si>
  <si>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</si>
  <si>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</si>
  <si>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</si>
  <si>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</si>
  <si>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</si>
  <si>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</si>
  <si>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</si>
  <si>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</si>
  <si>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</si>
  <si>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</si>
  <si>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</si>
  <si>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</si>
  <si>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</si>
  <si>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</si>
  <si>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</si>
  <si>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</si>
  <si>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</si>
  <si>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</si>
  <si>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</si>
  <si>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</si>
  <si>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</si>
  <si>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</si>
  <si>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</si>
  <si>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</si>
  <si>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</si>
  <si>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</si>
  <si>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</si>
  <si>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</si>
  <si>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</si>
  <si>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</si>
  <si>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</si>
  <si>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</si>
  <si>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</si>
  <si>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</si>
  <si>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</si>
  <si>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</si>
  <si>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</si>
  <si>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</si>
  <si>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</si>
  <si>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</si>
  <si>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</si>
  <si>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</si>
  <si>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</si>
  <si>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</si>
  <si>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</si>
  <si>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</si>
  <si>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</si>
  <si>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</si>
  <si>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</si>
  <si>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</si>
  <si>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</si>
  <si>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</si>
  <si>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</si>
  <si>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</si>
  <si>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</si>
  <si>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</si>
  <si>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</si>
  <si>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</si>
  <si>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</si>
  <si>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</si>
  <si>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</si>
  <si>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</si>
  <si>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</si>
  <si>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</si>
  <si>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</si>
  <si>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</si>
  <si>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</si>
  <si>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</si>
  <si>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</si>
  <si>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</si>
  <si>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</si>
  <si>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</si>
  <si>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</si>
  <si>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</si>
  <si>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</si>
  <si>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</si>
  <si>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</si>
  <si>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</si>
  <si>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</si>
  <si>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</si>
  <si>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</si>
  <si>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</si>
  <si>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</si>
  <si>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</si>
  <si>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</si>
  <si>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</si>
  <si>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</si>
  <si>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</si>
  <si>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</si>
  <si>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</si>
  <si>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</si>
  <si>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</si>
  <si>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</si>
  <si>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</si>
  <si>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</si>
  <si>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</si>
  <si>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</si>
  <si>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</si>
  <si>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</si>
  <si>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</si>
  <si>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</si>
  <si>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</si>
  <si>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</si>
  <si>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</si>
  <si>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</si>
  <si>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</si>
  <si>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</si>
  <si>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</si>
  <si>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</si>
  <si>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</si>
  <si>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</si>
  <si>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</si>
  <si>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</si>
  <si>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</si>
  <si>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</si>
  <si>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</si>
  <si>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</si>
  <si>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</si>
  <si>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</si>
  <si>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</si>
  <si>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</si>
  <si>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</si>
  <si>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</si>
  <si>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</si>
  <si>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</si>
  <si>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</si>
  <si>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</si>
  <si>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</si>
  <si>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</si>
  <si>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</si>
  <si>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</si>
  <si>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</si>
  <si>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</si>
  <si>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</si>
  <si>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</si>
  <si>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</si>
  <si>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</si>
  <si>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</si>
  <si>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</si>
  <si>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</si>
  <si>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</si>
  <si>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</si>
  <si>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</si>
  <si>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</si>
  <si>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</si>
  <si>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</si>
  <si>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</si>
  <si>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</si>
  <si>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</si>
  <si>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</si>
  <si>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</si>
  <si>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</si>
  <si>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</si>
  <si>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</si>
  <si>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</si>
  <si>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</si>
  <si>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</si>
  <si>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</si>
  <si>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</si>
  <si>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</si>
  <si>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</si>
  <si>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</si>
  <si>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</si>
  <si>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</si>
  <si>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</si>
  <si>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</si>
  <si>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</si>
  <si>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</si>
  <si>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</si>
  <si>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</si>
  <si>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</si>
  <si>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</si>
  <si>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</si>
  <si>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</si>
  <si>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</si>
  <si>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</si>
  <si>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</si>
  <si>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</si>
  <si>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</si>
  <si>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</si>
  <si>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</si>
  <si>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</si>
  <si>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</si>
  <si>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</si>
  <si>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</si>
  <si>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</si>
  <si>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</si>
  <si>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</si>
  <si>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</si>
  <si>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</si>
  <si>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</si>
  <si>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</si>
  <si>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</si>
  <si>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</si>
  <si>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</si>
  <si>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</si>
  <si>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</si>
  <si>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</si>
  <si>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</si>
  <si>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</si>
  <si>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</si>
  <si>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</si>
  <si>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</si>
  <si>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</si>
  <si>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</si>
  <si>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</si>
  <si>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</si>
  <si>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</si>
  <si>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</si>
  <si>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</si>
  <si>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</si>
  <si>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</si>
  <si>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</si>
  <si>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</si>
  <si>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</si>
  <si>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</si>
  <si>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</si>
  <si>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</si>
  <si>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</si>
  <si>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</si>
  <si>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</si>
  <si>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</si>
  <si>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</si>
  <si>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</si>
  <si>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</si>
  <si>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</si>
  <si>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</si>
  <si>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</si>
  <si>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</si>
  <si>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</si>
  <si>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</si>
  <si>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</si>
  <si>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</si>
  <si>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</si>
  <si>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</si>
  <si>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</si>
  <si>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</si>
  <si>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</si>
  <si>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</si>
  <si>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</si>
  <si>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</si>
  <si>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</si>
  <si>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</si>
  <si>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</si>
  <si>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</si>
  <si>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</si>
  <si>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</si>
  <si>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</si>
  <si>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</si>
  <si>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</si>
  <si>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</si>
  <si>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</si>
  <si>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</si>
  <si>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</si>
  <si>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</si>
  <si>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</si>
  <si>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</si>
  <si>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</si>
  <si>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</si>
  <si>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</si>
  <si>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</si>
  <si>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</si>
  <si>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</si>
  <si>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</si>
  <si>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</si>
  <si>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</si>
  <si>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</si>
  <si>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</si>
  <si>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</si>
  <si>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</si>
  <si>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</si>
  <si>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</si>
  <si>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</si>
  <si>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</si>
  <si>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</si>
  <si>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</si>
  <si>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</si>
  <si>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</si>
  <si>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</si>
  <si>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</si>
  <si>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</si>
  <si>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</si>
  <si>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</si>
  <si>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</si>
  <si>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</si>
  <si>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</si>
  <si>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</si>
  <si>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</si>
  <si>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</si>
  <si>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</si>
  <si>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</si>
  <si>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</si>
  <si>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</si>
  <si>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</si>
  <si>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</si>
  <si>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</si>
  <si>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</si>
  <si>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</si>
  <si>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</si>
  <si>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</si>
  <si>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</si>
  <si>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</si>
  <si>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</si>
  <si>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</si>
  <si>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</si>
  <si>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</si>
  <si>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</si>
  <si>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</si>
  <si>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</si>
  <si>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</si>
  <si>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</si>
  <si>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</si>
  <si>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</si>
  <si>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</si>
  <si>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</si>
  <si>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</si>
  <si>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</si>
  <si>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</si>
  <si>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</si>
  <si>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</si>
  <si>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</si>
  <si>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</si>
  <si>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</si>
  <si>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</si>
  <si>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</si>
  <si>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</si>
  <si>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</si>
  <si>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</si>
  <si>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</si>
  <si>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</si>
  <si>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</si>
  <si>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</si>
  <si>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</si>
  <si>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</si>
  <si>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</si>
  <si>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</si>
  <si>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</si>
  <si>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</si>
  <si>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</si>
  <si>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</si>
  <si>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</si>
  <si>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</si>
  <si>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</si>
  <si>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</si>
  <si>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</si>
  <si>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</si>
  <si>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</si>
  <si>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</si>
  <si>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</si>
  <si>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</si>
  <si>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</si>
  <si>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</si>
  <si>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</si>
  <si>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</si>
  <si>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</si>
  <si>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</si>
  <si>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</si>
  <si>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</si>
  <si>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</si>
  <si>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</si>
  <si>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</si>
  <si>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</si>
  <si>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</si>
  <si>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</si>
  <si>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</si>
  <si>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</si>
  <si>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</si>
  <si>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</si>
  <si>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</si>
  <si>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</si>
  <si>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</si>
  <si>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</si>
  <si>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</si>
  <si>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</si>
  <si>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</si>
  <si>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</si>
  <si>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</si>
  <si>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</si>
  <si>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</si>
  <si>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</si>
  <si>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</si>
  <si>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</si>
  <si>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</si>
  <si>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</si>
  <si>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</si>
  <si>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</si>
  <si>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</si>
  <si>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</si>
  <si>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</si>
  <si>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</si>
  <si>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</si>
  <si>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</si>
  <si>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</si>
  <si>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</si>
  <si>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</si>
  <si>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</si>
  <si>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</si>
  <si>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</si>
  <si>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</si>
  <si>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</si>
  <si>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</si>
  <si>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</si>
  <si>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</si>
  <si>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</si>
  <si>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</si>
  <si>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</si>
  <si>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</si>
  <si>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</si>
  <si>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</si>
  <si>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</si>
  <si>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</si>
  <si>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</si>
  <si>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</si>
  <si>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</si>
  <si>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</si>
  <si>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</si>
  <si>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</si>
  <si>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</si>
  <si>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</si>
  <si>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</si>
  <si>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</si>
  <si>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</si>
  <si>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</si>
  <si>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</si>
  <si>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</si>
  <si>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</si>
  <si>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</si>
  <si>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</si>
  <si>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</si>
  <si>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</si>
  <si>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</si>
  <si>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</si>
  <si>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</si>
  <si>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</si>
  <si>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</si>
  <si>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</si>
  <si>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</si>
  <si>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</si>
  <si>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</si>
  <si>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</si>
  <si>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</si>
  <si>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</si>
  <si>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</si>
  <si>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</si>
  <si>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</si>
  <si>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</si>
  <si>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</si>
  <si>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</si>
  <si>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</si>
  <si>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</si>
  <si>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</si>
  <si>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</si>
  <si>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</si>
  <si>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</si>
  <si>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</si>
  <si>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</si>
  <si>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</si>
  <si>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</si>
  <si>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</si>
  <si>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</si>
  <si>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</si>
  <si>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</si>
  <si>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</si>
  <si>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</si>
  <si>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</si>
  <si>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</si>
  <si>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</si>
  <si>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</si>
  <si>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</si>
  <si>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</si>
  <si>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</si>
  <si>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</si>
  <si>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</si>
  <si>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</si>
  <si>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</si>
  <si>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</si>
  <si>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</si>
  <si>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</si>
  <si>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</si>
  <si>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</si>
  <si>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</si>
  <si>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</si>
  <si>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</si>
  <si>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</si>
  <si>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</si>
  <si>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</si>
  <si>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</si>
  <si>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</si>
  <si>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</si>
  <si>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</si>
  <si>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</si>
  <si>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</si>
  <si>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</si>
  <si>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</si>
  <si>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</si>
  <si>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</si>
  <si>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</si>
  <si>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</si>
  <si>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</si>
  <si>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</si>
  <si>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</si>
  <si>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</si>
  <si>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</si>
  <si>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</si>
  <si>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</si>
  <si>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</si>
  <si>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</si>
  <si>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</si>
  <si>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</si>
  <si>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</si>
  <si>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</si>
  <si>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</si>
  <si>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</si>
  <si>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</si>
  <si>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</si>
  <si>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</si>
  <si>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</si>
  <si>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</si>
  <si>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</si>
  <si>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</si>
  <si>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</si>
  <si>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</si>
  <si>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</si>
  <si>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</si>
  <si>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</si>
  <si>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</si>
  <si>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</si>
  <si>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</si>
  <si>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</si>
  <si>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</si>
  <si>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</si>
  <si>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</si>
  <si>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</si>
  <si>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</si>
  <si>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</si>
  <si>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</si>
  <si>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</si>
  <si>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</si>
  <si>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</si>
  <si>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</si>
  <si>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</si>
  <si>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</si>
  <si>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</si>
  <si>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</si>
  <si>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</si>
  <si>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</si>
  <si>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</si>
  <si>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</si>
  <si>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</si>
  <si>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</si>
  <si>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</si>
  <si>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</si>
  <si>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</si>
  <si>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</si>
  <si>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</si>
  <si>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</si>
  <si>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</si>
  <si>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</si>
  <si>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</si>
  <si>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</si>
  <si>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</si>
  <si>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</si>
  <si>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</si>
  <si>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</si>
  <si>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</si>
  <si>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</si>
  <si>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</si>
  <si>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</si>
  <si>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</si>
  <si>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</si>
  <si>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</si>
  <si>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</si>
  <si>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</si>
  <si>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</si>
  <si>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</si>
  <si>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</si>
  <si>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</si>
  <si>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</si>
  <si>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</si>
  <si>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</si>
  <si>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</si>
  <si>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</si>
  <si>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</si>
  <si>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</si>
  <si>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</si>
  <si>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</si>
  <si>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</si>
  <si>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</si>
  <si>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</si>
  <si>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</si>
  <si>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</si>
  <si>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</si>
  <si>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</si>
  <si>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</si>
  <si>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</si>
  <si>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</si>
  <si>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</si>
  <si>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</si>
  <si>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</si>
  <si>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</si>
  <si>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</si>
  <si>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</si>
  <si>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</si>
  <si>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</si>
  <si>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</si>
  <si>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</si>
  <si>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</si>
  <si>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</si>
  <si>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</si>
  <si>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</si>
  <si>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</si>
  <si>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</si>
  <si>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</si>
  <si>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</si>
  <si>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</si>
  <si>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</si>
  <si>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</si>
  <si>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</si>
  <si>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</si>
  <si>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</si>
  <si>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</si>
  <si>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</si>
  <si>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</si>
  <si>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</si>
  <si>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</si>
  <si>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</si>
  <si>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</si>
  <si>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</si>
  <si>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</si>
  <si>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</si>
  <si>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</si>
  <si>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</si>
  <si>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</si>
  <si>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</si>
  <si>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</si>
  <si>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</si>
  <si>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</si>
  <si>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</si>
  <si>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</si>
  <si>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</si>
  <si>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</si>
  <si>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</si>
  <si>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</si>
  <si>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</si>
  <si>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</si>
  <si>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</si>
  <si>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</si>
  <si>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</si>
  <si>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</si>
  <si>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</si>
  <si>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</si>
  <si>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</si>
  <si>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</si>
  <si>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</si>
  <si>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</si>
  <si>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</si>
  <si>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</si>
  <si>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</si>
  <si>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</si>
  <si>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</si>
  <si>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</si>
  <si>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</si>
  <si>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</si>
  <si>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</si>
  <si>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</si>
  <si>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</si>
  <si>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</si>
  <si>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</si>
  <si>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</si>
  <si>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</si>
  <si>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</si>
  <si>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</si>
  <si>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</si>
  <si>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</si>
  <si>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</si>
  <si>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</si>
  <si>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</si>
  <si>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</si>
  <si>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</si>
  <si>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</si>
  <si>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</si>
  <si>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</si>
  <si>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</si>
  <si>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</si>
  <si>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</si>
  <si>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</si>
  <si>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</si>
  <si>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</si>
  <si>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</si>
  <si>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</si>
  <si>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</si>
  <si>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</si>
  <si>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</si>
  <si>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</si>
  <si>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</si>
  <si>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</si>
  <si>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</si>
  <si>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</si>
  <si>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</si>
  <si>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</si>
  <si>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</si>
  <si>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</si>
  <si>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</si>
  <si>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</si>
  <si>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</si>
  <si>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</si>
  <si>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</si>
  <si>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</si>
  <si>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</si>
  <si>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</si>
  <si>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</si>
  <si>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</si>
  <si>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</si>
  <si>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</si>
  <si>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</si>
  <si>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</si>
  <si>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</si>
  <si>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</si>
  <si>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</si>
  <si>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</si>
  <si>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</si>
  <si>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</si>
  <si>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</si>
  <si>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</si>
  <si>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</si>
  <si>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</si>
  <si>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</si>
  <si>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</si>
  <si>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</si>
  <si>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</si>
  <si>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</si>
  <si>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</si>
  <si>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</si>
  <si>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</si>
  <si>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</si>
  <si>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</si>
  <si>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</si>
  <si>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</si>
  <si>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</si>
  <si>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</si>
  <si>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</si>
  <si>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</si>
  <si>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</si>
  <si>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</si>
  <si>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</si>
  <si>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</si>
  <si>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</si>
  <si>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</si>
  <si>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</si>
  <si>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</si>
  <si>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</si>
  <si>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</si>
  <si>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</si>
  <si>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</si>
  <si>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</si>
  <si>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</si>
  <si>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</si>
  <si>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</si>
  <si>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</si>
  <si>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</si>
  <si>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</si>
  <si>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</si>
  <si>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</si>
  <si>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</si>
  <si>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</si>
  <si>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</si>
  <si>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</si>
  <si>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</si>
  <si>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</si>
  <si>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</si>
  <si>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</si>
  <si>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</si>
  <si>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</si>
  <si>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</si>
  <si>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</si>
  <si>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</si>
  <si>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</si>
  <si>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</si>
  <si>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</si>
  <si>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</si>
  <si>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</si>
  <si>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</si>
  <si>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</si>
  <si>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</si>
  <si>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</si>
  <si>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</si>
  <si>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</si>
  <si>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</si>
  <si>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</si>
  <si>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</si>
  <si>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</si>
  <si>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</si>
  <si>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</si>
  <si>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</si>
  <si>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</si>
  <si>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</si>
  <si>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</si>
  <si>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</si>
  <si>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</si>
  <si>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</si>
  <si>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</si>
  <si>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</si>
  <si>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</si>
  <si>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</si>
  <si>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</si>
  <si>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</si>
  <si>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</si>
  <si>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</si>
  <si>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</si>
  <si>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</si>
  <si>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</si>
  <si>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</si>
  <si>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</si>
  <si>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</si>
  <si>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</si>
  <si>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</si>
  <si>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</si>
  <si>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</si>
  <si>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</si>
  <si>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</si>
  <si>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</si>
  <si>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</si>
  <si>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</si>
  <si>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</si>
  <si>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</si>
  <si>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</si>
  <si>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</si>
  <si>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</si>
  <si>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</si>
  <si>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</si>
  <si>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</si>
  <si>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</si>
  <si>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</si>
  <si>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</si>
  <si>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</si>
  <si>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</si>
  <si>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</si>
  <si>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</si>
  <si>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</si>
  <si>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</si>
  <si>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</si>
  <si>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</si>
  <si>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</si>
  <si>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</si>
  <si>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</si>
  <si>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</si>
  <si>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</si>
  <si>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</si>
  <si>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</si>
  <si>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</si>
  <si>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</si>
  <si>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</si>
  <si>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</si>
  <si>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</si>
  <si>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</si>
  <si>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</si>
  <si>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</si>
  <si>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</si>
  <si>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</si>
  <si>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</si>
  <si>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</si>
  <si>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</si>
  <si>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</si>
  <si>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</si>
  <si>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</si>
  <si>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</si>
  <si>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</si>
  <si>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</si>
  <si>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</si>
  <si>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</si>
  <si>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</si>
  <si>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</si>
  <si>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</si>
  <si>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</si>
  <si>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</si>
  <si>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</si>
  <si>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</si>
  <si>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</si>
  <si>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</si>
  <si>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</si>
  <si>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</si>
  <si>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</si>
  <si>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</si>
  <si>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</si>
  <si>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</si>
  <si>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</si>
  <si>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</si>
  <si>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</si>
  <si>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</si>
  <si>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</si>
  <si>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</si>
  <si>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</si>
  <si>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</si>
  <si>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</si>
  <si>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</si>
  <si>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</si>
  <si>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</si>
  <si>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</si>
  <si>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</si>
  <si>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</si>
  <si>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</si>
  <si>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</si>
  <si>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</si>
  <si>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</si>
  <si>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</si>
  <si>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</si>
  <si>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</si>
  <si>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</si>
  <si>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</si>
  <si>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</si>
  <si>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</si>
  <si>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</si>
  <si>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</si>
  <si>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</si>
  <si>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</si>
  <si>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</si>
  <si>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</si>
  <si>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</si>
  <si>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</si>
  <si>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</si>
  <si>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</si>
  <si>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</si>
  <si>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</si>
  <si>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</si>
  <si>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</si>
  <si>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</si>
  <si>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</si>
  <si>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</si>
  <si>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</si>
  <si>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</si>
  <si>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</si>
  <si>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</si>
  <si>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</si>
  <si>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</si>
  <si>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</si>
  <si>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</si>
  <si>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</si>
  <si>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</si>
  <si>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</si>
  <si>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</si>
  <si>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</si>
  <si>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</si>
  <si>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</si>
  <si>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</si>
  <si>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</si>
  <si>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</si>
  <si>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</si>
  <si>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</si>
  <si>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</si>
  <si>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</si>
  <si>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</si>
  <si>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</si>
  <si>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</si>
  <si>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</si>
  <si>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</si>
  <si>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</si>
  <si>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</si>
  <si>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</si>
  <si>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</si>
  <si>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</si>
  <si>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</si>
  <si>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</si>
  <si>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</si>
  <si>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</si>
  <si>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</si>
  <si>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</si>
  <si>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</si>
  <si>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</si>
  <si>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</si>
  <si>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</si>
  <si>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</si>
  <si>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</si>
  <si>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</si>
  <si>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</si>
  <si>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</si>
  <si>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</si>
  <si>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</si>
  <si>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</si>
  <si>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</si>
  <si>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</si>
  <si>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</si>
  <si>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</si>
  <si>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</si>
  <si>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</si>
  <si>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</si>
  <si>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</si>
  <si>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</si>
  <si>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</si>
  <si>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</si>
  <si>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</si>
  <si>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</si>
  <si>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</si>
  <si>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</si>
  <si>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</si>
  <si>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</si>
  <si>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</si>
  <si>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</si>
  <si>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</si>
  <si>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</si>
  <si>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</si>
  <si>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</si>
  <si>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</si>
  <si>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</si>
  <si>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</si>
  <si>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</si>
  <si>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</si>
  <si>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</si>
  <si>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</si>
  <si>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</si>
  <si>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</si>
  <si>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</si>
  <si>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</si>
  <si>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</si>
  <si>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</si>
  <si>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</si>
  <si>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</si>
  <si>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</si>
  <si>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</si>
  <si>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</si>
  <si>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</si>
  <si>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</si>
  <si>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</si>
  <si>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</si>
  <si>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</si>
  <si>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</si>
  <si>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</si>
  <si>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</si>
  <si>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</si>
  <si>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</si>
  <si>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</si>
  <si>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</si>
  <si>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</si>
  <si>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</si>
  <si>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</si>
  <si>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</si>
  <si>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</si>
  <si>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</si>
  <si>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</si>
  <si>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</si>
  <si>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</si>
  <si>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</si>
  <si>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</si>
  <si>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</si>
  <si>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</si>
  <si>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</si>
  <si>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</si>
  <si>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</si>
  <si>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</si>
  <si>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</si>
  <si>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</si>
  <si>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</si>
  <si>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</si>
  <si>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</si>
  <si>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</si>
  <si>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</si>
  <si>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</si>
  <si>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</si>
  <si>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</si>
  <si>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</si>
  <si>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</si>
  <si>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</si>
  <si>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</si>
  <si>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</si>
  <si>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</si>
  <si>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</si>
  <si>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</si>
  <si>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</si>
  <si>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</si>
  <si>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</si>
  <si>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</si>
  <si>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</si>
  <si>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</si>
  <si>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</si>
  <si>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</si>
  <si>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</si>
  <si>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</si>
  <si>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</si>
  <si>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</si>
  <si>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</si>
  <si>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</si>
  <si>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</si>
  <si>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</si>
  <si>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</si>
  <si>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</si>
  <si>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</si>
  <si>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</si>
  <si>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</si>
  <si>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</si>
  <si>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</si>
  <si>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</si>
  <si>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</si>
  <si>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</si>
  <si>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</si>
  <si>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</si>
  <si>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</si>
  <si>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</si>
  <si>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</si>
  <si>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</si>
  <si>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</si>
  <si>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</si>
  <si>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</si>
  <si>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</si>
  <si>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</si>
  <si>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</si>
  <si>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</si>
  <si>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</si>
  <si>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</si>
  <si>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</si>
  <si>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</si>
  <si>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</si>
  <si>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</si>
  <si>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</si>
  <si>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</si>
  <si>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</si>
  <si>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</si>
  <si>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</si>
  <si>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</si>
  <si>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</si>
  <si>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</si>
  <si>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</si>
  <si>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</si>
  <si>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</si>
  <si>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</si>
  <si>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</si>
  <si>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</si>
  <si>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</si>
  <si>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</si>
  <si>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</si>
  <si>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</si>
  <si>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</si>
  <si>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</si>
  <si>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</si>
  <si>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</si>
  <si>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</si>
  <si>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</si>
  <si>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</si>
  <si>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</si>
  <si>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</si>
  <si>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</si>
  <si>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</si>
  <si>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</si>
  <si>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</si>
  <si>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</si>
  <si>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</si>
  <si>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</si>
  <si>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</si>
  <si>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</si>
  <si>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</si>
  <si>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</si>
  <si>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</si>
  <si>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</si>
  <si>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</si>
  <si>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</si>
  <si>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</si>
  <si>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</si>
  <si>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</si>
  <si>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</si>
  <si>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</si>
  <si>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</si>
  <si>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</si>
  <si>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</si>
  <si>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</si>
  <si>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</si>
  <si>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</si>
  <si>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</si>
  <si>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</si>
  <si>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</si>
  <si>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</si>
  <si>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</si>
  <si>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</si>
  <si>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</si>
  <si>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</si>
  <si>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</si>
  <si>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</si>
  <si>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</si>
  <si>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</si>
  <si>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</si>
  <si>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</si>
  <si>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</si>
  <si>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</si>
  <si>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</si>
  <si>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</si>
  <si>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</si>
  <si>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</si>
  <si>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</si>
  <si>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</si>
  <si>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</si>
  <si>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</si>
  <si>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</si>
  <si>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</si>
  <si>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</si>
  <si>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</si>
  <si>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</si>
  <si>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</si>
  <si>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</si>
  <si>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</si>
  <si>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</si>
  <si>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</si>
  <si>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</si>
  <si>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</si>
  <si>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</si>
  <si>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</si>
  <si>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</si>
  <si>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</si>
  <si>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</si>
  <si>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</si>
  <si>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</si>
  <si>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</si>
  <si>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</si>
  <si>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</si>
  <si>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</si>
  <si>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</si>
  <si>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</si>
  <si>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</si>
  <si>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</si>
  <si>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</si>
  <si>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</si>
  <si>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</si>
  <si>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</si>
  <si>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</si>
  <si>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</si>
  <si>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</si>
  <si>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</si>
  <si>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</si>
  <si>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</si>
  <si>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</si>
  <si>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</si>
  <si>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</si>
  <si>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</si>
  <si>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</si>
  <si>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</si>
  <si>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</si>
  <si>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</si>
  <si>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</si>
  <si>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</si>
  <si>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</si>
  <si>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</si>
  <si>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</si>
  <si>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</si>
  <si>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</si>
  <si>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</si>
  <si>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</si>
  <si>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</si>
  <si>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</si>
  <si>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</si>
  <si>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</si>
  <si>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</si>
  <si>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</si>
  <si>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</si>
  <si>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</si>
  <si>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</si>
  <si>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</si>
  <si>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</si>
  <si>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</si>
  <si>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</si>
  <si>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</si>
  <si>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</si>
  <si>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</si>
  <si>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</si>
  <si>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</si>
  <si>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</si>
  <si>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</si>
  <si>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</si>
  <si>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</si>
  <si>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</si>
  <si>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</si>
  <si>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</si>
  <si>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</si>
  <si>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</si>
  <si>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</si>
  <si>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</si>
  <si>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</si>
  <si>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</si>
  <si>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</si>
  <si>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</si>
  <si>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</si>
  <si>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</si>
  <si>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</si>
  <si>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</si>
  <si>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</si>
  <si>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</si>
  <si>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</si>
  <si>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</si>
  <si>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</si>
  <si>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</si>
  <si>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</si>
  <si>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</si>
  <si>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</si>
  <si>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</si>
  <si>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</si>
  <si>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</si>
  <si>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</si>
  <si>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</si>
  <si>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</si>
  <si>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</si>
  <si>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</si>
  <si>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</si>
  <si>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</si>
  <si>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</si>
  <si>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</si>
  <si>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</si>
  <si>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</si>
  <si>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</si>
  <si>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</si>
  <si>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</si>
  <si>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</si>
  <si>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</si>
  <si>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</si>
  <si>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</si>
  <si>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</si>
  <si>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</si>
  <si>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</si>
  <si>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</si>
  <si>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</si>
  <si>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</si>
  <si>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</si>
  <si>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</si>
  <si>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</si>
  <si>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</si>
  <si>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</si>
  <si>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</si>
  <si>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</si>
  <si>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</si>
  <si>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</si>
  <si>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</si>
  <si>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</si>
  <si>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</si>
  <si>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</si>
  <si>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</si>
  <si>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</si>
  <si>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</si>
  <si>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</si>
  <si>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</si>
  <si>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</si>
  <si>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</si>
  <si>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</si>
  <si>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Musical</t>
  </si>
  <si>
    <t>Wearables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</si>
  <si>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</si>
  <si>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</si>
  <si>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</si>
  <si>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</si>
  <si>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</si>
  <si>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</si>
  <si>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</si>
  <si>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</si>
  <si>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Outlier Cut off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</si>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</sst>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1" applyNumberFormat="1" applyFont="1"/>
    <xf numFmtId="166" fontId="0" fillId="0" borderId="0" xfId="0" applyNumberFormat="1"/>
    <xf numFmtId="9" fontId="0" fillId="0" borderId="0" xfId="2" applyFont="1"/>
    <xf numFmtId="9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7">
    <dxf>
      <numFmt numFmtId="165" formatCode="_(* #,##0_);_(* \(#,##0\);_(* &quot;-&quot;??_);_(@_)"/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B-4C80-AC26-1C93856CF15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B-4C80-AC26-1C93856CF15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8B-4C80-AC26-1C93856CF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070864"/>
        <c:axId val="444106304"/>
      </c:lineChart>
      <c:catAx>
        <c:axId val="84207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106304"/>
        <c:crosses val="autoZero"/>
        <c:auto val="1"/>
        <c:lblAlgn val="ctr"/>
        <c:lblOffset val="100"/>
        <c:noMultiLvlLbl val="0"/>
      </c:catAx>
      <c:valAx>
        <c:axId val="44410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0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Goals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76-4871-912C-9EC27F101CB1}"/>
            </c:ext>
          </c:extLst>
        </c:ser>
        <c:ser>
          <c:idx val="1"/>
          <c:order val="1"/>
          <c:tx>
            <c:strRef>
              <c:f>'Outcomes Based on Goals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76-4871-912C-9EC27F101CB1}"/>
            </c:ext>
          </c:extLst>
        </c:ser>
        <c:ser>
          <c:idx val="2"/>
          <c:order val="2"/>
          <c:tx>
            <c:strRef>
              <c:f>'Outcomes Based on Goals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76-4871-912C-9EC27F101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2143504"/>
        <c:axId val="1172143920"/>
      </c:lineChart>
      <c:catAx>
        <c:axId val="117214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143920"/>
        <c:crosses val="autoZero"/>
        <c:auto val="1"/>
        <c:lblAlgn val="ctr"/>
        <c:lblOffset val="100"/>
        <c:noMultiLvlLbl val="0"/>
      </c:catAx>
      <c:valAx>
        <c:axId val="117214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14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5-4BA1-B3C5-C7C7E7F3219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A5-4BA1-B3C5-C7C7E7F3219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A5-4BA1-B3C5-C7C7E7F3219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A5-4BA1-B3C5-C7C7E7F32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8415791"/>
        <c:axId val="738414959"/>
      </c:barChart>
      <c:catAx>
        <c:axId val="73841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14959"/>
        <c:crosses val="autoZero"/>
        <c:auto val="1"/>
        <c:lblAlgn val="ctr"/>
        <c:lblOffset val="100"/>
        <c:noMultiLvlLbl val="0"/>
      </c:catAx>
      <c:valAx>
        <c:axId val="73841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1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F2-48EA-BFFF-EE05F38152A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F2-48EA-BFFF-EE05F38152A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F2-48EA-BFFF-EE05F3815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3237455"/>
        <c:axId val="1253240367"/>
      </c:barChart>
      <c:catAx>
        <c:axId val="125323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40367"/>
        <c:crosses val="autoZero"/>
        <c:auto val="1"/>
        <c:lblAlgn val="ctr"/>
        <c:lblOffset val="100"/>
        <c:noMultiLvlLbl val="0"/>
      </c:catAx>
      <c:valAx>
        <c:axId val="125324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3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EF-48AC-B0F1-5B00515112F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EF-48AC-B0F1-5B00515112F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EF-48AC-B0F1-5B00515112F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EF-48AC-B0F1-5B0051511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9979967"/>
        <c:axId val="1468236191"/>
      </c:lineChart>
      <c:catAx>
        <c:axId val="119997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236191"/>
        <c:crosses val="autoZero"/>
        <c:auto val="1"/>
        <c:lblAlgn val="ctr"/>
        <c:lblOffset val="100"/>
        <c:noMultiLvlLbl val="0"/>
      </c:catAx>
      <c:valAx>
        <c:axId val="146823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97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235742</xdr:colOff>
      <xdr:row>2</xdr:row>
      <xdr:rowOff>150017</xdr:rowOff>
    </xdr:from>
    <xdr:to>
      <xdr:col>13</xdr:col>
      <xdr:colOff>147637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FCE9F-0B61-AC70-75BF-E505EB67B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190498</xdr:colOff>
      <xdr:row>17</xdr:row>
      <xdr:rowOff>38097</xdr:rowOff>
    </xdr:from>
    <xdr:to>
      <xdr:col>20</xdr:col>
      <xdr:colOff>123825</xdr:colOff>
      <xdr:row>49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6C0A7-9DB2-0E50-E4CB-1279D55FE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416717</xdr:colOff>
      <xdr:row>2</xdr:row>
      <xdr:rowOff>40481</xdr:rowOff>
    </xdr:from>
    <xdr:to>
      <xdr:col>14</xdr:col>
      <xdr:colOff>604838</xdr:colOff>
      <xdr:row>23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C9CDB-42CE-FAF9-536F-3CDF993E3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230979</xdr:colOff>
      <xdr:row>5</xdr:row>
      <xdr:rowOff>30955</xdr:rowOff>
    </xdr:from>
    <xdr:to>
      <xdr:col>15</xdr:col>
      <xdr:colOff>600074</xdr:colOff>
      <xdr:row>26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55179-8A45-6899-8E9C-8D2D28679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233363</xdr:colOff>
      <xdr:row>2</xdr:row>
      <xdr:rowOff>28575</xdr:rowOff>
    </xdr:from>
    <xdr:to>
      <xdr:col>13</xdr:col>
      <xdr:colOff>342900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2ED513-BB6B-1059-C80E-291DCDEF0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Hill" refreshedDate="44679.46127453704" createdVersion="7" refreshedVersion="7" minRefreshableVersion="3" recordCount="4115" xr:uid="{2BB10EE5-83BA-4BCD-A868-66E85CFD622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Hill" refreshedDate="44679.571373148145" createdVersion="7" refreshedVersion="7" minRefreshableVersion="3" recordCount="4114" xr:uid="{FF6BC3BC-7425-4C73-853D-400B4E45A5C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Hill" refreshedDate="44679.678820949077" createdVersion="7" refreshedVersion="7" minRefreshableVersion="3" recordCount="4114" xr:uid="{96BA5558-15B5-4DAC-ADFD-3AD2C46AA0F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Hill" refreshedDate="44680.574374305557" createdVersion="7" refreshedVersion="7" minRefreshableVersion="3" recordCount="4114" xr:uid="{E374B42E-4612-4729-AF57-91B3F12FE43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Hill" refreshedDate="44680.623657523145" createdVersion="7" refreshedVersion="7" minRefreshableVersion="3" recordCount="12" xr:uid="{794BC534-035F-4F06-890D-58FCE26EDD5B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6666666666666666"/>
      </sharedItems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n v="0.24193548387096775"/>
    <n v="0"/>
  </r>
  <r>
    <x v="1"/>
    <n v="388"/>
    <n v="146"/>
    <n v="0"/>
    <n v="534"/>
    <x v="1"/>
    <n v="0.27340823970037453"/>
    <n v="0"/>
  </r>
  <r>
    <x v="2"/>
    <n v="93"/>
    <n v="76"/>
    <n v="0"/>
    <n v="169"/>
    <x v="2"/>
    <n v="0.44970414201183434"/>
    <n v="0"/>
  </r>
  <r>
    <x v="3"/>
    <n v="39"/>
    <n v="33"/>
    <n v="0"/>
    <n v="72"/>
    <x v="3"/>
    <n v="0.45833333333333331"/>
    <n v="0"/>
  </r>
  <r>
    <x v="4"/>
    <n v="12"/>
    <n v="12"/>
    <n v="0"/>
    <n v="24"/>
    <x v="4"/>
    <n v="0.5"/>
    <n v="0"/>
  </r>
  <r>
    <x v="5"/>
    <n v="9"/>
    <n v="11"/>
    <n v="0"/>
    <n v="20"/>
    <x v="5"/>
    <n v="0.55000000000000004"/>
    <n v="0"/>
  </r>
  <r>
    <x v="6"/>
    <n v="1"/>
    <n v="4"/>
    <n v="0"/>
    <n v="5"/>
    <x v="6"/>
    <n v="0.8"/>
    <n v="0"/>
  </r>
  <r>
    <x v="7"/>
    <n v="3"/>
    <n v="8"/>
    <n v="0"/>
    <n v="11"/>
    <x v="7"/>
    <n v="0.72727272727272729"/>
    <n v="0"/>
  </r>
  <r>
    <x v="8"/>
    <n v="4"/>
    <n v="2"/>
    <n v="0"/>
    <n v="6"/>
    <x v="8"/>
    <n v="0.33333333333333331"/>
    <n v="0"/>
  </r>
  <r>
    <x v="9"/>
    <n v="2"/>
    <n v="1"/>
    <n v="0"/>
    <n v="3"/>
    <x v="8"/>
    <n v="0.33333333333333331"/>
    <n v="0"/>
  </r>
  <r>
    <x v="10"/>
    <n v="0"/>
    <n v="1"/>
    <n v="0"/>
    <n v="1"/>
    <x v="9"/>
    <n v="1"/>
    <n v="0"/>
  </r>
  <r>
    <x v="11"/>
    <n v="2"/>
    <n v="10"/>
    <n v="0"/>
    <n v="12"/>
    <x v="10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9E9E8-CFEA-40CE-B8FE-BD77212173E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B070B-9D5E-4DFC-8E29-CF10E72262B8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formats count="2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chartFormats count="3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5DE0F-977B-4B0E-9CC5-9FA5C2DEC50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0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8DE88-F9C2-48A3-B49B-BB7E38C60098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C7291-56C6-47CD-9252-24DC2A7C18AF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33437-210C-48D6-8FCC-60A2F8CC17F4}">
  <sheetPr>
    <tabColor theme="6"/>
  </sheetPr>
  <dimension ref="A1:E18"/>
  <sheetViews>
    <sheetView tabSelected="1" workbookViewId="0">
      <selection activeCell="F31" sqref="F31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8358</v>
      </c>
      <c r="B1" t="s">
        <v>8315</v>
      </c>
    </row>
    <row r="2" spans="1:5" x14ac:dyDescent="0.45">
      <c r="A2" s="11" t="s">
        <v>8379</v>
      </c>
      <c r="B2" t="s">
        <v>8360</v>
      </c>
    </row>
    <row r="4" spans="1:5" x14ac:dyDescent="0.45">
      <c r="A4" s="11" t="s">
        <v>8364</v>
      </c>
      <c r="B4" s="11" t="s">
        <v>8363</v>
      </c>
    </row>
    <row r="5" spans="1:5" x14ac:dyDescent="0.45">
      <c r="A5" s="11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4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4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4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4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4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4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4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4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4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4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4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4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45">
      <c r="A18" s="16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224F8-0264-4B4E-BDC0-069BD1FCD121}">
  <sheetPr>
    <tabColor theme="6"/>
  </sheetPr>
  <dimension ref="A1:H13"/>
  <sheetViews>
    <sheetView workbookViewId="0">
      <selection activeCell="C4" sqref="C4"/>
    </sheetView>
  </sheetViews>
  <sheetFormatPr defaultRowHeight="14.25" x14ac:dyDescent="0.45"/>
  <cols>
    <col min="1" max="1" width="13.3984375" bestFit="1" customWidth="1"/>
    <col min="2" max="2" width="16.265625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7.73046875" bestFit="1" customWidth="1"/>
  </cols>
  <sheetData>
    <row r="1" spans="1:8" s="1" customFormat="1" x14ac:dyDescent="0.45">
      <c r="A1" s="1" t="s">
        <v>8382</v>
      </c>
      <c r="B1" s="1" t="s">
        <v>8403</v>
      </c>
      <c r="C1" s="1" t="s">
        <v>8404</v>
      </c>
      <c r="D1" s="1" t="s">
        <v>8405</v>
      </c>
      <c r="E1" s="1" t="s">
        <v>8406</v>
      </c>
      <c r="F1" s="1" t="s">
        <v>8407</v>
      </c>
      <c r="G1" s="1" t="s">
        <v>8408</v>
      </c>
      <c r="H1" s="1" t="s">
        <v>8409</v>
      </c>
    </row>
    <row r="2" spans="1:8" x14ac:dyDescent="0.45">
      <c r="A2" t="s">
        <v>8410</v>
      </c>
      <c r="B2">
        <f>COUNTIFS(Kickstarter!$F:$F,"successful",Kickstarter!$R:$R,"plays",Kickstarter!$D:$D, "&lt;1000")</f>
        <v>141</v>
      </c>
      <c r="C2">
        <f>COUNTIFS(Kickstarter!$F:$F,"failed",Kickstarter!$R:$R,"plays",Kickstarter!$D:$D, "&lt;1000")</f>
        <v>45</v>
      </c>
      <c r="D2">
        <f>COUNTIFS(Kickstarter!$F:$F,"canceled",Kickstarter!$R:$R,"plays",Kickstarter!$D:$D, "&lt;1000")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45">
      <c r="A3" t="s">
        <v>8411</v>
      </c>
      <c r="B3">
        <f>COUNTIFS(Kickstarter!$F:$F,"successful",Kickstarter!$R:$R,"plays",Kickstarter!$D:$D, "&gt;=1000", Kickstarter!$D:$D, "&lt;=4999")</f>
        <v>388</v>
      </c>
      <c r="C3">
        <f>COUNTIFS(Kickstarter!$F:$F,"failed",Kickstarter!$R:$R,"plays",Kickstarter!$D:$D, "&gt;=1000", Kickstarter!$D:$D, "&lt;=4999")</f>
        <v>146</v>
      </c>
      <c r="D3">
        <f>COUNTIFS(Kickstarter!$F:$F,"canceled",Kickstarter!$R:$R,"plays",Kickstarter!$D:$D, "&gt;=1000", Kickstarter!$D:$D, "&lt;=4999")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45">
      <c r="A4" t="s">
        <v>8412</v>
      </c>
      <c r="B4">
        <f>COUNTIFS(Kickstarter!$F:$F,"successful",Kickstarter!$R:$R,"plays",Kickstarter!$D:$D, "&gt;=5000", Kickstarter!$D:$D, "&lt;=9999")</f>
        <v>93</v>
      </c>
      <c r="C4">
        <f>COUNTIFS(Kickstarter!$F:$F,"failed",Kickstarter!$R:$R,"plays",Kickstarter!$D:$D, "&gt;=5000", Kickstarter!$D:$D, "&lt;=9999")</f>
        <v>76</v>
      </c>
      <c r="D4">
        <f>COUNTIFS(Kickstarter!$F:$F,"canceled",Kickstarter!$R:$R,"plays",Kickstarter!$D:$D, "&gt;=5000", Kickstarter!$D:$D, 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45">
      <c r="A5" t="s">
        <v>8413</v>
      </c>
      <c r="B5">
        <f>COUNTIFS(Kickstarter!$F:$F,"successful",Kickstarter!$R:$R,"plays",Kickstarter!$D:$D, "&gt;=10000", Kickstarter!$D:$D, "&lt;=14999")</f>
        <v>39</v>
      </c>
      <c r="C5">
        <f>COUNTIFS(Kickstarter!$F:$F,"failed",Kickstarter!$R:$R,"plays",Kickstarter!$D:$D, "&gt;=10000", Kickstarter!$D:$D, "&lt;=14999")</f>
        <v>33</v>
      </c>
      <c r="D5">
        <f>COUNTIFS(Kickstarter!$F:$F,"canceled",Kickstarter!$R:$R,"plays",Kickstarter!$D:$D, "&gt;=10000", Kickstarter!$D:$D, 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45">
      <c r="A6" t="s">
        <v>8414</v>
      </c>
      <c r="B6">
        <f>COUNTIFS(Kickstarter!$F:$F,"successful",Kickstarter!$R:$R,"plays",Kickstarter!$D:$D, "&gt;=15000", Kickstarter!$D:$D, "&lt;=19999")</f>
        <v>12</v>
      </c>
      <c r="C6">
        <f>COUNTIFS(Kickstarter!$F:$F,"failed",Kickstarter!$R:$R,"plays",Kickstarter!$D:$D, "&gt;=15000", Kickstarter!$D:$D, "&lt;=19999")</f>
        <v>12</v>
      </c>
      <c r="D6">
        <f>COUNTIFS(Kickstarter!$F:$F,"canceled",Kickstarter!$R:$R,"plays",Kickstarter!$D:$D, "&gt;=15000", Kickstarter!$D:$D, 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45">
      <c r="A7" t="s">
        <v>8415</v>
      </c>
      <c r="B7">
        <f>COUNTIFS(Kickstarter!$F:$F,"successful",Kickstarter!$R:$R,"plays",Kickstarter!$D:$D, "&gt;=20000", Kickstarter!$D:$D, "&lt;=24999")</f>
        <v>9</v>
      </c>
      <c r="C7">
        <f>COUNTIFS(Kickstarter!$F:$F,"failed",Kickstarter!$R:$R,"plays",Kickstarter!$D:$D, "&gt;=20000", Kickstarter!$D:$D, "&lt;=24999")</f>
        <v>11</v>
      </c>
      <c r="D7">
        <f>COUNTIFS(Kickstarter!$F:$F,"canceled",Kickstarter!$R:$R,"plays",Kickstarter!$D:$D, "&gt;=20000", Kickstarter!$D:$D, 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45">
      <c r="A8" t="s">
        <v>8416</v>
      </c>
      <c r="B8">
        <f>COUNTIFS(Kickstarter!$F:$F,"successful",Kickstarter!$R:$R,"plays",Kickstarter!$D:$D, "&gt;=25000", Kickstarter!$D:$D, "&lt;=29999")</f>
        <v>1</v>
      </c>
      <c r="C8">
        <f>COUNTIFS(Kickstarter!$F:$F,"failed",Kickstarter!$R:$R,"plays",Kickstarter!$D:$D, "&gt;=25000", Kickstarter!$D:$D, "&lt;=29999")</f>
        <v>4</v>
      </c>
      <c r="D8">
        <f>COUNTIFS(Kickstarter!$F:$F,"canceled",Kickstarter!$R:$R,"plays",Kickstarter!$D:$D, "&gt;=25000", Kickstarter!$D:$D, 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45">
      <c r="A9" t="s">
        <v>8417</v>
      </c>
      <c r="B9">
        <f>COUNTIFS(Kickstarter!$F:$F,"successful",Kickstarter!$R:$R,"plays",Kickstarter!$D:$D, "&gt;=30000", Kickstarter!$D:$D, "&lt;=34999")</f>
        <v>3</v>
      </c>
      <c r="C9">
        <f>COUNTIFS(Kickstarter!$F:$F,"failed",Kickstarter!$R:$R,"plays",Kickstarter!$D:$D, "&gt;=30000", Kickstarter!$D:$D, "&lt;=34999")</f>
        <v>8</v>
      </c>
      <c r="D9">
        <f>COUNTIFS(Kickstarter!$F:$F,"canceled",Kickstarter!$R:$R,"plays",Kickstarter!$D:$D, "&gt;=30000", Kickstarter!$D:$D, "&lt;=34999")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45">
      <c r="A10" t="s">
        <v>8418</v>
      </c>
      <c r="B10">
        <f>COUNTIFS(Kickstarter!$F:$F,"successful",Kickstarter!$R:$R,"plays",Kickstarter!$D:$D, "&gt;=35000", Kickstarter!$D:$D, "&lt;=39999")</f>
        <v>4</v>
      </c>
      <c r="C10">
        <f>COUNTIFS(Kickstarter!$F:$F,"failed",Kickstarter!$R:$R,"plays",Kickstarter!$D:$D, "&gt;=35000", Kickstarter!$D:$D, "&lt;=39999")</f>
        <v>2</v>
      </c>
      <c r="D10">
        <f>COUNTIFS(Kickstarter!$F:$F,"canceled",Kickstarter!$R:$R,"plays",Kickstarter!$D:$D, "&gt;=35000", Kickstarter!$D:$D, 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45">
      <c r="A11" t="s">
        <v>8419</v>
      </c>
      <c r="B11">
        <f>COUNTIFS(Kickstarter!$F:$F,"successful",Kickstarter!$R:$R,"plays",Kickstarter!$D:$D, "&gt;=40000", Kickstarter!$D:$D, "&lt;=44999")</f>
        <v>2</v>
      </c>
      <c r="C11">
        <f>COUNTIFS(Kickstarter!$F:$F,"failed",Kickstarter!$R:$R,"plays",Kickstarter!$D:$D, "&gt;=40000", Kickstarter!$D:$D, "&lt;=44999")</f>
        <v>1</v>
      </c>
      <c r="D11">
        <f>COUNTIFS(Kickstarter!$F:$F,"canceled",Kickstarter!$R:$R,"plays",Kickstarter!$D:$D, "&gt;=40000", Kickstarter!$D:$D, "&lt;=44999")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45">
      <c r="A12" t="s">
        <v>8420</v>
      </c>
      <c r="B12">
        <f>COUNTIFS(Kickstarter!$F:$F,"successful",Kickstarter!$R:$R,"plays",Kickstarter!$D:$D, "&gt;=45000", Kickstarter!$D:$D, "&lt;=49999")</f>
        <v>0</v>
      </c>
      <c r="C12">
        <f>COUNTIFS(Kickstarter!$F:$F,"failed",Kickstarter!$R:$R,"plays",Kickstarter!$D:$D, "&gt;=45000", Kickstarter!$D:$D, "&lt;=49999")</f>
        <v>1</v>
      </c>
      <c r="D12">
        <f>COUNTIFS(Kickstarter!$F:$F,"canceled",Kickstarter!$R:$R,"plays",Kickstarter!$D:$D, "&gt;=45000", Kickstarter!$D:$D, "&lt;=49999")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45">
      <c r="A13" t="s">
        <v>8421</v>
      </c>
      <c r="B13">
        <f>COUNTIFS(Kickstarter!$F:$F,"successful",Kickstarter!$R:$R,"plays",Kickstarter!$D:$D, "&gt;50000")</f>
        <v>2</v>
      </c>
      <c r="C13">
        <f>COUNTIFS(Kickstarter!$F:$F,"failed",Kickstarter!$R:$R,"plays",Kickstarter!$D:$D, "&gt;50000")</f>
        <v>10</v>
      </c>
      <c r="D13">
        <f>COUNTIFS(Kickstarter!$F:$F,"canceled",Kickstarter!$R:$R,"plays",Kickstarter!$D:$D, "&gt;50000")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87B03-6EA2-446C-938F-82C7EEC723A9}">
  <sheetPr>
    <tabColor theme="6"/>
  </sheetPr>
  <dimension ref="A3:D16"/>
  <sheetViews>
    <sheetView workbookViewId="0">
      <selection activeCell="I7" sqref="I7"/>
    </sheetView>
  </sheetViews>
  <sheetFormatPr defaultRowHeight="14.25" x14ac:dyDescent="0.45"/>
  <cols>
    <col min="1" max="1" width="13.3984375" bestFit="1" customWidth="1"/>
    <col min="2" max="2" width="25.06640625" bestFit="1" customWidth="1"/>
    <col min="3" max="3" width="21.46484375" bestFit="1" customWidth="1"/>
    <col min="4" max="4" width="24" bestFit="1" customWidth="1"/>
    <col min="5" max="12" width="4.1328125" bestFit="1" customWidth="1"/>
    <col min="13" max="13" width="10.19921875" bestFit="1" customWidth="1"/>
  </cols>
  <sheetData>
    <row r="3" spans="1:4" x14ac:dyDescent="0.45">
      <c r="A3" s="11" t="s">
        <v>8361</v>
      </c>
      <c r="B3" t="s">
        <v>8422</v>
      </c>
      <c r="C3" t="s">
        <v>8423</v>
      </c>
      <c r="D3" t="s">
        <v>8424</v>
      </c>
    </row>
    <row r="4" spans="1:4" x14ac:dyDescent="0.45">
      <c r="A4" s="12" t="s">
        <v>8410</v>
      </c>
      <c r="B4" s="21">
        <v>0.75806451612903225</v>
      </c>
      <c r="C4" s="21">
        <v>0.24193548387096775</v>
      </c>
      <c r="D4" s="21">
        <v>0</v>
      </c>
    </row>
    <row r="5" spans="1:4" x14ac:dyDescent="0.45">
      <c r="A5" s="12" t="s">
        <v>8411</v>
      </c>
      <c r="B5" s="21">
        <v>0.72659176029962547</v>
      </c>
      <c r="C5" s="21">
        <v>0.27340823970037453</v>
      </c>
      <c r="D5" s="21">
        <v>0</v>
      </c>
    </row>
    <row r="6" spans="1:4" x14ac:dyDescent="0.45">
      <c r="A6" s="12" t="s">
        <v>8412</v>
      </c>
      <c r="B6" s="21">
        <v>0.55029585798816572</v>
      </c>
      <c r="C6" s="21">
        <v>0.44970414201183434</v>
      </c>
      <c r="D6" s="21">
        <v>0</v>
      </c>
    </row>
    <row r="7" spans="1:4" x14ac:dyDescent="0.45">
      <c r="A7" s="12" t="s">
        <v>8413</v>
      </c>
      <c r="B7" s="21">
        <v>0.54166666666666663</v>
      </c>
      <c r="C7" s="21">
        <v>0.45833333333333331</v>
      </c>
      <c r="D7" s="21">
        <v>0</v>
      </c>
    </row>
    <row r="8" spans="1:4" x14ac:dyDescent="0.45">
      <c r="A8" s="12" t="s">
        <v>8414</v>
      </c>
      <c r="B8" s="21">
        <v>0.5</v>
      </c>
      <c r="C8" s="21">
        <v>0.5</v>
      </c>
      <c r="D8" s="21">
        <v>0</v>
      </c>
    </row>
    <row r="9" spans="1:4" x14ac:dyDescent="0.45">
      <c r="A9" s="12" t="s">
        <v>8415</v>
      </c>
      <c r="B9" s="21">
        <v>0.45</v>
      </c>
      <c r="C9" s="21">
        <v>0.55000000000000004</v>
      </c>
      <c r="D9" s="21">
        <v>0</v>
      </c>
    </row>
    <row r="10" spans="1:4" x14ac:dyDescent="0.45">
      <c r="A10" s="12" t="s">
        <v>8416</v>
      </c>
      <c r="B10" s="21">
        <v>0.2</v>
      </c>
      <c r="C10" s="21">
        <v>0.8</v>
      </c>
      <c r="D10" s="21">
        <v>0</v>
      </c>
    </row>
    <row r="11" spans="1:4" x14ac:dyDescent="0.45">
      <c r="A11" s="12" t="s">
        <v>8417</v>
      </c>
      <c r="B11" s="21">
        <v>0.27272727272727271</v>
      </c>
      <c r="C11" s="21">
        <v>0.72727272727272729</v>
      </c>
      <c r="D11" s="21">
        <v>0</v>
      </c>
    </row>
    <row r="12" spans="1:4" x14ac:dyDescent="0.45">
      <c r="A12" s="12" t="s">
        <v>8418</v>
      </c>
      <c r="B12" s="21">
        <v>0.66666666666666663</v>
      </c>
      <c r="C12" s="21">
        <v>0.33333333333333331</v>
      </c>
      <c r="D12" s="21">
        <v>0</v>
      </c>
    </row>
    <row r="13" spans="1:4" x14ac:dyDescent="0.45">
      <c r="A13" s="12" t="s">
        <v>8419</v>
      </c>
      <c r="B13" s="21">
        <v>0.66666666666666663</v>
      </c>
      <c r="C13" s="21">
        <v>0.33333333333333331</v>
      </c>
      <c r="D13" s="21">
        <v>0</v>
      </c>
    </row>
    <row r="14" spans="1:4" x14ac:dyDescent="0.45">
      <c r="A14" s="12" t="s">
        <v>8420</v>
      </c>
      <c r="B14" s="21">
        <v>0</v>
      </c>
      <c r="C14" s="21">
        <v>1</v>
      </c>
      <c r="D14" s="21">
        <v>0</v>
      </c>
    </row>
    <row r="15" spans="1:4" x14ac:dyDescent="0.45">
      <c r="A15" s="12" t="s">
        <v>8421</v>
      </c>
      <c r="B15" s="21">
        <v>0.16666666666666666</v>
      </c>
      <c r="C15" s="21">
        <v>0.83333333333333337</v>
      </c>
      <c r="D15" s="21">
        <v>0</v>
      </c>
    </row>
    <row r="16" spans="1:4" x14ac:dyDescent="0.45">
      <c r="A16" s="12" t="s">
        <v>8362</v>
      </c>
      <c r="B16" s="21">
        <v>5.4993460738107638</v>
      </c>
      <c r="C16" s="21">
        <v>6.5006539261892362</v>
      </c>
      <c r="D16" s="21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1.265625" bestFit="1" customWidth="1"/>
    <col min="16" max="16" width="16.33203125" bestFit="1" customWidth="1"/>
    <col min="17" max="17" width="41.1328125" customWidth="1"/>
    <col min="18" max="18" width="14.9296875" bestFit="1" customWidth="1"/>
    <col min="19" max="19" width="21.33203125" bestFit="1" customWidth="1"/>
    <col min="20" max="20" width="19.9296875" bestFit="1" customWidth="1"/>
    <col min="21" max="21" width="9.8632812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2759A-9E24-4BA0-8E6D-CE043DF4A2E4}">
  <dimension ref="A1:D34"/>
  <sheetViews>
    <sheetView workbookViewId="0">
      <selection activeCell="E3" sqref="E3"/>
    </sheetView>
  </sheetViews>
  <sheetFormatPr defaultRowHeight="14.25" x14ac:dyDescent="0.45"/>
  <cols>
    <col min="1" max="1" width="25.73046875" bestFit="1" customWidth="1"/>
    <col min="2" max="2" width="10" customWidth="1"/>
    <col min="3" max="3" width="10.86328125" bestFit="1" customWidth="1"/>
    <col min="4" max="4" width="12" bestFit="1" customWidth="1"/>
  </cols>
  <sheetData>
    <row r="1" spans="1:4" x14ac:dyDescent="0.45">
      <c r="A1" t="s">
        <v>8391</v>
      </c>
      <c r="B1" s="1" t="s">
        <v>8389</v>
      </c>
      <c r="C1" s="1" t="s">
        <v>8390</v>
      </c>
      <c r="D1" s="17" t="s">
        <v>8402</v>
      </c>
    </row>
    <row r="2" spans="1:4" x14ac:dyDescent="0.45">
      <c r="A2" s="17" t="s">
        <v>8385</v>
      </c>
      <c r="B2" s="19" t="e">
        <f>AVERAGE(#REF!)</f>
        <v>#REF!</v>
      </c>
      <c r="C2" s="19" t="e">
        <f>AVERAGE(#REF!)</f>
        <v>#REF!</v>
      </c>
    </row>
    <row r="3" spans="1:4" x14ac:dyDescent="0.45">
      <c r="A3" s="17" t="s">
        <v>8386</v>
      </c>
      <c r="B3" s="19" t="e">
        <f>MEDIAN(#REF!)</f>
        <v>#REF!</v>
      </c>
      <c r="C3" s="19" t="e">
        <f>MEDIAN(#REF!)</f>
        <v>#REF!</v>
      </c>
    </row>
    <row r="4" spans="1:4" x14ac:dyDescent="0.45">
      <c r="A4" s="17" t="s">
        <v>8394</v>
      </c>
      <c r="B4" s="19" t="e">
        <f>_xlfn.STDEV.P(#REF!)</f>
        <v>#REF!</v>
      </c>
      <c r="C4" s="19" t="e">
        <f>_xlfn.STDEV.P(#REF!)</f>
        <v>#REF!</v>
      </c>
    </row>
    <row r="5" spans="1:4" x14ac:dyDescent="0.45">
      <c r="A5" s="17" t="s">
        <v>8395</v>
      </c>
      <c r="B5" s="19" t="e">
        <f>_xlfn.QUARTILE.EXC(#REF!,3)</f>
        <v>#REF!</v>
      </c>
      <c r="C5" s="19" t="e">
        <f>_xlfn.QUARTILE.EXC(#REF!,3)</f>
        <v>#REF!</v>
      </c>
      <c r="D5" s="19" t="e">
        <f>C5+(1.5*C7)</f>
        <v>#REF!</v>
      </c>
    </row>
    <row r="6" spans="1:4" x14ac:dyDescent="0.45">
      <c r="A6" s="17" t="s">
        <v>8396</v>
      </c>
      <c r="B6" s="19" t="e">
        <f>_xlfn.QUARTILE.EXC(#REF!,1)</f>
        <v>#REF!</v>
      </c>
      <c r="C6" s="19" t="e">
        <f>_xlfn.QUARTILE.EXC(#REF!,1)</f>
        <v>#REF!</v>
      </c>
      <c r="D6" s="19" t="e">
        <f>C6-(1.5*C7)</f>
        <v>#REF!</v>
      </c>
    </row>
    <row r="7" spans="1:4" x14ac:dyDescent="0.45">
      <c r="A7" s="17" t="s">
        <v>8397</v>
      </c>
      <c r="B7" s="19" t="e">
        <f>B5-B6</f>
        <v>#REF!</v>
      </c>
      <c r="C7" s="19" t="e">
        <f>C5-C6</f>
        <v>#REF!</v>
      </c>
    </row>
    <row r="8" spans="1:4" x14ac:dyDescent="0.45">
      <c r="B8" s="19"/>
      <c r="C8" s="19"/>
    </row>
    <row r="9" spans="1:4" x14ac:dyDescent="0.45">
      <c r="A9" s="17" t="s">
        <v>8387</v>
      </c>
      <c r="B9" s="19" t="e">
        <f>AVERAGE(#REF!)</f>
        <v>#REF!</v>
      </c>
      <c r="C9" s="19" t="e">
        <f>AVERAGE(#REF!)</f>
        <v>#REF!</v>
      </c>
    </row>
    <row r="10" spans="1:4" x14ac:dyDescent="0.45">
      <c r="A10" s="17" t="s">
        <v>8388</v>
      </c>
      <c r="B10" s="19" t="e">
        <f>MEDIAN(#REF!)</f>
        <v>#REF!</v>
      </c>
      <c r="C10" s="19" t="e">
        <f>MEDIAN(#REF!)</f>
        <v>#REF!</v>
      </c>
    </row>
    <row r="11" spans="1:4" x14ac:dyDescent="0.45">
      <c r="A11" s="17" t="s">
        <v>8398</v>
      </c>
      <c r="B11" s="19" t="e">
        <f>_xlfn.STDEV.P(#REF!)</f>
        <v>#REF!</v>
      </c>
      <c r="C11" s="19" t="e">
        <f>_xlfn.STDEV.P(#REF!)</f>
        <v>#REF!</v>
      </c>
    </row>
    <row r="12" spans="1:4" x14ac:dyDescent="0.45">
      <c r="A12" s="17" t="s">
        <v>8399</v>
      </c>
      <c r="B12" s="19" t="e">
        <f>_xlfn.QUARTILE.EXC(#REF!,3)</f>
        <v>#REF!</v>
      </c>
      <c r="C12" s="19" t="e">
        <f>_xlfn.QUARTILE.EXC(#REF!,3)</f>
        <v>#REF!</v>
      </c>
      <c r="D12" s="19" t="e">
        <f>C12+(1.5*C14)</f>
        <v>#REF!</v>
      </c>
    </row>
    <row r="13" spans="1:4" x14ac:dyDescent="0.45">
      <c r="A13" s="17" t="s">
        <v>8400</v>
      </c>
      <c r="B13" s="19" t="e">
        <f>_xlfn.QUARTILE.EXC(#REF!,1)</f>
        <v>#REF!</v>
      </c>
      <c r="C13" s="19" t="e">
        <f>_xlfn.QUARTILE.EXC(#REF!,1)</f>
        <v>#REF!</v>
      </c>
      <c r="D13" s="19" t="e">
        <f>C13-(1.5*C14)</f>
        <v>#REF!</v>
      </c>
    </row>
    <row r="14" spans="1:4" x14ac:dyDescent="0.45">
      <c r="A14" s="17" t="s">
        <v>8401</v>
      </c>
      <c r="B14" s="19" t="e">
        <f>B12-B13</f>
        <v>#REF!</v>
      </c>
      <c r="C14" s="19" t="e">
        <f>C12-C13</f>
        <v>#REF!</v>
      </c>
    </row>
    <row r="21" spans="1:3" x14ac:dyDescent="0.45">
      <c r="A21" t="s">
        <v>8392</v>
      </c>
    </row>
    <row r="22" spans="1:3" x14ac:dyDescent="0.45">
      <c r="A22" s="17" t="s">
        <v>8385</v>
      </c>
      <c r="B22" s="19">
        <f>AVERAGEIFS(Kickstarter!$D:$D,Kickstarter!$F:$F,'Descriptive Statistics'!$B$1,Kickstarter!$R:$R,'Descriptive Statistics'!$A$21)</f>
        <v>4340</v>
      </c>
      <c r="C22" s="19">
        <f>AVERAGEIFS(Kickstarter!$D:$D,Kickstarter!$F:$F,'Descriptive Statistics'!$C$1,Kickstarter!$R:$R,'Descriptive Statistics'!$A$21)</f>
        <v>84728.333333333328</v>
      </c>
    </row>
    <row r="23" spans="1:3" x14ac:dyDescent="0.45">
      <c r="A23" s="17" t="s">
        <v>8386</v>
      </c>
      <c r="B23" s="19" cm="1">
        <f t="array" ref="B23">MEDIAN(IF(Kickstarter!F:F='Descriptive Statistics'!B1,IF(Kickstarter!R:R='Descriptive Statistics'!A21,Kickstarter!D:D)))</f>
        <v>2500</v>
      </c>
      <c r="C23" s="19" cm="1">
        <f t="array" ref="C23">MEDIAN(IF(Kickstarter!F:F='Descriptive Statistics'!C1,IF(Kickstarter!R:R='Descriptive Statistics'!A21,Kickstarter!D:D)))</f>
        <v>5250</v>
      </c>
    </row>
    <row r="24" spans="1:3" x14ac:dyDescent="0.45">
      <c r="B24" s="19"/>
      <c r="C24" s="19"/>
    </row>
    <row r="25" spans="1:3" x14ac:dyDescent="0.45">
      <c r="A25" s="17" t="s">
        <v>8387</v>
      </c>
      <c r="B25" s="19">
        <f>AVERAGEIFS(Kickstarter!$E:$E,Kickstarter!$F:$F,'Descriptive Statistics'!$B$1,Kickstarter!$R:$R,'Descriptive Statistics'!$A$21)</f>
        <v>4608.4149999999991</v>
      </c>
      <c r="C25" s="19">
        <f>AVERAGEIFS(Kickstarter!$E:$E,Kickstarter!$F:$F,'Descriptive Statistics'!$C$1,Kickstarter!$R:$R,'Descriptive Statistics'!$A$21)</f>
        <v>912.13333333333333</v>
      </c>
    </row>
    <row r="26" spans="1:3" x14ac:dyDescent="0.45">
      <c r="A26" s="17" t="s">
        <v>8388</v>
      </c>
      <c r="B26" s="19" cm="1">
        <f t="array" ref="B26">MEDIAN(IF(Kickstarter!F:F='Descriptive Statistics'!B1,IF(Kickstarter!R:R='Descriptive Statistics'!A21,Kickstarter!E:E)))</f>
        <v>2782</v>
      </c>
      <c r="C26" s="19" cm="1">
        <f t="array" ref="C26">MEDIAN(IF(Kickstarter!F:F='Descriptive Statistics'!C1,IF(Kickstarter!R:R='Descriptive Statistics'!A21,Kickstarter!E:E)))</f>
        <v>113</v>
      </c>
    </row>
    <row r="27" spans="1:3" x14ac:dyDescent="0.45">
      <c r="B27" s="19"/>
      <c r="C27" s="19"/>
    </row>
    <row r="28" spans="1:3" x14ac:dyDescent="0.45">
      <c r="B28" s="19"/>
      <c r="C28" s="19"/>
    </row>
    <row r="29" spans="1:3" x14ac:dyDescent="0.45">
      <c r="A29" t="s">
        <v>8393</v>
      </c>
      <c r="B29" s="19"/>
      <c r="C29" s="19"/>
    </row>
    <row r="30" spans="1:3" x14ac:dyDescent="0.45">
      <c r="A30" s="17" t="s">
        <v>8385</v>
      </c>
      <c r="B30" s="19">
        <f>AVERAGEIFS(Kickstarter!$D:$D,Kickstarter!$F:$F,'Descriptive Statistics'!$B$1,Kickstarter!$R:$R,'Descriptive Statistics'!$A$29)</f>
        <v>16437.900000000001</v>
      </c>
      <c r="C30" s="19">
        <f>AVERAGEIFS(Kickstarter!$D:$D,Kickstarter!$F:$F,'Descriptive Statistics'!$C$1,Kickstarter!$R:$R,'Descriptive Statistics'!$A$29)</f>
        <v>59134.775000000001</v>
      </c>
    </row>
    <row r="31" spans="1:3" x14ac:dyDescent="0.45">
      <c r="A31" s="17" t="s">
        <v>8386</v>
      </c>
      <c r="B31" s="19" cm="1">
        <f t="array" ref="B31">MEDIAN(IF(Kickstarter!F:F='Descriptive Statistics'!B1,IF(Kickstarter!R:R='Descriptive Statistics'!A29,Kickstarter!D:D)))</f>
        <v>10000</v>
      </c>
      <c r="C31" s="19" cm="1">
        <f t="array" ref="C31">MEDIAN(IF(Kickstarter!F:F='Descriptive Statistics'!C1,IF(Kickstarter!R:R='Descriptive Statistics'!A29,Kickstarter!D:D)))</f>
        <v>35000</v>
      </c>
    </row>
    <row r="32" spans="1:3" x14ac:dyDescent="0.45">
      <c r="B32" s="19"/>
      <c r="C32" s="19"/>
    </row>
    <row r="33" spans="1:3" x14ac:dyDescent="0.45">
      <c r="A33" s="17" t="s">
        <v>8387</v>
      </c>
      <c r="B33" s="19">
        <f>AVERAGEIFS(Kickstarter!$E:$E,Kickstarter!$F:$F,'Descriptive Statistics'!$B$1,Kickstarter!$R:$R,'Descriptive Statistics'!$A$29)</f>
        <v>37023.549500000001</v>
      </c>
      <c r="C33" s="19">
        <f>AVERAGEIFS(Kickstarter!$E:$E,Kickstarter!$F:$F,'Descriptive Statistics'!$C$1,Kickstarter!$R:$R,'Descriptive Statistics'!$A$29)</f>
        <v>8595.6500833333339</v>
      </c>
    </row>
    <row r="34" spans="1:3" x14ac:dyDescent="0.45">
      <c r="A34" s="17" t="s">
        <v>8388</v>
      </c>
      <c r="B34" s="19" cm="1">
        <f t="array" ref="B34">MEDIAN(IF(Kickstarter!F:F='Descriptive Statistics'!B1,IF(Kickstarter!R:R='Descriptive Statistics'!A29,Kickstarter!E:E)))</f>
        <v>15303</v>
      </c>
      <c r="C34" s="19" cm="1">
        <f t="array" ref="C34">MEDIAN(IF(Kickstarter!F:F='Descriptive Statistics'!C1,IF(Kickstarter!R:R='Descriptive Statistics'!A29,Kickstarter!D:D)))</f>
        <v>35000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226BD-76E9-4D6F-B873-71041A35A73A}">
  <dimension ref="A1:F6"/>
  <sheetViews>
    <sheetView workbookViewId="0">
      <selection activeCell="E17" sqref="E1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9296875" bestFit="1" customWidth="1"/>
    <col min="5" max="5" width="8.9296875" bestFit="1" customWidth="1"/>
    <col min="6" max="6" width="10.19921875" bestFit="1" customWidth="1"/>
    <col min="7" max="7" width="10.265625" bestFit="1" customWidth="1"/>
  </cols>
  <sheetData>
    <row r="1" spans="1:6" x14ac:dyDescent="0.45">
      <c r="A1" s="11" t="s">
        <v>8222</v>
      </c>
      <c r="B1" t="s">
        <v>8360</v>
      </c>
    </row>
    <row r="3" spans="1:6" x14ac:dyDescent="0.45">
      <c r="A3" s="11" t="s">
        <v>8364</v>
      </c>
      <c r="B3" s="11" t="s">
        <v>8363</v>
      </c>
    </row>
    <row r="4" spans="1:6" x14ac:dyDescent="0.4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4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45">
      <c r="A6" s="12" t="s">
        <v>8362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7C8C6-F2DE-4961-AA38-915A799D37B9}">
  <dimension ref="A1:E7"/>
  <sheetViews>
    <sheetView workbookViewId="0">
      <selection activeCell="E14" sqref="E1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8222</v>
      </c>
      <c r="B1" t="s">
        <v>8360</v>
      </c>
    </row>
    <row r="2" spans="1:5" x14ac:dyDescent="0.45">
      <c r="A2" s="11" t="s">
        <v>8358</v>
      </c>
      <c r="B2" t="s">
        <v>8360</v>
      </c>
    </row>
    <row r="4" spans="1:5" x14ac:dyDescent="0.45">
      <c r="A4" s="11" t="s">
        <v>8364</v>
      </c>
      <c r="B4" s="11" t="s">
        <v>8363</v>
      </c>
    </row>
    <row r="5" spans="1:5" x14ac:dyDescent="0.45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4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45">
      <c r="A7" s="12" t="s">
        <v>8362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2731C-96D5-456F-AF09-D6D4DEF1CD8C}">
  <dimension ref="A1:F18"/>
  <sheetViews>
    <sheetView workbookViewId="0">
      <selection activeCell="F10" sqref="F1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8358</v>
      </c>
      <c r="B1" t="s">
        <v>8315</v>
      </c>
    </row>
    <row r="2" spans="1:6" x14ac:dyDescent="0.45">
      <c r="A2" s="11" t="s">
        <v>8379</v>
      </c>
      <c r="B2" t="s">
        <v>8360</v>
      </c>
    </row>
    <row r="4" spans="1:6" x14ac:dyDescent="0.45">
      <c r="A4" s="11" t="s">
        <v>8364</v>
      </c>
      <c r="B4" s="11" t="s">
        <v>8363</v>
      </c>
    </row>
    <row r="5" spans="1:6" x14ac:dyDescent="0.4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4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4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4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4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4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4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4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4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4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4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4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4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45">
      <c r="A18" s="16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246A9-A6A9-420C-851E-74D172A35866}">
  <dimension ref="A1:E1067"/>
  <sheetViews>
    <sheetView workbookViewId="0">
      <selection activeCell="A9" sqref="A9"/>
    </sheetView>
  </sheetViews>
  <sheetFormatPr defaultRowHeight="14.25" x14ac:dyDescent="0.45"/>
  <cols>
    <col min="1" max="1" width="35.53125" customWidth="1"/>
    <col min="2" max="2" width="39.59765625" customWidth="1"/>
    <col min="3" max="3" width="21.59765625" customWidth="1"/>
    <col min="4" max="4" width="14.9296875" bestFit="1" customWidth="1"/>
    <col min="5" max="5" width="15.73046875" bestFit="1" customWidth="1"/>
  </cols>
  <sheetData>
    <row r="1" spans="1:5" s="17" customFormat="1" x14ac:dyDescent="0.45">
      <c r="A1" s="1" t="s">
        <v>8380</v>
      </c>
      <c r="B1" s="1" t="s">
        <v>8381</v>
      </c>
      <c r="C1" s="17" t="s">
        <v>8382</v>
      </c>
      <c r="D1" s="17" t="s">
        <v>8383</v>
      </c>
      <c r="E1" s="17" t="s">
        <v>8384</v>
      </c>
    </row>
    <row r="2" spans="1:5" x14ac:dyDescent="0.45">
      <c r="A2" s="3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8">
        <f>VLOOKUP(A2,Kickstarter!B:E,3,FALSE)</f>
        <v>2000</v>
      </c>
      <c r="D2">
        <f>VLOOKUP(A2,Kickstarter!B:P,15,FALSE)</f>
        <v>51.79</v>
      </c>
      <c r="E2">
        <f>VLOOKUP(A2,Kickstarter!B:L,11,FALSE)</f>
        <v>39</v>
      </c>
    </row>
    <row r="3" spans="1:5" x14ac:dyDescent="0.45">
      <c r="A3" s="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8">
        <f>VLOOKUP(A3,Kickstarter!B:E,3,FALSE)</f>
        <v>2000</v>
      </c>
      <c r="D3">
        <f>VLOOKUP(A3,Kickstarter!B:P,15,FALSE)</f>
        <v>36.07</v>
      </c>
      <c r="E3">
        <f>VLOOKUP(A3,Kickstarter!B:L,11,FALSE)</f>
        <v>56</v>
      </c>
    </row>
    <row r="4" spans="1:5" x14ac:dyDescent="0.45">
      <c r="A4" s="3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8">
        <f>VLOOKUP(A4,Kickstarter!B:E,3,FALSE)</f>
        <v>1500</v>
      </c>
      <c r="D4">
        <f>VLOOKUP(A4,Kickstarter!B:P,15,FALSE)</f>
        <v>33.03</v>
      </c>
      <c r="E4">
        <f>VLOOKUP(A4,Kickstarter!B:L,11,FALSE)</f>
        <v>78</v>
      </c>
    </row>
    <row r="5" spans="1:5" x14ac:dyDescent="0.45">
      <c r="A5" s="3" t="s">
        <v>3329</v>
      </c>
      <c r="B5" t="str">
        <f>VLOOKUP(A5,Kickstarter!B:C,2,FALSE)</f>
        <v>Jestia and Raedon is a brand new romantic comedy play going to the Edinburgh Fringe Festival this summer.</v>
      </c>
      <c r="C5" s="18">
        <f>VLOOKUP(A5,Kickstarter!B:E,3,FALSE)</f>
        <v>1000</v>
      </c>
      <c r="D5">
        <f>VLOOKUP(A5,Kickstarter!B:P,15,FALSE)</f>
        <v>44.92</v>
      </c>
      <c r="E5">
        <f>VLOOKUP(A5,Kickstarter!B:L,11,FALSE)</f>
        <v>26</v>
      </c>
    </row>
    <row r="6" spans="1:5" x14ac:dyDescent="0.45">
      <c r="A6" s="3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8">
        <f>VLOOKUP(A6,Kickstarter!B:E,3,FALSE)</f>
        <v>4000</v>
      </c>
      <c r="D6">
        <f>VLOOKUP(A6,Kickstarter!B:P,15,FALSE)</f>
        <v>36.61</v>
      </c>
      <c r="E6">
        <f>VLOOKUP(A6,Kickstarter!B:L,11,FALSE)</f>
        <v>113</v>
      </c>
    </row>
    <row r="7" spans="1:5" x14ac:dyDescent="0.45">
      <c r="A7" s="3"/>
    </row>
    <row r="8" spans="1:5" x14ac:dyDescent="0.45">
      <c r="A8" s="3"/>
    </row>
    <row r="9" spans="1:5" x14ac:dyDescent="0.45">
      <c r="A9" s="3"/>
    </row>
    <row r="10" spans="1:5" x14ac:dyDescent="0.45">
      <c r="A10" s="3"/>
    </row>
    <row r="11" spans="1:5" x14ac:dyDescent="0.45">
      <c r="A11" s="3"/>
    </row>
    <row r="12" spans="1:5" x14ac:dyDescent="0.45">
      <c r="A12" s="3"/>
    </row>
    <row r="13" spans="1:5" x14ac:dyDescent="0.45">
      <c r="A13" s="3"/>
    </row>
    <row r="14" spans="1:5" x14ac:dyDescent="0.45">
      <c r="A14" s="3"/>
    </row>
    <row r="15" spans="1:5" x14ac:dyDescent="0.45">
      <c r="A15" s="3"/>
    </row>
    <row r="16" spans="1:5" x14ac:dyDescent="0.45">
      <c r="A16" s="3"/>
    </row>
    <row r="17" spans="1:1" x14ac:dyDescent="0.45">
      <c r="A17" s="3"/>
    </row>
    <row r="18" spans="1:1" x14ac:dyDescent="0.45">
      <c r="A18" s="3"/>
    </row>
    <row r="19" spans="1:1" x14ac:dyDescent="0.45">
      <c r="A19" s="3"/>
    </row>
    <row r="20" spans="1:1" x14ac:dyDescent="0.45">
      <c r="A20" s="3"/>
    </row>
    <row r="21" spans="1:1" x14ac:dyDescent="0.45">
      <c r="A21" s="3"/>
    </row>
    <row r="22" spans="1:1" x14ac:dyDescent="0.45">
      <c r="A22" s="3"/>
    </row>
    <row r="23" spans="1:1" x14ac:dyDescent="0.45">
      <c r="A23" s="3"/>
    </row>
    <row r="24" spans="1:1" x14ac:dyDescent="0.45">
      <c r="A24" s="3"/>
    </row>
    <row r="25" spans="1:1" x14ac:dyDescent="0.45">
      <c r="A25" s="3"/>
    </row>
    <row r="26" spans="1:1" x14ac:dyDescent="0.45">
      <c r="A26" s="3"/>
    </row>
    <row r="27" spans="1:1" x14ac:dyDescent="0.45">
      <c r="A27" s="3"/>
    </row>
    <row r="28" spans="1:1" x14ac:dyDescent="0.45">
      <c r="A28" s="3"/>
    </row>
    <row r="29" spans="1:1" x14ac:dyDescent="0.45">
      <c r="A29" s="3"/>
    </row>
    <row r="30" spans="1:1" x14ac:dyDescent="0.45">
      <c r="A30" s="3"/>
    </row>
    <row r="31" spans="1:1" x14ac:dyDescent="0.45">
      <c r="A31" s="3"/>
    </row>
    <row r="32" spans="1:1" x14ac:dyDescent="0.45">
      <c r="A32" s="3"/>
    </row>
    <row r="33" spans="1:1" x14ac:dyDescent="0.45">
      <c r="A33" s="3"/>
    </row>
    <row r="34" spans="1:1" x14ac:dyDescent="0.45">
      <c r="A34" s="3"/>
    </row>
    <row r="35" spans="1:1" x14ac:dyDescent="0.45">
      <c r="A35" s="3"/>
    </row>
    <row r="36" spans="1:1" x14ac:dyDescent="0.45">
      <c r="A36" s="3"/>
    </row>
    <row r="37" spans="1:1" x14ac:dyDescent="0.45">
      <c r="A37" s="3"/>
    </row>
    <row r="38" spans="1:1" x14ac:dyDescent="0.45">
      <c r="A38" s="3"/>
    </row>
    <row r="39" spans="1:1" x14ac:dyDescent="0.45">
      <c r="A39" s="3"/>
    </row>
    <row r="40" spans="1:1" x14ac:dyDescent="0.45">
      <c r="A40" s="3"/>
    </row>
    <row r="41" spans="1:1" x14ac:dyDescent="0.45">
      <c r="A41" s="3"/>
    </row>
    <row r="42" spans="1:1" x14ac:dyDescent="0.45">
      <c r="A42" s="3"/>
    </row>
    <row r="43" spans="1:1" x14ac:dyDescent="0.45">
      <c r="A43" s="3"/>
    </row>
    <row r="44" spans="1:1" x14ac:dyDescent="0.45">
      <c r="A44" s="3"/>
    </row>
    <row r="45" spans="1:1" x14ac:dyDescent="0.45">
      <c r="A45" s="3"/>
    </row>
    <row r="46" spans="1:1" x14ac:dyDescent="0.45">
      <c r="A46" s="3"/>
    </row>
    <row r="47" spans="1:1" x14ac:dyDescent="0.45">
      <c r="A47" s="3"/>
    </row>
    <row r="48" spans="1:1" x14ac:dyDescent="0.45">
      <c r="A48" s="3"/>
    </row>
    <row r="49" spans="1:1" x14ac:dyDescent="0.45">
      <c r="A49" s="3"/>
    </row>
    <row r="50" spans="1:1" x14ac:dyDescent="0.45">
      <c r="A50" s="3"/>
    </row>
    <row r="51" spans="1:1" x14ac:dyDescent="0.45">
      <c r="A51" s="3"/>
    </row>
    <row r="52" spans="1:1" x14ac:dyDescent="0.45">
      <c r="A52" s="3"/>
    </row>
    <row r="53" spans="1:1" x14ac:dyDescent="0.45">
      <c r="A53" s="3"/>
    </row>
    <row r="54" spans="1:1" x14ac:dyDescent="0.45">
      <c r="A54" s="3"/>
    </row>
    <row r="55" spans="1:1" x14ac:dyDescent="0.45">
      <c r="A55" s="3"/>
    </row>
    <row r="56" spans="1:1" x14ac:dyDescent="0.45">
      <c r="A56" s="3"/>
    </row>
    <row r="57" spans="1:1" x14ac:dyDescent="0.45">
      <c r="A57" s="3"/>
    </row>
    <row r="58" spans="1:1" x14ac:dyDescent="0.45">
      <c r="A58" s="3"/>
    </row>
    <row r="59" spans="1:1" x14ac:dyDescent="0.45">
      <c r="A59" s="3"/>
    </row>
    <row r="60" spans="1:1" x14ac:dyDescent="0.45">
      <c r="A60" s="3"/>
    </row>
    <row r="61" spans="1:1" x14ac:dyDescent="0.45">
      <c r="A61" s="3"/>
    </row>
    <row r="62" spans="1:1" x14ac:dyDescent="0.45">
      <c r="A62" s="3"/>
    </row>
    <row r="63" spans="1:1" x14ac:dyDescent="0.45">
      <c r="A63" s="3"/>
    </row>
    <row r="64" spans="1:1" x14ac:dyDescent="0.45">
      <c r="A64" s="3"/>
    </row>
    <row r="65" spans="1:1" x14ac:dyDescent="0.45">
      <c r="A65" s="3"/>
    </row>
    <row r="66" spans="1:1" x14ac:dyDescent="0.45">
      <c r="A66" s="3"/>
    </row>
    <row r="67" spans="1:1" x14ac:dyDescent="0.45">
      <c r="A67" s="3"/>
    </row>
    <row r="68" spans="1:1" x14ac:dyDescent="0.45">
      <c r="A68" s="3"/>
    </row>
    <row r="69" spans="1:1" x14ac:dyDescent="0.45">
      <c r="A69" s="3"/>
    </row>
    <row r="70" spans="1:1" x14ac:dyDescent="0.45">
      <c r="A70" s="3"/>
    </row>
    <row r="71" spans="1:1" x14ac:dyDescent="0.45">
      <c r="A71" s="3"/>
    </row>
    <row r="72" spans="1:1" x14ac:dyDescent="0.45">
      <c r="A72" s="3"/>
    </row>
    <row r="73" spans="1:1" x14ac:dyDescent="0.45">
      <c r="A73" s="3"/>
    </row>
    <row r="74" spans="1:1" x14ac:dyDescent="0.45">
      <c r="A74" s="3"/>
    </row>
    <row r="75" spans="1:1" x14ac:dyDescent="0.45">
      <c r="A75" s="3"/>
    </row>
    <row r="76" spans="1:1" x14ac:dyDescent="0.45">
      <c r="A76" s="3"/>
    </row>
    <row r="77" spans="1:1" x14ac:dyDescent="0.45">
      <c r="A77" s="3"/>
    </row>
    <row r="78" spans="1:1" x14ac:dyDescent="0.45">
      <c r="A78" s="3"/>
    </row>
    <row r="79" spans="1:1" x14ac:dyDescent="0.45">
      <c r="A79" s="3"/>
    </row>
    <row r="80" spans="1:1" x14ac:dyDescent="0.45">
      <c r="A80" s="3"/>
    </row>
    <row r="81" spans="1:1" x14ac:dyDescent="0.45">
      <c r="A81" s="3"/>
    </row>
    <row r="82" spans="1:1" x14ac:dyDescent="0.45">
      <c r="A82" s="3"/>
    </row>
    <row r="83" spans="1:1" x14ac:dyDescent="0.45">
      <c r="A83" s="3"/>
    </row>
    <row r="84" spans="1:1" x14ac:dyDescent="0.45">
      <c r="A84" s="3"/>
    </row>
    <row r="85" spans="1:1" x14ac:dyDescent="0.45">
      <c r="A85" s="3"/>
    </row>
    <row r="86" spans="1:1" x14ac:dyDescent="0.45">
      <c r="A86" s="3"/>
    </row>
    <row r="87" spans="1:1" x14ac:dyDescent="0.45">
      <c r="A87" s="3"/>
    </row>
    <row r="88" spans="1:1" x14ac:dyDescent="0.45">
      <c r="A88" s="3"/>
    </row>
    <row r="89" spans="1:1" x14ac:dyDescent="0.45">
      <c r="A89" s="3"/>
    </row>
    <row r="90" spans="1:1" x14ac:dyDescent="0.45">
      <c r="A90" s="3"/>
    </row>
    <row r="91" spans="1:1" x14ac:dyDescent="0.45">
      <c r="A91" s="3"/>
    </row>
    <row r="92" spans="1:1" x14ac:dyDescent="0.45">
      <c r="A92" s="3"/>
    </row>
    <row r="93" spans="1:1" x14ac:dyDescent="0.45">
      <c r="A93" s="3"/>
    </row>
    <row r="94" spans="1:1" x14ac:dyDescent="0.45">
      <c r="A94" s="3"/>
    </row>
    <row r="95" spans="1:1" x14ac:dyDescent="0.45">
      <c r="A95" s="3"/>
    </row>
    <row r="96" spans="1:1" x14ac:dyDescent="0.45">
      <c r="A96" s="3"/>
    </row>
    <row r="97" spans="1:1" x14ac:dyDescent="0.45">
      <c r="A97" s="3"/>
    </row>
    <row r="98" spans="1:1" x14ac:dyDescent="0.45">
      <c r="A98" s="3"/>
    </row>
    <row r="99" spans="1:1" x14ac:dyDescent="0.45">
      <c r="A99" s="3"/>
    </row>
    <row r="100" spans="1:1" x14ac:dyDescent="0.45">
      <c r="A100" s="3"/>
    </row>
    <row r="101" spans="1:1" x14ac:dyDescent="0.45">
      <c r="A101" s="3"/>
    </row>
    <row r="102" spans="1:1" x14ac:dyDescent="0.45">
      <c r="A102" s="3"/>
    </row>
    <row r="103" spans="1:1" x14ac:dyDescent="0.45">
      <c r="A103" s="3"/>
    </row>
    <row r="104" spans="1:1" x14ac:dyDescent="0.45">
      <c r="A104" s="3"/>
    </row>
    <row r="105" spans="1:1" x14ac:dyDescent="0.45">
      <c r="A105" s="3"/>
    </row>
    <row r="106" spans="1:1" x14ac:dyDescent="0.45">
      <c r="A106" s="3"/>
    </row>
    <row r="107" spans="1:1" x14ac:dyDescent="0.45">
      <c r="A107" s="3"/>
    </row>
    <row r="108" spans="1:1" x14ac:dyDescent="0.45">
      <c r="A108" s="3"/>
    </row>
    <row r="109" spans="1:1" x14ac:dyDescent="0.45">
      <c r="A109" s="3"/>
    </row>
    <row r="110" spans="1:1" x14ac:dyDescent="0.45">
      <c r="A110" s="3"/>
    </row>
    <row r="111" spans="1:1" x14ac:dyDescent="0.45">
      <c r="A111" s="3"/>
    </row>
    <row r="112" spans="1:1" x14ac:dyDescent="0.45">
      <c r="A112" s="3"/>
    </row>
    <row r="113" spans="1:1" x14ac:dyDescent="0.45">
      <c r="A113" s="3"/>
    </row>
    <row r="114" spans="1:1" x14ac:dyDescent="0.45">
      <c r="A114" s="3"/>
    </row>
    <row r="115" spans="1:1" x14ac:dyDescent="0.45">
      <c r="A115" s="3"/>
    </row>
    <row r="116" spans="1:1" x14ac:dyDescent="0.45">
      <c r="A116" s="3"/>
    </row>
    <row r="117" spans="1:1" x14ac:dyDescent="0.45">
      <c r="A117" s="3"/>
    </row>
    <row r="118" spans="1:1" x14ac:dyDescent="0.45">
      <c r="A118" s="3"/>
    </row>
    <row r="119" spans="1:1" x14ac:dyDescent="0.45">
      <c r="A119" s="3"/>
    </row>
    <row r="120" spans="1:1" x14ac:dyDescent="0.45">
      <c r="A120" s="3"/>
    </row>
    <row r="121" spans="1:1" x14ac:dyDescent="0.45">
      <c r="A121" s="3"/>
    </row>
    <row r="122" spans="1:1" x14ac:dyDescent="0.45">
      <c r="A122" s="3"/>
    </row>
    <row r="123" spans="1:1" x14ac:dyDescent="0.45">
      <c r="A123" s="3"/>
    </row>
    <row r="124" spans="1:1" x14ac:dyDescent="0.45">
      <c r="A124" s="3"/>
    </row>
    <row r="125" spans="1:1" x14ac:dyDescent="0.45">
      <c r="A125" s="3"/>
    </row>
    <row r="126" spans="1:1" x14ac:dyDescent="0.45">
      <c r="A126" s="3"/>
    </row>
    <row r="127" spans="1:1" x14ac:dyDescent="0.45">
      <c r="A127" s="3"/>
    </row>
    <row r="128" spans="1:1" x14ac:dyDescent="0.45">
      <c r="A128" s="3"/>
    </row>
    <row r="129" spans="1:1" x14ac:dyDescent="0.45">
      <c r="A129" s="3"/>
    </row>
    <row r="130" spans="1:1" x14ac:dyDescent="0.45">
      <c r="A130" s="3"/>
    </row>
    <row r="131" spans="1:1" x14ac:dyDescent="0.45">
      <c r="A131" s="3"/>
    </row>
    <row r="132" spans="1:1" x14ac:dyDescent="0.45">
      <c r="A132" s="3"/>
    </row>
    <row r="133" spans="1:1" x14ac:dyDescent="0.45">
      <c r="A133" s="3"/>
    </row>
    <row r="134" spans="1:1" x14ac:dyDescent="0.45">
      <c r="A134" s="3"/>
    </row>
    <row r="135" spans="1:1" x14ac:dyDescent="0.45">
      <c r="A135" s="3"/>
    </row>
    <row r="136" spans="1:1" x14ac:dyDescent="0.45">
      <c r="A136" s="3"/>
    </row>
    <row r="137" spans="1:1" x14ac:dyDescent="0.45">
      <c r="A137" s="3"/>
    </row>
    <row r="138" spans="1:1" x14ac:dyDescent="0.45">
      <c r="A138" s="3"/>
    </row>
    <row r="139" spans="1:1" x14ac:dyDescent="0.45">
      <c r="A139" s="3"/>
    </row>
    <row r="140" spans="1:1" x14ac:dyDescent="0.45">
      <c r="A140" s="3"/>
    </row>
    <row r="141" spans="1:1" x14ac:dyDescent="0.45">
      <c r="A141" s="3"/>
    </row>
    <row r="142" spans="1:1" x14ac:dyDescent="0.45">
      <c r="A142" s="3"/>
    </row>
    <row r="143" spans="1:1" x14ac:dyDescent="0.45">
      <c r="A143" s="3"/>
    </row>
    <row r="144" spans="1:1" x14ac:dyDescent="0.45">
      <c r="A144" s="3"/>
    </row>
    <row r="145" spans="1:1" x14ac:dyDescent="0.45">
      <c r="A145" s="3"/>
    </row>
    <row r="146" spans="1:1" x14ac:dyDescent="0.45">
      <c r="A146" s="3"/>
    </row>
    <row r="147" spans="1:1" x14ac:dyDescent="0.45">
      <c r="A147" s="3"/>
    </row>
    <row r="148" spans="1:1" x14ac:dyDescent="0.45">
      <c r="A148" s="3"/>
    </row>
    <row r="149" spans="1:1" x14ac:dyDescent="0.45">
      <c r="A149" s="3"/>
    </row>
    <row r="150" spans="1:1" x14ac:dyDescent="0.45">
      <c r="A150" s="3"/>
    </row>
    <row r="151" spans="1:1" x14ac:dyDescent="0.45">
      <c r="A151" s="3"/>
    </row>
    <row r="152" spans="1:1" x14ac:dyDescent="0.45">
      <c r="A152" s="3"/>
    </row>
    <row r="153" spans="1:1" x14ac:dyDescent="0.45">
      <c r="A153" s="3"/>
    </row>
    <row r="154" spans="1:1" x14ac:dyDescent="0.45">
      <c r="A154" s="3"/>
    </row>
    <row r="155" spans="1:1" x14ac:dyDescent="0.45">
      <c r="A155" s="3"/>
    </row>
    <row r="156" spans="1:1" x14ac:dyDescent="0.45">
      <c r="A156" s="3"/>
    </row>
    <row r="157" spans="1:1" x14ac:dyDescent="0.45">
      <c r="A157" s="3"/>
    </row>
    <row r="158" spans="1:1" x14ac:dyDescent="0.45">
      <c r="A158" s="3"/>
    </row>
    <row r="159" spans="1:1" x14ac:dyDescent="0.45">
      <c r="A159" s="3"/>
    </row>
    <row r="160" spans="1:1" x14ac:dyDescent="0.45">
      <c r="A160" s="3"/>
    </row>
    <row r="161" spans="1:1" x14ac:dyDescent="0.45">
      <c r="A161" s="3"/>
    </row>
    <row r="162" spans="1:1" x14ac:dyDescent="0.45">
      <c r="A162" s="3"/>
    </row>
    <row r="163" spans="1:1" x14ac:dyDescent="0.45">
      <c r="A163" s="3"/>
    </row>
    <row r="164" spans="1:1" x14ac:dyDescent="0.45">
      <c r="A164" s="3"/>
    </row>
    <row r="165" spans="1:1" x14ac:dyDescent="0.45">
      <c r="A165" s="3"/>
    </row>
    <row r="166" spans="1:1" x14ac:dyDescent="0.45">
      <c r="A166" s="3"/>
    </row>
    <row r="167" spans="1:1" x14ac:dyDescent="0.45">
      <c r="A167" s="3"/>
    </row>
    <row r="168" spans="1:1" x14ac:dyDescent="0.45">
      <c r="A168" s="3"/>
    </row>
    <row r="169" spans="1:1" x14ac:dyDescent="0.45">
      <c r="A169" s="3"/>
    </row>
    <row r="170" spans="1:1" x14ac:dyDescent="0.45">
      <c r="A170" s="3"/>
    </row>
    <row r="171" spans="1:1" x14ac:dyDescent="0.45">
      <c r="A171" s="3"/>
    </row>
    <row r="172" spans="1:1" x14ac:dyDescent="0.45">
      <c r="A172" s="3"/>
    </row>
    <row r="173" spans="1:1" x14ac:dyDescent="0.45">
      <c r="A173" s="3"/>
    </row>
    <row r="174" spans="1:1" x14ac:dyDescent="0.45">
      <c r="A174" s="3"/>
    </row>
    <row r="175" spans="1:1" x14ac:dyDescent="0.45">
      <c r="A175" s="3"/>
    </row>
    <row r="176" spans="1:1" x14ac:dyDescent="0.45">
      <c r="A176" s="3"/>
    </row>
    <row r="177" spans="1:1" x14ac:dyDescent="0.45">
      <c r="A177" s="3"/>
    </row>
    <row r="178" spans="1:1" x14ac:dyDescent="0.45">
      <c r="A178" s="3"/>
    </row>
    <row r="179" spans="1:1" x14ac:dyDescent="0.45">
      <c r="A179" s="3"/>
    </row>
    <row r="180" spans="1:1" x14ac:dyDescent="0.45">
      <c r="A180" s="3"/>
    </row>
    <row r="181" spans="1:1" x14ac:dyDescent="0.45">
      <c r="A181" s="3"/>
    </row>
    <row r="182" spans="1:1" x14ac:dyDescent="0.45">
      <c r="A182" s="3"/>
    </row>
    <row r="183" spans="1:1" x14ac:dyDescent="0.45">
      <c r="A183" s="3"/>
    </row>
    <row r="184" spans="1:1" x14ac:dyDescent="0.45">
      <c r="A184" s="3"/>
    </row>
    <row r="185" spans="1:1" x14ac:dyDescent="0.45">
      <c r="A185" s="3"/>
    </row>
    <row r="186" spans="1:1" x14ac:dyDescent="0.45">
      <c r="A186" s="3"/>
    </row>
    <row r="187" spans="1:1" x14ac:dyDescent="0.45">
      <c r="A187" s="3"/>
    </row>
    <row r="188" spans="1:1" x14ac:dyDescent="0.45">
      <c r="A188" s="3"/>
    </row>
    <row r="189" spans="1:1" x14ac:dyDescent="0.45">
      <c r="A189" s="3"/>
    </row>
    <row r="190" spans="1:1" x14ac:dyDescent="0.45">
      <c r="A190" s="3"/>
    </row>
    <row r="191" spans="1:1" x14ac:dyDescent="0.45">
      <c r="A191" s="3"/>
    </row>
    <row r="192" spans="1:1" x14ac:dyDescent="0.45">
      <c r="A192" s="3"/>
    </row>
    <row r="193" spans="1:1" x14ac:dyDescent="0.45">
      <c r="A193" s="3"/>
    </row>
    <row r="194" spans="1:1" x14ac:dyDescent="0.45">
      <c r="A194" s="3"/>
    </row>
    <row r="195" spans="1:1" x14ac:dyDescent="0.45">
      <c r="A195" s="3"/>
    </row>
    <row r="196" spans="1:1" x14ac:dyDescent="0.45">
      <c r="A196" s="3"/>
    </row>
    <row r="197" spans="1:1" x14ac:dyDescent="0.45">
      <c r="A197" s="3"/>
    </row>
    <row r="198" spans="1:1" x14ac:dyDescent="0.45">
      <c r="A198" s="3"/>
    </row>
    <row r="199" spans="1:1" x14ac:dyDescent="0.45">
      <c r="A199" s="3"/>
    </row>
    <row r="200" spans="1:1" x14ac:dyDescent="0.45">
      <c r="A200" s="3"/>
    </row>
    <row r="201" spans="1:1" x14ac:dyDescent="0.45">
      <c r="A201" s="3"/>
    </row>
    <row r="202" spans="1:1" x14ac:dyDescent="0.45">
      <c r="A202" s="3"/>
    </row>
    <row r="203" spans="1:1" x14ac:dyDescent="0.45">
      <c r="A203" s="3"/>
    </row>
    <row r="204" spans="1:1" x14ac:dyDescent="0.45">
      <c r="A204" s="3"/>
    </row>
    <row r="205" spans="1:1" x14ac:dyDescent="0.45">
      <c r="A205" s="3"/>
    </row>
    <row r="206" spans="1:1" x14ac:dyDescent="0.45">
      <c r="A206" s="3"/>
    </row>
    <row r="207" spans="1:1" x14ac:dyDescent="0.45">
      <c r="A207" s="3"/>
    </row>
    <row r="208" spans="1:1" x14ac:dyDescent="0.45">
      <c r="A208" s="3"/>
    </row>
    <row r="209" spans="1:1" x14ac:dyDescent="0.45">
      <c r="A209" s="3"/>
    </row>
    <row r="210" spans="1:1" x14ac:dyDescent="0.45">
      <c r="A210" s="3"/>
    </row>
    <row r="211" spans="1:1" x14ac:dyDescent="0.45">
      <c r="A211" s="3"/>
    </row>
    <row r="212" spans="1:1" x14ac:dyDescent="0.45">
      <c r="A212" s="3"/>
    </row>
    <row r="213" spans="1:1" x14ac:dyDescent="0.45">
      <c r="A213" s="3"/>
    </row>
    <row r="214" spans="1:1" x14ac:dyDescent="0.45">
      <c r="A214" s="3"/>
    </row>
    <row r="215" spans="1:1" x14ac:dyDescent="0.45">
      <c r="A215" s="3"/>
    </row>
    <row r="216" spans="1:1" x14ac:dyDescent="0.45">
      <c r="A216" s="3"/>
    </row>
    <row r="217" spans="1:1" x14ac:dyDescent="0.45">
      <c r="A217" s="3"/>
    </row>
    <row r="218" spans="1:1" x14ac:dyDescent="0.45">
      <c r="A218" s="3"/>
    </row>
    <row r="219" spans="1:1" x14ac:dyDescent="0.45">
      <c r="A219" s="3"/>
    </row>
    <row r="220" spans="1:1" x14ac:dyDescent="0.45">
      <c r="A220" s="3"/>
    </row>
    <row r="221" spans="1:1" x14ac:dyDescent="0.45">
      <c r="A221" s="3"/>
    </row>
    <row r="222" spans="1:1" x14ac:dyDescent="0.45">
      <c r="A222" s="3"/>
    </row>
    <row r="223" spans="1:1" x14ac:dyDescent="0.45">
      <c r="A223" s="3"/>
    </row>
    <row r="224" spans="1:1" x14ac:dyDescent="0.45">
      <c r="A224" s="3"/>
    </row>
    <row r="225" spans="1:1" x14ac:dyDescent="0.45">
      <c r="A225" s="3"/>
    </row>
    <row r="226" spans="1:1" x14ac:dyDescent="0.45">
      <c r="A226" s="3"/>
    </row>
    <row r="227" spans="1:1" x14ac:dyDescent="0.45">
      <c r="A227" s="3"/>
    </row>
    <row r="228" spans="1:1" x14ac:dyDescent="0.45">
      <c r="A228" s="3"/>
    </row>
    <row r="229" spans="1:1" x14ac:dyDescent="0.45">
      <c r="A229" s="3"/>
    </row>
    <row r="230" spans="1:1" x14ac:dyDescent="0.45">
      <c r="A230" s="3"/>
    </row>
    <row r="231" spans="1:1" x14ac:dyDescent="0.45">
      <c r="A231" s="3"/>
    </row>
    <row r="232" spans="1:1" x14ac:dyDescent="0.45">
      <c r="A232" s="3"/>
    </row>
    <row r="233" spans="1:1" x14ac:dyDescent="0.45">
      <c r="A233" s="3"/>
    </row>
    <row r="234" spans="1:1" x14ac:dyDescent="0.45">
      <c r="A234" s="3"/>
    </row>
    <row r="235" spans="1:1" x14ac:dyDescent="0.45">
      <c r="A235" s="3"/>
    </row>
    <row r="236" spans="1:1" x14ac:dyDescent="0.45">
      <c r="A236" s="3"/>
    </row>
    <row r="237" spans="1:1" x14ac:dyDescent="0.45">
      <c r="A237" s="3"/>
    </row>
    <row r="238" spans="1:1" x14ac:dyDescent="0.45">
      <c r="A238" s="3"/>
    </row>
    <row r="239" spans="1:1" x14ac:dyDescent="0.45">
      <c r="A239" s="3"/>
    </row>
    <row r="240" spans="1:1" x14ac:dyDescent="0.45">
      <c r="A240" s="3"/>
    </row>
    <row r="241" spans="1:1" x14ac:dyDescent="0.45">
      <c r="A241" s="3"/>
    </row>
    <row r="242" spans="1:1" x14ac:dyDescent="0.45">
      <c r="A242" s="3"/>
    </row>
    <row r="243" spans="1:1" x14ac:dyDescent="0.45">
      <c r="A243" s="3"/>
    </row>
    <row r="244" spans="1:1" x14ac:dyDescent="0.45">
      <c r="A244" s="3"/>
    </row>
    <row r="245" spans="1:1" x14ac:dyDescent="0.45">
      <c r="A245" s="3"/>
    </row>
    <row r="246" spans="1:1" x14ac:dyDescent="0.45">
      <c r="A246" s="3"/>
    </row>
    <row r="247" spans="1:1" x14ac:dyDescent="0.45">
      <c r="A247" s="3"/>
    </row>
    <row r="248" spans="1:1" x14ac:dyDescent="0.45">
      <c r="A248" s="3"/>
    </row>
    <row r="249" spans="1:1" x14ac:dyDescent="0.45">
      <c r="A249" s="3"/>
    </row>
    <row r="250" spans="1:1" x14ac:dyDescent="0.45">
      <c r="A250" s="3"/>
    </row>
    <row r="251" spans="1:1" x14ac:dyDescent="0.45">
      <c r="A251" s="3"/>
    </row>
    <row r="252" spans="1:1" x14ac:dyDescent="0.45">
      <c r="A252" s="3"/>
    </row>
    <row r="253" spans="1:1" x14ac:dyDescent="0.45">
      <c r="A253" s="3"/>
    </row>
    <row r="254" spans="1:1" x14ac:dyDescent="0.45">
      <c r="A254" s="3"/>
    </row>
    <row r="255" spans="1:1" x14ac:dyDescent="0.45">
      <c r="A255" s="3"/>
    </row>
    <row r="256" spans="1:1" x14ac:dyDescent="0.45">
      <c r="A256" s="3"/>
    </row>
    <row r="257" spans="1:1" x14ac:dyDescent="0.45">
      <c r="A257" s="3"/>
    </row>
    <row r="258" spans="1:1" x14ac:dyDescent="0.45">
      <c r="A258" s="3"/>
    </row>
    <row r="259" spans="1:1" x14ac:dyDescent="0.45">
      <c r="A259" s="3"/>
    </row>
    <row r="260" spans="1:1" x14ac:dyDescent="0.45">
      <c r="A260" s="3"/>
    </row>
    <row r="261" spans="1:1" x14ac:dyDescent="0.45">
      <c r="A261" s="3"/>
    </row>
    <row r="262" spans="1:1" x14ac:dyDescent="0.45">
      <c r="A262" s="3"/>
    </row>
    <row r="263" spans="1:1" x14ac:dyDescent="0.45">
      <c r="A263" s="3"/>
    </row>
    <row r="264" spans="1:1" x14ac:dyDescent="0.45">
      <c r="A264" s="3"/>
    </row>
    <row r="265" spans="1:1" x14ac:dyDescent="0.45">
      <c r="A265" s="3"/>
    </row>
    <row r="266" spans="1:1" x14ac:dyDescent="0.45">
      <c r="A266" s="3"/>
    </row>
    <row r="267" spans="1:1" x14ac:dyDescent="0.45">
      <c r="A267" s="3"/>
    </row>
    <row r="268" spans="1:1" x14ac:dyDescent="0.45">
      <c r="A268" s="3"/>
    </row>
    <row r="269" spans="1:1" x14ac:dyDescent="0.45">
      <c r="A269" s="3"/>
    </row>
    <row r="270" spans="1:1" x14ac:dyDescent="0.45">
      <c r="A270" s="3"/>
    </row>
    <row r="271" spans="1:1" x14ac:dyDescent="0.45">
      <c r="A271" s="3"/>
    </row>
    <row r="272" spans="1:1" x14ac:dyDescent="0.45">
      <c r="A272" s="3"/>
    </row>
    <row r="273" spans="1:1" x14ac:dyDescent="0.45">
      <c r="A273" s="3"/>
    </row>
    <row r="274" spans="1:1" x14ac:dyDescent="0.45">
      <c r="A274" s="3"/>
    </row>
    <row r="275" spans="1:1" x14ac:dyDescent="0.45">
      <c r="A275" s="3"/>
    </row>
    <row r="276" spans="1:1" x14ac:dyDescent="0.45">
      <c r="A276" s="3"/>
    </row>
    <row r="277" spans="1:1" x14ac:dyDescent="0.45">
      <c r="A277" s="3"/>
    </row>
    <row r="278" spans="1:1" x14ac:dyDescent="0.45">
      <c r="A278" s="3"/>
    </row>
    <row r="279" spans="1:1" x14ac:dyDescent="0.45">
      <c r="A279" s="3"/>
    </row>
    <row r="280" spans="1:1" x14ac:dyDescent="0.45">
      <c r="A280" s="3"/>
    </row>
    <row r="281" spans="1:1" x14ac:dyDescent="0.45">
      <c r="A281" s="3"/>
    </row>
    <row r="282" spans="1:1" x14ac:dyDescent="0.45">
      <c r="A282" s="3"/>
    </row>
    <row r="283" spans="1:1" x14ac:dyDescent="0.45">
      <c r="A283" s="3"/>
    </row>
    <row r="284" spans="1:1" x14ac:dyDescent="0.45">
      <c r="A284" s="3"/>
    </row>
    <row r="285" spans="1:1" x14ac:dyDescent="0.45">
      <c r="A285" s="3"/>
    </row>
    <row r="286" spans="1:1" x14ac:dyDescent="0.45">
      <c r="A286" s="3"/>
    </row>
    <row r="287" spans="1:1" x14ac:dyDescent="0.45">
      <c r="A287" s="3"/>
    </row>
    <row r="288" spans="1:1" x14ac:dyDescent="0.45">
      <c r="A288" s="3"/>
    </row>
    <row r="289" spans="1:1" x14ac:dyDescent="0.45">
      <c r="A289" s="3"/>
    </row>
    <row r="290" spans="1:1" x14ac:dyDescent="0.45">
      <c r="A290" s="3"/>
    </row>
    <row r="291" spans="1:1" x14ac:dyDescent="0.45">
      <c r="A291" s="3"/>
    </row>
    <row r="292" spans="1:1" x14ac:dyDescent="0.45">
      <c r="A292" s="3"/>
    </row>
    <row r="293" spans="1:1" x14ac:dyDescent="0.45">
      <c r="A293" s="3"/>
    </row>
    <row r="294" spans="1:1" x14ac:dyDescent="0.45">
      <c r="A294" s="3"/>
    </row>
    <row r="295" spans="1:1" x14ac:dyDescent="0.45">
      <c r="A295" s="3"/>
    </row>
    <row r="296" spans="1:1" x14ac:dyDescent="0.45">
      <c r="A296" s="3"/>
    </row>
    <row r="297" spans="1:1" x14ac:dyDescent="0.45">
      <c r="A297" s="3"/>
    </row>
    <row r="298" spans="1:1" x14ac:dyDescent="0.45">
      <c r="A298" s="3"/>
    </row>
    <row r="299" spans="1:1" x14ac:dyDescent="0.45">
      <c r="A299" s="3"/>
    </row>
    <row r="300" spans="1:1" x14ac:dyDescent="0.45">
      <c r="A300" s="3"/>
    </row>
    <row r="301" spans="1:1" x14ac:dyDescent="0.45">
      <c r="A301" s="3"/>
    </row>
    <row r="302" spans="1:1" x14ac:dyDescent="0.45">
      <c r="A302" s="3"/>
    </row>
    <row r="303" spans="1:1" x14ac:dyDescent="0.45">
      <c r="A303" s="3"/>
    </row>
    <row r="304" spans="1:1" x14ac:dyDescent="0.45">
      <c r="A304" s="3"/>
    </row>
    <row r="305" spans="1:1" x14ac:dyDescent="0.45">
      <c r="A305" s="3"/>
    </row>
    <row r="306" spans="1:1" x14ac:dyDescent="0.45">
      <c r="A306" s="3"/>
    </row>
    <row r="307" spans="1:1" x14ac:dyDescent="0.45">
      <c r="A307" s="3"/>
    </row>
    <row r="308" spans="1:1" x14ac:dyDescent="0.45">
      <c r="A308" s="3"/>
    </row>
    <row r="309" spans="1:1" x14ac:dyDescent="0.45">
      <c r="A309" s="3"/>
    </row>
    <row r="310" spans="1:1" x14ac:dyDescent="0.45">
      <c r="A310" s="3"/>
    </row>
    <row r="311" spans="1:1" x14ac:dyDescent="0.45">
      <c r="A311" s="3"/>
    </row>
    <row r="312" spans="1:1" x14ac:dyDescent="0.45">
      <c r="A312" s="3"/>
    </row>
    <row r="313" spans="1:1" x14ac:dyDescent="0.45">
      <c r="A313" s="3"/>
    </row>
    <row r="314" spans="1:1" x14ac:dyDescent="0.45">
      <c r="A314" s="3"/>
    </row>
    <row r="315" spans="1:1" x14ac:dyDescent="0.45">
      <c r="A315" s="3"/>
    </row>
    <row r="316" spans="1:1" x14ac:dyDescent="0.45">
      <c r="A316" s="3"/>
    </row>
    <row r="317" spans="1:1" x14ac:dyDescent="0.45">
      <c r="A317" s="3"/>
    </row>
    <row r="318" spans="1:1" x14ac:dyDescent="0.45">
      <c r="A318" s="3"/>
    </row>
    <row r="319" spans="1:1" x14ac:dyDescent="0.45">
      <c r="A319" s="3"/>
    </row>
    <row r="320" spans="1:1" x14ac:dyDescent="0.45">
      <c r="A320" s="3"/>
    </row>
    <row r="321" spans="1:1" x14ac:dyDescent="0.45">
      <c r="A321" s="3"/>
    </row>
    <row r="322" spans="1:1" x14ac:dyDescent="0.45">
      <c r="A322" s="3"/>
    </row>
    <row r="323" spans="1:1" x14ac:dyDescent="0.45">
      <c r="A323" s="3"/>
    </row>
    <row r="324" spans="1:1" x14ac:dyDescent="0.45">
      <c r="A324" s="3"/>
    </row>
    <row r="325" spans="1:1" x14ac:dyDescent="0.45">
      <c r="A325" s="3"/>
    </row>
    <row r="326" spans="1:1" x14ac:dyDescent="0.45">
      <c r="A326" s="3"/>
    </row>
    <row r="327" spans="1:1" x14ac:dyDescent="0.45">
      <c r="A327" s="3"/>
    </row>
    <row r="328" spans="1:1" x14ac:dyDescent="0.45">
      <c r="A328" s="3"/>
    </row>
    <row r="329" spans="1:1" x14ac:dyDescent="0.45">
      <c r="A329" s="3"/>
    </row>
    <row r="330" spans="1:1" x14ac:dyDescent="0.45">
      <c r="A330" s="3"/>
    </row>
    <row r="331" spans="1:1" x14ac:dyDescent="0.45">
      <c r="A331" s="3"/>
    </row>
    <row r="332" spans="1:1" x14ac:dyDescent="0.45">
      <c r="A332" s="3"/>
    </row>
    <row r="333" spans="1:1" x14ac:dyDescent="0.45">
      <c r="A333" s="3"/>
    </row>
    <row r="334" spans="1:1" x14ac:dyDescent="0.45">
      <c r="A334" s="3"/>
    </row>
    <row r="335" spans="1:1" x14ac:dyDescent="0.45">
      <c r="A335" s="3"/>
    </row>
    <row r="336" spans="1:1" x14ac:dyDescent="0.45">
      <c r="A336" s="3"/>
    </row>
    <row r="337" spans="1:1" x14ac:dyDescent="0.45">
      <c r="A337" s="3"/>
    </row>
    <row r="338" spans="1:1" x14ac:dyDescent="0.45">
      <c r="A338" s="3"/>
    </row>
    <row r="339" spans="1:1" x14ac:dyDescent="0.45">
      <c r="A339" s="3"/>
    </row>
    <row r="340" spans="1:1" x14ac:dyDescent="0.45">
      <c r="A340" s="3"/>
    </row>
    <row r="341" spans="1:1" x14ac:dyDescent="0.45">
      <c r="A341" s="3"/>
    </row>
    <row r="342" spans="1:1" x14ac:dyDescent="0.45">
      <c r="A342" s="3"/>
    </row>
    <row r="343" spans="1:1" x14ac:dyDescent="0.45">
      <c r="A343" s="3"/>
    </row>
    <row r="344" spans="1:1" x14ac:dyDescent="0.45">
      <c r="A344" s="3"/>
    </row>
    <row r="345" spans="1:1" x14ac:dyDescent="0.45">
      <c r="A345" s="3"/>
    </row>
    <row r="346" spans="1:1" x14ac:dyDescent="0.45">
      <c r="A346" s="3"/>
    </row>
    <row r="347" spans="1:1" x14ac:dyDescent="0.45">
      <c r="A347" s="3"/>
    </row>
    <row r="348" spans="1:1" x14ac:dyDescent="0.45">
      <c r="A348" s="3"/>
    </row>
    <row r="349" spans="1:1" x14ac:dyDescent="0.45">
      <c r="A349" s="3"/>
    </row>
    <row r="350" spans="1:1" x14ac:dyDescent="0.45">
      <c r="A350" s="3"/>
    </row>
    <row r="351" spans="1:1" x14ac:dyDescent="0.45">
      <c r="A351" s="3"/>
    </row>
    <row r="352" spans="1:1" x14ac:dyDescent="0.45">
      <c r="A352" s="3"/>
    </row>
    <row r="353" spans="1:1" x14ac:dyDescent="0.45">
      <c r="A353" s="3"/>
    </row>
    <row r="354" spans="1:1" x14ac:dyDescent="0.45">
      <c r="A354" s="3"/>
    </row>
    <row r="355" spans="1:1" x14ac:dyDescent="0.45">
      <c r="A355" s="3"/>
    </row>
    <row r="356" spans="1:1" x14ac:dyDescent="0.45">
      <c r="A356" s="3"/>
    </row>
    <row r="357" spans="1:1" x14ac:dyDescent="0.45">
      <c r="A357" s="3"/>
    </row>
    <row r="358" spans="1:1" x14ac:dyDescent="0.45">
      <c r="A358" s="3"/>
    </row>
    <row r="359" spans="1:1" x14ac:dyDescent="0.45">
      <c r="A359" s="3"/>
    </row>
    <row r="360" spans="1:1" x14ac:dyDescent="0.45">
      <c r="A360" s="3"/>
    </row>
    <row r="361" spans="1:1" x14ac:dyDescent="0.45">
      <c r="A361" s="3"/>
    </row>
    <row r="362" spans="1:1" x14ac:dyDescent="0.45">
      <c r="A362" s="3"/>
    </row>
    <row r="363" spans="1:1" x14ac:dyDescent="0.45">
      <c r="A363" s="3"/>
    </row>
    <row r="364" spans="1:1" x14ac:dyDescent="0.45">
      <c r="A364" s="3"/>
    </row>
    <row r="365" spans="1:1" x14ac:dyDescent="0.45">
      <c r="A365" s="3"/>
    </row>
    <row r="366" spans="1:1" x14ac:dyDescent="0.45">
      <c r="A366" s="3"/>
    </row>
    <row r="367" spans="1:1" x14ac:dyDescent="0.45">
      <c r="A367" s="3"/>
    </row>
    <row r="368" spans="1:1" x14ac:dyDescent="0.45">
      <c r="A368" s="3"/>
    </row>
    <row r="369" spans="1:1" x14ac:dyDescent="0.45">
      <c r="A369" s="3"/>
    </row>
    <row r="370" spans="1:1" x14ac:dyDescent="0.45">
      <c r="A370" s="3"/>
    </row>
    <row r="371" spans="1:1" x14ac:dyDescent="0.45">
      <c r="A371" s="3"/>
    </row>
    <row r="372" spans="1:1" x14ac:dyDescent="0.45">
      <c r="A372" s="3"/>
    </row>
    <row r="373" spans="1:1" x14ac:dyDescent="0.45">
      <c r="A373" s="3"/>
    </row>
    <row r="374" spans="1:1" x14ac:dyDescent="0.45">
      <c r="A374" s="3"/>
    </row>
    <row r="375" spans="1:1" x14ac:dyDescent="0.45">
      <c r="A375" s="3"/>
    </row>
    <row r="376" spans="1:1" x14ac:dyDescent="0.45">
      <c r="A376" s="3"/>
    </row>
    <row r="377" spans="1:1" x14ac:dyDescent="0.45">
      <c r="A377" s="3"/>
    </row>
    <row r="378" spans="1:1" x14ac:dyDescent="0.45">
      <c r="A378" s="3"/>
    </row>
    <row r="379" spans="1:1" x14ac:dyDescent="0.45">
      <c r="A379" s="3"/>
    </row>
    <row r="380" spans="1:1" x14ac:dyDescent="0.45">
      <c r="A380" s="3"/>
    </row>
    <row r="381" spans="1:1" x14ac:dyDescent="0.45">
      <c r="A381" s="3"/>
    </row>
    <row r="382" spans="1:1" x14ac:dyDescent="0.45">
      <c r="A382" s="3"/>
    </row>
    <row r="383" spans="1:1" x14ac:dyDescent="0.45">
      <c r="A383" s="3"/>
    </row>
    <row r="384" spans="1:1" x14ac:dyDescent="0.45">
      <c r="A384" s="3"/>
    </row>
    <row r="385" spans="1:1" x14ac:dyDescent="0.45">
      <c r="A385" s="3"/>
    </row>
    <row r="386" spans="1:1" x14ac:dyDescent="0.45">
      <c r="A386" s="3"/>
    </row>
    <row r="387" spans="1:1" x14ac:dyDescent="0.45">
      <c r="A387" s="3"/>
    </row>
    <row r="388" spans="1:1" x14ac:dyDescent="0.45">
      <c r="A388" s="3"/>
    </row>
    <row r="389" spans="1:1" x14ac:dyDescent="0.45">
      <c r="A389" s="3"/>
    </row>
    <row r="390" spans="1:1" x14ac:dyDescent="0.45">
      <c r="A390" s="3"/>
    </row>
    <row r="391" spans="1:1" x14ac:dyDescent="0.45">
      <c r="A391" s="3"/>
    </row>
    <row r="392" spans="1:1" x14ac:dyDescent="0.45">
      <c r="A392" s="3"/>
    </row>
    <row r="393" spans="1:1" x14ac:dyDescent="0.45">
      <c r="A393" s="3"/>
    </row>
    <row r="394" spans="1:1" x14ac:dyDescent="0.45">
      <c r="A394" s="3"/>
    </row>
    <row r="395" spans="1:1" x14ac:dyDescent="0.45">
      <c r="A395" s="3"/>
    </row>
    <row r="396" spans="1:1" x14ac:dyDescent="0.45">
      <c r="A396" s="3"/>
    </row>
    <row r="397" spans="1:1" x14ac:dyDescent="0.45">
      <c r="A397" s="3"/>
    </row>
    <row r="398" spans="1:1" x14ac:dyDescent="0.45">
      <c r="A398" s="3"/>
    </row>
    <row r="399" spans="1:1" x14ac:dyDescent="0.45">
      <c r="A399" s="3"/>
    </row>
    <row r="400" spans="1:1" x14ac:dyDescent="0.45">
      <c r="A400" s="3"/>
    </row>
    <row r="401" spans="1:1" x14ac:dyDescent="0.45">
      <c r="A401" s="3"/>
    </row>
    <row r="402" spans="1:1" x14ac:dyDescent="0.45">
      <c r="A402" s="3"/>
    </row>
    <row r="403" spans="1:1" x14ac:dyDescent="0.45">
      <c r="A403" s="3"/>
    </row>
    <row r="404" spans="1:1" x14ac:dyDescent="0.45">
      <c r="A404" s="3"/>
    </row>
    <row r="405" spans="1:1" x14ac:dyDescent="0.45">
      <c r="A405" s="3"/>
    </row>
    <row r="406" spans="1:1" x14ac:dyDescent="0.45">
      <c r="A406" s="3"/>
    </row>
    <row r="407" spans="1:1" x14ac:dyDescent="0.45">
      <c r="A407" s="3"/>
    </row>
    <row r="408" spans="1:1" x14ac:dyDescent="0.45">
      <c r="A408" s="3"/>
    </row>
    <row r="409" spans="1:1" x14ac:dyDescent="0.45">
      <c r="A409" s="3"/>
    </row>
    <row r="410" spans="1:1" x14ac:dyDescent="0.45">
      <c r="A410" s="3"/>
    </row>
    <row r="411" spans="1:1" x14ac:dyDescent="0.45">
      <c r="A411" s="3"/>
    </row>
    <row r="412" spans="1:1" x14ac:dyDescent="0.45">
      <c r="A412" s="3"/>
    </row>
    <row r="413" spans="1:1" x14ac:dyDescent="0.45">
      <c r="A413" s="3"/>
    </row>
    <row r="414" spans="1:1" x14ac:dyDescent="0.45">
      <c r="A414" s="3"/>
    </row>
    <row r="415" spans="1:1" x14ac:dyDescent="0.45">
      <c r="A415" s="3"/>
    </row>
    <row r="416" spans="1:1" x14ac:dyDescent="0.45">
      <c r="A416" s="3"/>
    </row>
    <row r="417" spans="1:1" x14ac:dyDescent="0.45">
      <c r="A417" s="3"/>
    </row>
    <row r="418" spans="1:1" x14ac:dyDescent="0.45">
      <c r="A418" s="3"/>
    </row>
    <row r="419" spans="1:1" x14ac:dyDescent="0.45">
      <c r="A419" s="3"/>
    </row>
    <row r="420" spans="1:1" x14ac:dyDescent="0.45">
      <c r="A420" s="3"/>
    </row>
    <row r="421" spans="1:1" x14ac:dyDescent="0.45">
      <c r="A421" s="3"/>
    </row>
    <row r="422" spans="1:1" x14ac:dyDescent="0.45">
      <c r="A422" s="3"/>
    </row>
    <row r="423" spans="1:1" x14ac:dyDescent="0.45">
      <c r="A423" s="3"/>
    </row>
    <row r="424" spans="1:1" x14ac:dyDescent="0.45">
      <c r="A424" s="3"/>
    </row>
    <row r="425" spans="1:1" x14ac:dyDescent="0.45">
      <c r="A425" s="3"/>
    </row>
    <row r="426" spans="1:1" x14ac:dyDescent="0.45">
      <c r="A426" s="3"/>
    </row>
    <row r="427" spans="1:1" x14ac:dyDescent="0.45">
      <c r="A427" s="3"/>
    </row>
    <row r="428" spans="1:1" x14ac:dyDescent="0.45">
      <c r="A428" s="3"/>
    </row>
    <row r="429" spans="1:1" x14ac:dyDescent="0.45">
      <c r="A429" s="3"/>
    </row>
    <row r="430" spans="1:1" x14ac:dyDescent="0.45">
      <c r="A430" s="3"/>
    </row>
    <row r="431" spans="1:1" x14ac:dyDescent="0.45">
      <c r="A431" s="3"/>
    </row>
    <row r="432" spans="1:1" x14ac:dyDescent="0.45">
      <c r="A432" s="3"/>
    </row>
    <row r="433" spans="1:1" x14ac:dyDescent="0.45">
      <c r="A433" s="3"/>
    </row>
    <row r="434" spans="1:1" x14ac:dyDescent="0.45">
      <c r="A434" s="3"/>
    </row>
    <row r="435" spans="1:1" x14ac:dyDescent="0.45">
      <c r="A435" s="3"/>
    </row>
    <row r="436" spans="1:1" x14ac:dyDescent="0.45">
      <c r="A436" s="3"/>
    </row>
    <row r="437" spans="1:1" x14ac:dyDescent="0.45">
      <c r="A437" s="3"/>
    </row>
    <row r="438" spans="1:1" x14ac:dyDescent="0.45">
      <c r="A438" s="3"/>
    </row>
    <row r="439" spans="1:1" x14ac:dyDescent="0.45">
      <c r="A439" s="3"/>
    </row>
    <row r="440" spans="1:1" x14ac:dyDescent="0.45">
      <c r="A440" s="3"/>
    </row>
    <row r="441" spans="1:1" x14ac:dyDescent="0.45">
      <c r="A441" s="3"/>
    </row>
    <row r="442" spans="1:1" x14ac:dyDescent="0.45">
      <c r="A442" s="3"/>
    </row>
    <row r="443" spans="1:1" x14ac:dyDescent="0.45">
      <c r="A443" s="3"/>
    </row>
    <row r="444" spans="1:1" x14ac:dyDescent="0.45">
      <c r="A444" s="3"/>
    </row>
    <row r="445" spans="1:1" x14ac:dyDescent="0.45">
      <c r="A445" s="3"/>
    </row>
    <row r="446" spans="1:1" x14ac:dyDescent="0.45">
      <c r="A446" s="3"/>
    </row>
    <row r="447" spans="1:1" x14ac:dyDescent="0.45">
      <c r="A447" s="3"/>
    </row>
    <row r="448" spans="1:1" x14ac:dyDescent="0.45">
      <c r="A448" s="3"/>
    </row>
    <row r="449" spans="1:1" x14ac:dyDescent="0.45">
      <c r="A449" s="3"/>
    </row>
    <row r="450" spans="1:1" x14ac:dyDescent="0.45">
      <c r="A450" s="3"/>
    </row>
    <row r="451" spans="1:1" x14ac:dyDescent="0.45">
      <c r="A451" s="3"/>
    </row>
    <row r="452" spans="1:1" x14ac:dyDescent="0.45">
      <c r="A452" s="3"/>
    </row>
    <row r="453" spans="1:1" x14ac:dyDescent="0.45">
      <c r="A453" s="3"/>
    </row>
    <row r="454" spans="1:1" x14ac:dyDescent="0.45">
      <c r="A454" s="3"/>
    </row>
    <row r="455" spans="1:1" x14ac:dyDescent="0.45">
      <c r="A455" s="3"/>
    </row>
    <row r="456" spans="1:1" x14ac:dyDescent="0.45">
      <c r="A456" s="3"/>
    </row>
    <row r="457" spans="1:1" x14ac:dyDescent="0.45">
      <c r="A457" s="3"/>
    </row>
    <row r="458" spans="1:1" x14ac:dyDescent="0.45">
      <c r="A458" s="3"/>
    </row>
    <row r="459" spans="1:1" x14ac:dyDescent="0.45">
      <c r="A459" s="3"/>
    </row>
    <row r="460" spans="1:1" x14ac:dyDescent="0.45">
      <c r="A460" s="3"/>
    </row>
    <row r="461" spans="1:1" x14ac:dyDescent="0.45">
      <c r="A461" s="3"/>
    </row>
    <row r="462" spans="1:1" x14ac:dyDescent="0.45">
      <c r="A462" s="3"/>
    </row>
    <row r="463" spans="1:1" x14ac:dyDescent="0.45">
      <c r="A463" s="3"/>
    </row>
    <row r="464" spans="1:1" x14ac:dyDescent="0.45">
      <c r="A464" s="3"/>
    </row>
    <row r="465" spans="1:1" x14ac:dyDescent="0.45">
      <c r="A465" s="3"/>
    </row>
    <row r="466" spans="1:1" x14ac:dyDescent="0.45">
      <c r="A466" s="3"/>
    </row>
    <row r="467" spans="1:1" x14ac:dyDescent="0.45">
      <c r="A467" s="3"/>
    </row>
    <row r="468" spans="1:1" x14ac:dyDescent="0.45">
      <c r="A468" s="3"/>
    </row>
    <row r="469" spans="1:1" x14ac:dyDescent="0.45">
      <c r="A469" s="3"/>
    </row>
    <row r="470" spans="1:1" x14ac:dyDescent="0.45">
      <c r="A470" s="3"/>
    </row>
    <row r="471" spans="1:1" x14ac:dyDescent="0.45">
      <c r="A471" s="3"/>
    </row>
    <row r="472" spans="1:1" x14ac:dyDescent="0.45">
      <c r="A472" s="3"/>
    </row>
    <row r="473" spans="1:1" x14ac:dyDescent="0.45">
      <c r="A473" s="3"/>
    </row>
    <row r="474" spans="1:1" x14ac:dyDescent="0.45">
      <c r="A474" s="3"/>
    </row>
    <row r="475" spans="1:1" x14ac:dyDescent="0.45">
      <c r="A475" s="3"/>
    </row>
    <row r="476" spans="1:1" x14ac:dyDescent="0.45">
      <c r="A476" s="3"/>
    </row>
    <row r="477" spans="1:1" x14ac:dyDescent="0.45">
      <c r="A477" s="3"/>
    </row>
    <row r="478" spans="1:1" x14ac:dyDescent="0.45">
      <c r="A478" s="3"/>
    </row>
    <row r="479" spans="1:1" x14ac:dyDescent="0.45">
      <c r="A479" s="3"/>
    </row>
    <row r="480" spans="1:1" x14ac:dyDescent="0.45">
      <c r="A480" s="3"/>
    </row>
    <row r="481" spans="1:1" x14ac:dyDescent="0.45">
      <c r="A481" s="3"/>
    </row>
    <row r="482" spans="1:1" x14ac:dyDescent="0.45">
      <c r="A482" s="3"/>
    </row>
    <row r="483" spans="1:1" x14ac:dyDescent="0.45">
      <c r="A483" s="3"/>
    </row>
    <row r="484" spans="1:1" x14ac:dyDescent="0.45">
      <c r="A484" s="3"/>
    </row>
    <row r="485" spans="1:1" x14ac:dyDescent="0.45">
      <c r="A485" s="3"/>
    </row>
    <row r="486" spans="1:1" x14ac:dyDescent="0.45">
      <c r="A486" s="3"/>
    </row>
    <row r="487" spans="1:1" x14ac:dyDescent="0.45">
      <c r="A487" s="3"/>
    </row>
    <row r="488" spans="1:1" x14ac:dyDescent="0.45">
      <c r="A488" s="3"/>
    </row>
    <row r="489" spans="1:1" x14ac:dyDescent="0.45">
      <c r="A489" s="3"/>
    </row>
    <row r="490" spans="1:1" x14ac:dyDescent="0.45">
      <c r="A490" s="3"/>
    </row>
    <row r="491" spans="1:1" x14ac:dyDescent="0.45">
      <c r="A491" s="3"/>
    </row>
    <row r="492" spans="1:1" x14ac:dyDescent="0.45">
      <c r="A492" s="3"/>
    </row>
    <row r="493" spans="1:1" x14ac:dyDescent="0.45">
      <c r="A493" s="3"/>
    </row>
    <row r="494" spans="1:1" x14ac:dyDescent="0.45">
      <c r="A494" s="3"/>
    </row>
    <row r="495" spans="1:1" x14ac:dyDescent="0.45">
      <c r="A495" s="3"/>
    </row>
    <row r="496" spans="1:1" x14ac:dyDescent="0.45">
      <c r="A496" s="3"/>
    </row>
    <row r="497" spans="1:1" x14ac:dyDescent="0.45">
      <c r="A497" s="3"/>
    </row>
    <row r="498" spans="1:1" x14ac:dyDescent="0.45">
      <c r="A498" s="3"/>
    </row>
    <row r="499" spans="1:1" x14ac:dyDescent="0.45">
      <c r="A499" s="3"/>
    </row>
    <row r="500" spans="1:1" x14ac:dyDescent="0.45">
      <c r="A500" s="3"/>
    </row>
    <row r="501" spans="1:1" x14ac:dyDescent="0.45">
      <c r="A501" s="3"/>
    </row>
    <row r="502" spans="1:1" x14ac:dyDescent="0.45">
      <c r="A502" s="3"/>
    </row>
    <row r="503" spans="1:1" x14ac:dyDescent="0.45">
      <c r="A503" s="3"/>
    </row>
    <row r="504" spans="1:1" x14ac:dyDescent="0.45">
      <c r="A504" s="3"/>
    </row>
    <row r="505" spans="1:1" x14ac:dyDescent="0.45">
      <c r="A505" s="3"/>
    </row>
    <row r="506" spans="1:1" x14ac:dyDescent="0.45">
      <c r="A506" s="3"/>
    </row>
    <row r="507" spans="1:1" x14ac:dyDescent="0.45">
      <c r="A507" s="3"/>
    </row>
    <row r="508" spans="1:1" x14ac:dyDescent="0.45">
      <c r="A508" s="3"/>
    </row>
    <row r="509" spans="1:1" x14ac:dyDescent="0.45">
      <c r="A509" s="3"/>
    </row>
    <row r="510" spans="1:1" x14ac:dyDescent="0.45">
      <c r="A510" s="3"/>
    </row>
    <row r="511" spans="1:1" x14ac:dyDescent="0.45">
      <c r="A511" s="3"/>
    </row>
    <row r="512" spans="1:1" x14ac:dyDescent="0.45">
      <c r="A512" s="3"/>
    </row>
    <row r="513" spans="1:1" x14ac:dyDescent="0.45">
      <c r="A513" s="3"/>
    </row>
    <row r="514" spans="1:1" x14ac:dyDescent="0.45">
      <c r="A514" s="3"/>
    </row>
    <row r="515" spans="1:1" x14ac:dyDescent="0.45">
      <c r="A515" s="3"/>
    </row>
    <row r="516" spans="1:1" x14ac:dyDescent="0.45">
      <c r="A516" s="3"/>
    </row>
    <row r="517" spans="1:1" x14ac:dyDescent="0.45">
      <c r="A517" s="3"/>
    </row>
    <row r="518" spans="1:1" x14ac:dyDescent="0.45">
      <c r="A518" s="3"/>
    </row>
    <row r="519" spans="1:1" x14ac:dyDescent="0.45">
      <c r="A519" s="3"/>
    </row>
    <row r="520" spans="1:1" x14ac:dyDescent="0.45">
      <c r="A520" s="3"/>
    </row>
    <row r="521" spans="1:1" x14ac:dyDescent="0.45">
      <c r="A521" s="3"/>
    </row>
    <row r="522" spans="1:1" x14ac:dyDescent="0.45">
      <c r="A522" s="3"/>
    </row>
    <row r="523" spans="1:1" x14ac:dyDescent="0.45">
      <c r="A523" s="3"/>
    </row>
    <row r="524" spans="1:1" x14ac:dyDescent="0.45">
      <c r="A524" s="3"/>
    </row>
    <row r="525" spans="1:1" x14ac:dyDescent="0.45">
      <c r="A525" s="3"/>
    </row>
    <row r="526" spans="1:1" x14ac:dyDescent="0.45">
      <c r="A526" s="3"/>
    </row>
    <row r="527" spans="1:1" x14ac:dyDescent="0.45">
      <c r="A527" s="3"/>
    </row>
    <row r="528" spans="1:1" x14ac:dyDescent="0.45">
      <c r="A528" s="3"/>
    </row>
    <row r="529" spans="1:1" x14ac:dyDescent="0.45">
      <c r="A529" s="3"/>
    </row>
    <row r="530" spans="1:1" x14ac:dyDescent="0.45">
      <c r="A530" s="3"/>
    </row>
    <row r="531" spans="1:1" x14ac:dyDescent="0.45">
      <c r="A531" s="3"/>
    </row>
    <row r="532" spans="1:1" x14ac:dyDescent="0.45">
      <c r="A532" s="3"/>
    </row>
    <row r="533" spans="1:1" x14ac:dyDescent="0.45">
      <c r="A533" s="3"/>
    </row>
    <row r="534" spans="1:1" x14ac:dyDescent="0.45">
      <c r="A534" s="3"/>
    </row>
    <row r="535" spans="1:1" x14ac:dyDescent="0.45">
      <c r="A535" s="3"/>
    </row>
    <row r="536" spans="1:1" x14ac:dyDescent="0.45">
      <c r="A536" s="3"/>
    </row>
    <row r="537" spans="1:1" x14ac:dyDescent="0.45">
      <c r="A537" s="3"/>
    </row>
    <row r="538" spans="1:1" x14ac:dyDescent="0.45">
      <c r="A538" s="3"/>
    </row>
    <row r="539" spans="1:1" x14ac:dyDescent="0.45">
      <c r="A539" s="3"/>
    </row>
    <row r="540" spans="1:1" x14ac:dyDescent="0.45">
      <c r="A540" s="3"/>
    </row>
    <row r="541" spans="1:1" x14ac:dyDescent="0.45">
      <c r="A541" s="3"/>
    </row>
    <row r="542" spans="1:1" x14ac:dyDescent="0.45">
      <c r="A542" s="3"/>
    </row>
    <row r="543" spans="1:1" x14ac:dyDescent="0.45">
      <c r="A543" s="3"/>
    </row>
    <row r="544" spans="1:1" x14ac:dyDescent="0.45">
      <c r="A544" s="3"/>
    </row>
    <row r="545" spans="1:1" x14ac:dyDescent="0.45">
      <c r="A545" s="3"/>
    </row>
    <row r="546" spans="1:1" x14ac:dyDescent="0.45">
      <c r="A546" s="3"/>
    </row>
    <row r="547" spans="1:1" x14ac:dyDescent="0.45">
      <c r="A547" s="3"/>
    </row>
    <row r="548" spans="1:1" x14ac:dyDescent="0.45">
      <c r="A548" s="3"/>
    </row>
    <row r="549" spans="1:1" x14ac:dyDescent="0.45">
      <c r="A549" s="3"/>
    </row>
    <row r="550" spans="1:1" x14ac:dyDescent="0.45">
      <c r="A550" s="3"/>
    </row>
    <row r="551" spans="1:1" x14ac:dyDescent="0.45">
      <c r="A551" s="3"/>
    </row>
    <row r="552" spans="1:1" x14ac:dyDescent="0.45">
      <c r="A552" s="3"/>
    </row>
    <row r="553" spans="1:1" x14ac:dyDescent="0.45">
      <c r="A553" s="3"/>
    </row>
    <row r="554" spans="1:1" x14ac:dyDescent="0.45">
      <c r="A554" s="3"/>
    </row>
    <row r="555" spans="1:1" x14ac:dyDescent="0.45">
      <c r="A555" s="3"/>
    </row>
    <row r="556" spans="1:1" x14ac:dyDescent="0.45">
      <c r="A556" s="3"/>
    </row>
    <row r="557" spans="1:1" x14ac:dyDescent="0.45">
      <c r="A557" s="3"/>
    </row>
    <row r="558" spans="1:1" x14ac:dyDescent="0.45">
      <c r="A558" s="3"/>
    </row>
    <row r="559" spans="1:1" x14ac:dyDescent="0.45">
      <c r="A559" s="3"/>
    </row>
    <row r="560" spans="1:1" x14ac:dyDescent="0.45">
      <c r="A560" s="3"/>
    </row>
    <row r="561" spans="1:1" x14ac:dyDescent="0.45">
      <c r="A561" s="3"/>
    </row>
    <row r="562" spans="1:1" x14ac:dyDescent="0.45">
      <c r="A562" s="3"/>
    </row>
    <row r="563" spans="1:1" x14ac:dyDescent="0.45">
      <c r="A563" s="3"/>
    </row>
    <row r="564" spans="1:1" x14ac:dyDescent="0.45">
      <c r="A564" s="3"/>
    </row>
    <row r="565" spans="1:1" x14ac:dyDescent="0.45">
      <c r="A565" s="3"/>
    </row>
    <row r="566" spans="1:1" x14ac:dyDescent="0.45">
      <c r="A566" s="3"/>
    </row>
    <row r="567" spans="1:1" x14ac:dyDescent="0.45">
      <c r="A567" s="3"/>
    </row>
    <row r="568" spans="1:1" x14ac:dyDescent="0.45">
      <c r="A568" s="3"/>
    </row>
    <row r="569" spans="1:1" x14ac:dyDescent="0.45">
      <c r="A569" s="3"/>
    </row>
    <row r="570" spans="1:1" x14ac:dyDescent="0.45">
      <c r="A570" s="3"/>
    </row>
    <row r="571" spans="1:1" x14ac:dyDescent="0.45">
      <c r="A571" s="3"/>
    </row>
    <row r="572" spans="1:1" x14ac:dyDescent="0.45">
      <c r="A572" s="3"/>
    </row>
    <row r="573" spans="1:1" x14ac:dyDescent="0.45">
      <c r="A573" s="3"/>
    </row>
    <row r="574" spans="1:1" x14ac:dyDescent="0.45">
      <c r="A574" s="3"/>
    </row>
    <row r="575" spans="1:1" x14ac:dyDescent="0.45">
      <c r="A575" s="3"/>
    </row>
    <row r="576" spans="1:1" x14ac:dyDescent="0.45">
      <c r="A576" s="3"/>
    </row>
    <row r="577" spans="1:1" x14ac:dyDescent="0.45">
      <c r="A577" s="3"/>
    </row>
    <row r="578" spans="1:1" x14ac:dyDescent="0.45">
      <c r="A578" s="3"/>
    </row>
    <row r="579" spans="1:1" x14ac:dyDescent="0.45">
      <c r="A579" s="3"/>
    </row>
    <row r="580" spans="1:1" x14ac:dyDescent="0.45">
      <c r="A580" s="3"/>
    </row>
    <row r="581" spans="1:1" x14ac:dyDescent="0.45">
      <c r="A581" s="3"/>
    </row>
    <row r="582" spans="1:1" x14ac:dyDescent="0.45">
      <c r="A582" s="3"/>
    </row>
    <row r="583" spans="1:1" x14ac:dyDescent="0.45">
      <c r="A583" s="3"/>
    </row>
    <row r="584" spans="1:1" x14ac:dyDescent="0.45">
      <c r="A584" s="3"/>
    </row>
    <row r="585" spans="1:1" x14ac:dyDescent="0.45">
      <c r="A585" s="3"/>
    </row>
    <row r="586" spans="1:1" x14ac:dyDescent="0.45">
      <c r="A586" s="3"/>
    </row>
    <row r="587" spans="1:1" x14ac:dyDescent="0.45">
      <c r="A587" s="3"/>
    </row>
    <row r="588" spans="1:1" x14ac:dyDescent="0.45">
      <c r="A588" s="3"/>
    </row>
    <row r="589" spans="1:1" x14ac:dyDescent="0.45">
      <c r="A589" s="3"/>
    </row>
    <row r="590" spans="1:1" x14ac:dyDescent="0.45">
      <c r="A590" s="3"/>
    </row>
    <row r="591" spans="1:1" x14ac:dyDescent="0.45">
      <c r="A591" s="3"/>
    </row>
    <row r="592" spans="1:1" x14ac:dyDescent="0.45">
      <c r="A592" s="3"/>
    </row>
    <row r="593" spans="1:1" x14ac:dyDescent="0.45">
      <c r="A593" s="3"/>
    </row>
    <row r="594" spans="1:1" x14ac:dyDescent="0.45">
      <c r="A594" s="3"/>
    </row>
    <row r="595" spans="1:1" x14ac:dyDescent="0.45">
      <c r="A595" s="3"/>
    </row>
    <row r="596" spans="1:1" x14ac:dyDescent="0.45">
      <c r="A596" s="3"/>
    </row>
    <row r="597" spans="1:1" x14ac:dyDescent="0.45">
      <c r="A597" s="3"/>
    </row>
    <row r="598" spans="1:1" x14ac:dyDescent="0.45">
      <c r="A598" s="3"/>
    </row>
    <row r="599" spans="1:1" x14ac:dyDescent="0.45">
      <c r="A599" s="3"/>
    </row>
    <row r="600" spans="1:1" x14ac:dyDescent="0.45">
      <c r="A600" s="3"/>
    </row>
    <row r="601" spans="1:1" x14ac:dyDescent="0.45">
      <c r="A601" s="3"/>
    </row>
    <row r="602" spans="1:1" x14ac:dyDescent="0.45">
      <c r="A602" s="3"/>
    </row>
    <row r="603" spans="1:1" x14ac:dyDescent="0.45">
      <c r="A603" s="3"/>
    </row>
    <row r="604" spans="1:1" x14ac:dyDescent="0.45">
      <c r="A604" s="3"/>
    </row>
    <row r="605" spans="1:1" x14ac:dyDescent="0.45">
      <c r="A605" s="3"/>
    </row>
    <row r="606" spans="1:1" x14ac:dyDescent="0.45">
      <c r="A606" s="3"/>
    </row>
    <row r="607" spans="1:1" x14ac:dyDescent="0.45">
      <c r="A607" s="3"/>
    </row>
    <row r="608" spans="1:1" x14ac:dyDescent="0.45">
      <c r="A608" s="3"/>
    </row>
    <row r="609" spans="1:1" x14ac:dyDescent="0.45">
      <c r="A609" s="3"/>
    </row>
    <row r="610" spans="1:1" x14ac:dyDescent="0.45">
      <c r="A610" s="3"/>
    </row>
    <row r="611" spans="1:1" x14ac:dyDescent="0.45">
      <c r="A611" s="3"/>
    </row>
    <row r="612" spans="1:1" x14ac:dyDescent="0.45">
      <c r="A612" s="3"/>
    </row>
    <row r="613" spans="1:1" x14ac:dyDescent="0.45">
      <c r="A613" s="3"/>
    </row>
    <row r="614" spans="1:1" x14ac:dyDescent="0.45">
      <c r="A614" s="3"/>
    </row>
    <row r="615" spans="1:1" x14ac:dyDescent="0.45">
      <c r="A615" s="3"/>
    </row>
    <row r="616" spans="1:1" x14ac:dyDescent="0.45">
      <c r="A616" s="3"/>
    </row>
    <row r="617" spans="1:1" x14ac:dyDescent="0.45">
      <c r="A617" s="3"/>
    </row>
    <row r="618" spans="1:1" x14ac:dyDescent="0.45">
      <c r="A618" s="3"/>
    </row>
    <row r="619" spans="1:1" x14ac:dyDescent="0.45">
      <c r="A619" s="3"/>
    </row>
    <row r="620" spans="1:1" x14ac:dyDescent="0.45">
      <c r="A620" s="3"/>
    </row>
    <row r="621" spans="1:1" x14ac:dyDescent="0.45">
      <c r="A621" s="3"/>
    </row>
    <row r="622" spans="1:1" x14ac:dyDescent="0.45">
      <c r="A622" s="3"/>
    </row>
    <row r="623" spans="1:1" x14ac:dyDescent="0.45">
      <c r="A623" s="3"/>
    </row>
    <row r="624" spans="1:1" x14ac:dyDescent="0.45">
      <c r="A624" s="3"/>
    </row>
    <row r="625" spans="1:1" x14ac:dyDescent="0.45">
      <c r="A625" s="3"/>
    </row>
    <row r="626" spans="1:1" x14ac:dyDescent="0.45">
      <c r="A626" s="3"/>
    </row>
    <row r="627" spans="1:1" x14ac:dyDescent="0.45">
      <c r="A627" s="3"/>
    </row>
    <row r="628" spans="1:1" x14ac:dyDescent="0.45">
      <c r="A628" s="3"/>
    </row>
    <row r="629" spans="1:1" x14ac:dyDescent="0.45">
      <c r="A629" s="3"/>
    </row>
    <row r="630" spans="1:1" x14ac:dyDescent="0.45">
      <c r="A630" s="3"/>
    </row>
    <row r="631" spans="1:1" x14ac:dyDescent="0.45">
      <c r="A631" s="3"/>
    </row>
    <row r="632" spans="1:1" x14ac:dyDescent="0.45">
      <c r="A632" s="3"/>
    </row>
    <row r="633" spans="1:1" x14ac:dyDescent="0.45">
      <c r="A633" s="3"/>
    </row>
    <row r="634" spans="1:1" x14ac:dyDescent="0.45">
      <c r="A634" s="3"/>
    </row>
    <row r="635" spans="1:1" x14ac:dyDescent="0.45">
      <c r="A635" s="3"/>
    </row>
    <row r="636" spans="1:1" x14ac:dyDescent="0.45">
      <c r="A636" s="3"/>
    </row>
    <row r="637" spans="1:1" x14ac:dyDescent="0.45">
      <c r="A637" s="3"/>
    </row>
    <row r="638" spans="1:1" x14ac:dyDescent="0.45">
      <c r="A638" s="3"/>
    </row>
    <row r="639" spans="1:1" x14ac:dyDescent="0.45">
      <c r="A639" s="3"/>
    </row>
    <row r="640" spans="1:1" x14ac:dyDescent="0.45">
      <c r="A640" s="3"/>
    </row>
    <row r="641" spans="1:1" x14ac:dyDescent="0.45">
      <c r="A641" s="3"/>
    </row>
    <row r="642" spans="1:1" x14ac:dyDescent="0.45">
      <c r="A642" s="3"/>
    </row>
    <row r="643" spans="1:1" x14ac:dyDescent="0.45">
      <c r="A643" s="3"/>
    </row>
    <row r="644" spans="1:1" x14ac:dyDescent="0.45">
      <c r="A644" s="3"/>
    </row>
    <row r="645" spans="1:1" x14ac:dyDescent="0.45">
      <c r="A645" s="3"/>
    </row>
    <row r="646" spans="1:1" x14ac:dyDescent="0.45">
      <c r="A646" s="3"/>
    </row>
    <row r="647" spans="1:1" x14ac:dyDescent="0.45">
      <c r="A647" s="3"/>
    </row>
    <row r="648" spans="1:1" x14ac:dyDescent="0.45">
      <c r="A648" s="3"/>
    </row>
    <row r="649" spans="1:1" x14ac:dyDescent="0.45">
      <c r="A649" s="3"/>
    </row>
    <row r="650" spans="1:1" x14ac:dyDescent="0.45">
      <c r="A650" s="3"/>
    </row>
    <row r="651" spans="1:1" x14ac:dyDescent="0.45">
      <c r="A651" s="3"/>
    </row>
    <row r="652" spans="1:1" x14ac:dyDescent="0.45">
      <c r="A652" s="3"/>
    </row>
    <row r="653" spans="1:1" x14ac:dyDescent="0.45">
      <c r="A653" s="3"/>
    </row>
    <row r="654" spans="1:1" x14ac:dyDescent="0.45">
      <c r="A654" s="3"/>
    </row>
    <row r="655" spans="1:1" x14ac:dyDescent="0.45">
      <c r="A655" s="3"/>
    </row>
    <row r="656" spans="1:1" x14ac:dyDescent="0.45">
      <c r="A656" s="3"/>
    </row>
    <row r="657" spans="1:1" x14ac:dyDescent="0.45">
      <c r="A657" s="3"/>
    </row>
    <row r="658" spans="1:1" x14ac:dyDescent="0.45">
      <c r="A658" s="3"/>
    </row>
    <row r="659" spans="1:1" x14ac:dyDescent="0.45">
      <c r="A659" s="3"/>
    </row>
    <row r="660" spans="1:1" x14ac:dyDescent="0.45">
      <c r="A660" s="3"/>
    </row>
    <row r="661" spans="1:1" x14ac:dyDescent="0.45">
      <c r="A661" s="3"/>
    </row>
    <row r="662" spans="1:1" x14ac:dyDescent="0.45">
      <c r="A662" s="3"/>
    </row>
    <row r="663" spans="1:1" x14ac:dyDescent="0.45">
      <c r="A663" s="3"/>
    </row>
    <row r="664" spans="1:1" x14ac:dyDescent="0.45">
      <c r="A664" s="3"/>
    </row>
    <row r="665" spans="1:1" x14ac:dyDescent="0.45">
      <c r="A665" s="3"/>
    </row>
    <row r="666" spans="1:1" x14ac:dyDescent="0.45">
      <c r="A666" s="3"/>
    </row>
    <row r="667" spans="1:1" x14ac:dyDescent="0.45">
      <c r="A667" s="3"/>
    </row>
    <row r="668" spans="1:1" x14ac:dyDescent="0.45">
      <c r="A668" s="3"/>
    </row>
    <row r="669" spans="1:1" x14ac:dyDescent="0.45">
      <c r="A669" s="3"/>
    </row>
    <row r="670" spans="1:1" x14ac:dyDescent="0.45">
      <c r="A670" s="3"/>
    </row>
    <row r="671" spans="1:1" x14ac:dyDescent="0.45">
      <c r="A671" s="3"/>
    </row>
    <row r="672" spans="1:1" x14ac:dyDescent="0.45">
      <c r="A672" s="3"/>
    </row>
    <row r="673" spans="1:1" x14ac:dyDescent="0.45">
      <c r="A673" s="3"/>
    </row>
    <row r="674" spans="1:1" x14ac:dyDescent="0.45">
      <c r="A674" s="3"/>
    </row>
    <row r="675" spans="1:1" x14ac:dyDescent="0.45">
      <c r="A675" s="3"/>
    </row>
    <row r="676" spans="1:1" x14ac:dyDescent="0.45">
      <c r="A676" s="3"/>
    </row>
    <row r="677" spans="1:1" x14ac:dyDescent="0.45">
      <c r="A677" s="3"/>
    </row>
    <row r="678" spans="1:1" x14ac:dyDescent="0.45">
      <c r="A678" s="3"/>
    </row>
    <row r="679" spans="1:1" x14ac:dyDescent="0.45">
      <c r="A679" s="3"/>
    </row>
    <row r="680" spans="1:1" x14ac:dyDescent="0.45">
      <c r="A680" s="3"/>
    </row>
    <row r="681" spans="1:1" x14ac:dyDescent="0.45">
      <c r="A681" s="3"/>
    </row>
    <row r="682" spans="1:1" x14ac:dyDescent="0.45">
      <c r="A682" s="3"/>
    </row>
    <row r="683" spans="1:1" x14ac:dyDescent="0.45">
      <c r="A683" s="3"/>
    </row>
    <row r="684" spans="1:1" x14ac:dyDescent="0.45">
      <c r="A684" s="3"/>
    </row>
    <row r="685" spans="1:1" x14ac:dyDescent="0.45">
      <c r="A685" s="3"/>
    </row>
    <row r="686" spans="1:1" x14ac:dyDescent="0.45">
      <c r="A686" s="3"/>
    </row>
    <row r="687" spans="1:1" x14ac:dyDescent="0.45">
      <c r="A687" s="3"/>
    </row>
    <row r="688" spans="1:1" x14ac:dyDescent="0.45">
      <c r="A688" s="3"/>
    </row>
    <row r="689" spans="1:1" x14ac:dyDescent="0.45">
      <c r="A689" s="3"/>
    </row>
    <row r="690" spans="1:1" x14ac:dyDescent="0.45">
      <c r="A690" s="3"/>
    </row>
    <row r="691" spans="1:1" x14ac:dyDescent="0.45">
      <c r="A691" s="3"/>
    </row>
    <row r="692" spans="1:1" x14ac:dyDescent="0.45">
      <c r="A692" s="3"/>
    </row>
    <row r="693" spans="1:1" x14ac:dyDescent="0.45">
      <c r="A693" s="3"/>
    </row>
    <row r="694" spans="1:1" x14ac:dyDescent="0.45">
      <c r="A694" s="3"/>
    </row>
    <row r="695" spans="1:1" x14ac:dyDescent="0.45">
      <c r="A695" s="3"/>
    </row>
    <row r="696" spans="1:1" x14ac:dyDescent="0.45">
      <c r="A696" s="3"/>
    </row>
    <row r="697" spans="1:1" x14ac:dyDescent="0.45">
      <c r="A697" s="3"/>
    </row>
    <row r="698" spans="1:1" x14ac:dyDescent="0.45">
      <c r="A698" s="3"/>
    </row>
    <row r="699" spans="1:1" x14ac:dyDescent="0.45">
      <c r="A699" s="3"/>
    </row>
    <row r="700" spans="1:1" x14ac:dyDescent="0.45">
      <c r="A700" s="3"/>
    </row>
    <row r="701" spans="1:1" x14ac:dyDescent="0.45">
      <c r="A701" s="3"/>
    </row>
    <row r="702" spans="1:1" x14ac:dyDescent="0.45">
      <c r="A702" s="3"/>
    </row>
    <row r="703" spans="1:1" x14ac:dyDescent="0.45">
      <c r="A703" s="3"/>
    </row>
    <row r="704" spans="1:1" x14ac:dyDescent="0.45">
      <c r="A704" s="3"/>
    </row>
    <row r="705" spans="1:1" x14ac:dyDescent="0.45">
      <c r="A705" s="3"/>
    </row>
    <row r="706" spans="1:1" x14ac:dyDescent="0.45">
      <c r="A706" s="3"/>
    </row>
    <row r="707" spans="1:1" x14ac:dyDescent="0.45">
      <c r="A707" s="3"/>
    </row>
    <row r="708" spans="1:1" x14ac:dyDescent="0.45">
      <c r="A708" s="3"/>
    </row>
    <row r="709" spans="1:1" x14ac:dyDescent="0.45">
      <c r="A709" s="3"/>
    </row>
    <row r="710" spans="1:1" x14ac:dyDescent="0.45">
      <c r="A710" s="3"/>
    </row>
    <row r="711" spans="1:1" x14ac:dyDescent="0.45">
      <c r="A711" s="3"/>
    </row>
    <row r="712" spans="1:1" x14ac:dyDescent="0.45">
      <c r="A712" s="3"/>
    </row>
    <row r="713" spans="1:1" x14ac:dyDescent="0.45">
      <c r="A713" s="3"/>
    </row>
    <row r="714" spans="1:1" x14ac:dyDescent="0.45">
      <c r="A714" s="3"/>
    </row>
    <row r="715" spans="1:1" x14ac:dyDescent="0.45">
      <c r="A715" s="3"/>
    </row>
    <row r="716" spans="1:1" x14ac:dyDescent="0.45">
      <c r="A716" s="3"/>
    </row>
    <row r="717" spans="1:1" x14ac:dyDescent="0.45">
      <c r="A717" s="3"/>
    </row>
    <row r="718" spans="1:1" x14ac:dyDescent="0.45">
      <c r="A718" s="3"/>
    </row>
    <row r="719" spans="1:1" x14ac:dyDescent="0.45">
      <c r="A719" s="3"/>
    </row>
    <row r="720" spans="1:1" x14ac:dyDescent="0.45">
      <c r="A720" s="3"/>
    </row>
    <row r="721" spans="1:1" x14ac:dyDescent="0.45">
      <c r="A721" s="3"/>
    </row>
    <row r="722" spans="1:1" x14ac:dyDescent="0.45">
      <c r="A722" s="3"/>
    </row>
    <row r="723" spans="1:1" x14ac:dyDescent="0.45">
      <c r="A723" s="3"/>
    </row>
    <row r="724" spans="1:1" x14ac:dyDescent="0.45">
      <c r="A724" s="3"/>
    </row>
    <row r="725" spans="1:1" x14ac:dyDescent="0.45">
      <c r="A725" s="3"/>
    </row>
    <row r="726" spans="1:1" x14ac:dyDescent="0.45">
      <c r="A726" s="3"/>
    </row>
    <row r="727" spans="1:1" x14ac:dyDescent="0.45">
      <c r="A727" s="3"/>
    </row>
    <row r="728" spans="1:1" x14ac:dyDescent="0.45">
      <c r="A728" s="3"/>
    </row>
    <row r="729" spans="1:1" x14ac:dyDescent="0.45">
      <c r="A729" s="3"/>
    </row>
    <row r="730" spans="1:1" x14ac:dyDescent="0.45">
      <c r="A730" s="3"/>
    </row>
    <row r="731" spans="1:1" x14ac:dyDescent="0.45">
      <c r="A731" s="3"/>
    </row>
    <row r="732" spans="1:1" x14ac:dyDescent="0.45">
      <c r="A732" s="3"/>
    </row>
    <row r="733" spans="1:1" x14ac:dyDescent="0.45">
      <c r="A733" s="3"/>
    </row>
    <row r="734" spans="1:1" x14ac:dyDescent="0.45">
      <c r="A734" s="3"/>
    </row>
    <row r="735" spans="1:1" x14ac:dyDescent="0.45">
      <c r="A735" s="3"/>
    </row>
    <row r="736" spans="1:1" x14ac:dyDescent="0.45">
      <c r="A736" s="3"/>
    </row>
    <row r="737" spans="1:1" x14ac:dyDescent="0.45">
      <c r="A737" s="3"/>
    </row>
    <row r="738" spans="1:1" x14ac:dyDescent="0.45">
      <c r="A738" s="3"/>
    </row>
    <row r="739" spans="1:1" x14ac:dyDescent="0.45">
      <c r="A739" s="3"/>
    </row>
    <row r="740" spans="1:1" x14ac:dyDescent="0.45">
      <c r="A740" s="3"/>
    </row>
    <row r="741" spans="1:1" x14ac:dyDescent="0.45">
      <c r="A741" s="3"/>
    </row>
    <row r="742" spans="1:1" x14ac:dyDescent="0.45">
      <c r="A742" s="3"/>
    </row>
    <row r="743" spans="1:1" x14ac:dyDescent="0.45">
      <c r="A743" s="3"/>
    </row>
    <row r="744" spans="1:1" x14ac:dyDescent="0.45">
      <c r="A744" s="3"/>
    </row>
    <row r="745" spans="1:1" x14ac:dyDescent="0.45">
      <c r="A745" s="3"/>
    </row>
    <row r="746" spans="1:1" x14ac:dyDescent="0.45">
      <c r="A746" s="3"/>
    </row>
    <row r="747" spans="1:1" x14ac:dyDescent="0.45">
      <c r="A747" s="3"/>
    </row>
    <row r="748" spans="1:1" x14ac:dyDescent="0.45">
      <c r="A748" s="3"/>
    </row>
    <row r="749" spans="1:1" x14ac:dyDescent="0.45">
      <c r="A749" s="3"/>
    </row>
    <row r="750" spans="1:1" x14ac:dyDescent="0.45">
      <c r="A750" s="3"/>
    </row>
    <row r="751" spans="1:1" x14ac:dyDescent="0.45">
      <c r="A751" s="3"/>
    </row>
    <row r="752" spans="1:1" x14ac:dyDescent="0.45">
      <c r="A752" s="3"/>
    </row>
    <row r="753" spans="1:1" x14ac:dyDescent="0.45">
      <c r="A753" s="3"/>
    </row>
    <row r="754" spans="1:1" x14ac:dyDescent="0.45">
      <c r="A754" s="3"/>
    </row>
    <row r="755" spans="1:1" x14ac:dyDescent="0.45">
      <c r="A755" s="3"/>
    </row>
    <row r="756" spans="1:1" x14ac:dyDescent="0.45">
      <c r="A756" s="3"/>
    </row>
    <row r="757" spans="1:1" x14ac:dyDescent="0.45">
      <c r="A757" s="3"/>
    </row>
    <row r="758" spans="1:1" x14ac:dyDescent="0.45">
      <c r="A758" s="3"/>
    </row>
    <row r="759" spans="1:1" x14ac:dyDescent="0.45">
      <c r="A759" s="3"/>
    </row>
    <row r="760" spans="1:1" x14ac:dyDescent="0.45">
      <c r="A760" s="3"/>
    </row>
    <row r="761" spans="1:1" x14ac:dyDescent="0.45">
      <c r="A761" s="3"/>
    </row>
    <row r="762" spans="1:1" x14ac:dyDescent="0.45">
      <c r="A762" s="3"/>
    </row>
    <row r="763" spans="1:1" x14ac:dyDescent="0.45">
      <c r="A763" s="3"/>
    </row>
    <row r="764" spans="1:1" x14ac:dyDescent="0.45">
      <c r="A764" s="3"/>
    </row>
    <row r="765" spans="1:1" x14ac:dyDescent="0.45">
      <c r="A765" s="3"/>
    </row>
    <row r="766" spans="1:1" x14ac:dyDescent="0.45">
      <c r="A766" s="3"/>
    </row>
    <row r="767" spans="1:1" x14ac:dyDescent="0.45">
      <c r="A767" s="3"/>
    </row>
    <row r="768" spans="1:1" x14ac:dyDescent="0.45">
      <c r="A768" s="3"/>
    </row>
    <row r="769" spans="1:1" x14ac:dyDescent="0.45">
      <c r="A769" s="3"/>
    </row>
    <row r="770" spans="1:1" x14ac:dyDescent="0.45">
      <c r="A770" s="3"/>
    </row>
    <row r="771" spans="1:1" x14ac:dyDescent="0.45">
      <c r="A771" s="3"/>
    </row>
    <row r="772" spans="1:1" x14ac:dyDescent="0.45">
      <c r="A772" s="3"/>
    </row>
    <row r="773" spans="1:1" x14ac:dyDescent="0.45">
      <c r="A773" s="3"/>
    </row>
    <row r="774" spans="1:1" x14ac:dyDescent="0.45">
      <c r="A774" s="3"/>
    </row>
    <row r="775" spans="1:1" x14ac:dyDescent="0.45">
      <c r="A775" s="3"/>
    </row>
    <row r="776" spans="1:1" x14ac:dyDescent="0.45">
      <c r="A776" s="3"/>
    </row>
    <row r="777" spans="1:1" x14ac:dyDescent="0.45">
      <c r="A777" s="3"/>
    </row>
    <row r="778" spans="1:1" x14ac:dyDescent="0.45">
      <c r="A778" s="3"/>
    </row>
    <row r="779" spans="1:1" x14ac:dyDescent="0.45">
      <c r="A779" s="3"/>
    </row>
    <row r="780" spans="1:1" x14ac:dyDescent="0.45">
      <c r="A780" s="3"/>
    </row>
    <row r="781" spans="1:1" x14ac:dyDescent="0.45">
      <c r="A781" s="3"/>
    </row>
    <row r="782" spans="1:1" x14ac:dyDescent="0.45">
      <c r="A782" s="3"/>
    </row>
    <row r="783" spans="1:1" x14ac:dyDescent="0.45">
      <c r="A783" s="3"/>
    </row>
    <row r="784" spans="1:1" x14ac:dyDescent="0.45">
      <c r="A784" s="3"/>
    </row>
    <row r="785" spans="1:1" x14ac:dyDescent="0.45">
      <c r="A785" s="3"/>
    </row>
    <row r="786" spans="1:1" x14ac:dyDescent="0.45">
      <c r="A786" s="3"/>
    </row>
    <row r="787" spans="1:1" x14ac:dyDescent="0.45">
      <c r="A787" s="3"/>
    </row>
    <row r="788" spans="1:1" x14ac:dyDescent="0.45">
      <c r="A788" s="3"/>
    </row>
    <row r="789" spans="1:1" x14ac:dyDescent="0.45">
      <c r="A789" s="3"/>
    </row>
    <row r="790" spans="1:1" x14ac:dyDescent="0.45">
      <c r="A790" s="3"/>
    </row>
    <row r="791" spans="1:1" x14ac:dyDescent="0.45">
      <c r="A791" s="3"/>
    </row>
    <row r="792" spans="1:1" x14ac:dyDescent="0.45">
      <c r="A792" s="3"/>
    </row>
    <row r="793" spans="1:1" x14ac:dyDescent="0.45">
      <c r="A793" s="3"/>
    </row>
    <row r="794" spans="1:1" x14ac:dyDescent="0.45">
      <c r="A794" s="3"/>
    </row>
    <row r="795" spans="1:1" x14ac:dyDescent="0.45">
      <c r="A795" s="3"/>
    </row>
    <row r="796" spans="1:1" x14ac:dyDescent="0.45">
      <c r="A796" s="3"/>
    </row>
    <row r="797" spans="1:1" x14ac:dyDescent="0.45">
      <c r="A797" s="3"/>
    </row>
    <row r="798" spans="1:1" x14ac:dyDescent="0.45">
      <c r="A798" s="3"/>
    </row>
    <row r="799" spans="1:1" x14ac:dyDescent="0.45">
      <c r="A799" s="3"/>
    </row>
    <row r="800" spans="1:1" x14ac:dyDescent="0.45">
      <c r="A800" s="3"/>
    </row>
    <row r="801" spans="1:1" x14ac:dyDescent="0.45">
      <c r="A801" s="3"/>
    </row>
    <row r="802" spans="1:1" x14ac:dyDescent="0.45">
      <c r="A802" s="3"/>
    </row>
    <row r="803" spans="1:1" x14ac:dyDescent="0.45">
      <c r="A803" s="3"/>
    </row>
    <row r="804" spans="1:1" x14ac:dyDescent="0.45">
      <c r="A804" s="3"/>
    </row>
    <row r="805" spans="1:1" x14ac:dyDescent="0.45">
      <c r="A805" s="3"/>
    </row>
    <row r="806" spans="1:1" x14ac:dyDescent="0.45">
      <c r="A806" s="3"/>
    </row>
    <row r="807" spans="1:1" x14ac:dyDescent="0.45">
      <c r="A807" s="3"/>
    </row>
    <row r="808" spans="1:1" x14ac:dyDescent="0.45">
      <c r="A808" s="3"/>
    </row>
    <row r="809" spans="1:1" x14ac:dyDescent="0.45">
      <c r="A809" s="3"/>
    </row>
    <row r="810" spans="1:1" x14ac:dyDescent="0.45">
      <c r="A810" s="3"/>
    </row>
    <row r="811" spans="1:1" x14ac:dyDescent="0.45">
      <c r="A811" s="3"/>
    </row>
    <row r="812" spans="1:1" x14ac:dyDescent="0.45">
      <c r="A812" s="3"/>
    </row>
    <row r="813" spans="1:1" x14ac:dyDescent="0.45">
      <c r="A813" s="3"/>
    </row>
    <row r="814" spans="1:1" x14ac:dyDescent="0.45">
      <c r="A814" s="3"/>
    </row>
    <row r="815" spans="1:1" x14ac:dyDescent="0.45">
      <c r="A815" s="3"/>
    </row>
    <row r="816" spans="1:1" x14ac:dyDescent="0.45">
      <c r="A816" s="3"/>
    </row>
    <row r="817" spans="1:1" x14ac:dyDescent="0.45">
      <c r="A817" s="3"/>
    </row>
    <row r="818" spans="1:1" x14ac:dyDescent="0.45">
      <c r="A818" s="3"/>
    </row>
    <row r="819" spans="1:1" x14ac:dyDescent="0.45">
      <c r="A819" s="3"/>
    </row>
    <row r="820" spans="1:1" x14ac:dyDescent="0.45">
      <c r="A820" s="3"/>
    </row>
    <row r="821" spans="1:1" x14ac:dyDescent="0.45">
      <c r="A821" s="3"/>
    </row>
    <row r="822" spans="1:1" x14ac:dyDescent="0.45">
      <c r="A822" s="3"/>
    </row>
    <row r="823" spans="1:1" x14ac:dyDescent="0.45">
      <c r="A823" s="3"/>
    </row>
    <row r="824" spans="1:1" x14ac:dyDescent="0.45">
      <c r="A824" s="3"/>
    </row>
    <row r="825" spans="1:1" x14ac:dyDescent="0.45">
      <c r="A825" s="3"/>
    </row>
    <row r="826" spans="1:1" x14ac:dyDescent="0.45">
      <c r="A826" s="3"/>
    </row>
    <row r="827" spans="1:1" x14ac:dyDescent="0.45">
      <c r="A827" s="3"/>
    </row>
    <row r="828" spans="1:1" x14ac:dyDescent="0.45">
      <c r="A828" s="3"/>
    </row>
    <row r="829" spans="1:1" x14ac:dyDescent="0.45">
      <c r="A829" s="3"/>
    </row>
    <row r="830" spans="1:1" x14ac:dyDescent="0.45">
      <c r="A830" s="3"/>
    </row>
    <row r="831" spans="1:1" x14ac:dyDescent="0.45">
      <c r="A831" s="3"/>
    </row>
    <row r="832" spans="1:1" x14ac:dyDescent="0.45">
      <c r="A832" s="3"/>
    </row>
    <row r="833" spans="1:1" x14ac:dyDescent="0.45">
      <c r="A833" s="3"/>
    </row>
    <row r="834" spans="1:1" x14ac:dyDescent="0.45">
      <c r="A834" s="3"/>
    </row>
    <row r="835" spans="1:1" x14ac:dyDescent="0.45">
      <c r="A835" s="3"/>
    </row>
    <row r="836" spans="1:1" x14ac:dyDescent="0.45">
      <c r="A836" s="3"/>
    </row>
    <row r="837" spans="1:1" x14ac:dyDescent="0.45">
      <c r="A837" s="3"/>
    </row>
    <row r="838" spans="1:1" x14ac:dyDescent="0.45">
      <c r="A838" s="3"/>
    </row>
    <row r="839" spans="1:1" x14ac:dyDescent="0.45">
      <c r="A839" s="3"/>
    </row>
    <row r="840" spans="1:1" x14ac:dyDescent="0.45">
      <c r="A840" s="3"/>
    </row>
    <row r="841" spans="1:1" x14ac:dyDescent="0.45">
      <c r="A841" s="3"/>
    </row>
    <row r="842" spans="1:1" x14ac:dyDescent="0.45">
      <c r="A842" s="3"/>
    </row>
    <row r="843" spans="1:1" x14ac:dyDescent="0.45">
      <c r="A843" s="3"/>
    </row>
    <row r="844" spans="1:1" x14ac:dyDescent="0.45">
      <c r="A844" s="3"/>
    </row>
    <row r="845" spans="1:1" x14ac:dyDescent="0.45">
      <c r="A845" s="3"/>
    </row>
    <row r="846" spans="1:1" x14ac:dyDescent="0.45">
      <c r="A846" s="3"/>
    </row>
    <row r="847" spans="1:1" x14ac:dyDescent="0.45">
      <c r="A847" s="3"/>
    </row>
    <row r="848" spans="1:1" x14ac:dyDescent="0.45">
      <c r="A848" s="3"/>
    </row>
    <row r="849" spans="1:1" x14ac:dyDescent="0.45">
      <c r="A849" s="3"/>
    </row>
    <row r="850" spans="1:1" x14ac:dyDescent="0.45">
      <c r="A850" s="3"/>
    </row>
    <row r="851" spans="1:1" x14ac:dyDescent="0.45">
      <c r="A851" s="3"/>
    </row>
    <row r="852" spans="1:1" x14ac:dyDescent="0.45">
      <c r="A852" s="3"/>
    </row>
    <row r="853" spans="1:1" x14ac:dyDescent="0.45">
      <c r="A853" s="3"/>
    </row>
    <row r="854" spans="1:1" x14ac:dyDescent="0.45">
      <c r="A854" s="3"/>
    </row>
    <row r="855" spans="1:1" x14ac:dyDescent="0.45">
      <c r="A855" s="3"/>
    </row>
    <row r="856" spans="1:1" x14ac:dyDescent="0.45">
      <c r="A856" s="3"/>
    </row>
    <row r="857" spans="1:1" x14ac:dyDescent="0.45">
      <c r="A857" s="3"/>
    </row>
    <row r="858" spans="1:1" x14ac:dyDescent="0.45">
      <c r="A858" s="3"/>
    </row>
    <row r="859" spans="1:1" x14ac:dyDescent="0.45">
      <c r="A859" s="3"/>
    </row>
    <row r="860" spans="1:1" x14ac:dyDescent="0.45">
      <c r="A860" s="3"/>
    </row>
    <row r="861" spans="1:1" x14ac:dyDescent="0.45">
      <c r="A861" s="3"/>
    </row>
    <row r="862" spans="1:1" x14ac:dyDescent="0.45">
      <c r="A862" s="3"/>
    </row>
    <row r="863" spans="1:1" x14ac:dyDescent="0.45">
      <c r="A863" s="3"/>
    </row>
    <row r="864" spans="1:1" x14ac:dyDescent="0.45">
      <c r="A864" s="3"/>
    </row>
    <row r="865" spans="1:1" x14ac:dyDescent="0.45">
      <c r="A865" s="3"/>
    </row>
    <row r="866" spans="1:1" x14ac:dyDescent="0.45">
      <c r="A866" s="3"/>
    </row>
    <row r="867" spans="1:1" x14ac:dyDescent="0.45">
      <c r="A867" s="3"/>
    </row>
    <row r="868" spans="1:1" x14ac:dyDescent="0.45">
      <c r="A868" s="3"/>
    </row>
    <row r="869" spans="1:1" x14ac:dyDescent="0.45">
      <c r="A869" s="3"/>
    </row>
    <row r="870" spans="1:1" x14ac:dyDescent="0.45">
      <c r="A870" s="3"/>
    </row>
    <row r="871" spans="1:1" x14ac:dyDescent="0.45">
      <c r="A871" s="3"/>
    </row>
    <row r="872" spans="1:1" x14ac:dyDescent="0.45">
      <c r="A872" s="3"/>
    </row>
    <row r="873" spans="1:1" x14ac:dyDescent="0.45">
      <c r="A873" s="3"/>
    </row>
    <row r="874" spans="1:1" x14ac:dyDescent="0.45">
      <c r="A874" s="3"/>
    </row>
    <row r="875" spans="1:1" x14ac:dyDescent="0.45">
      <c r="A875" s="3"/>
    </row>
    <row r="876" spans="1:1" x14ac:dyDescent="0.45">
      <c r="A876" s="3"/>
    </row>
    <row r="877" spans="1:1" x14ac:dyDescent="0.45">
      <c r="A877" s="3"/>
    </row>
    <row r="878" spans="1:1" x14ac:dyDescent="0.45">
      <c r="A878" s="3"/>
    </row>
    <row r="879" spans="1:1" x14ac:dyDescent="0.45">
      <c r="A879" s="3"/>
    </row>
    <row r="880" spans="1:1" x14ac:dyDescent="0.45">
      <c r="A880" s="3"/>
    </row>
    <row r="881" spans="1:1" x14ac:dyDescent="0.45">
      <c r="A881" s="3"/>
    </row>
    <row r="882" spans="1:1" x14ac:dyDescent="0.45">
      <c r="A882" s="3"/>
    </row>
    <row r="883" spans="1:1" x14ac:dyDescent="0.45">
      <c r="A883" s="3"/>
    </row>
    <row r="884" spans="1:1" x14ac:dyDescent="0.45">
      <c r="A884" s="3"/>
    </row>
    <row r="885" spans="1:1" x14ac:dyDescent="0.45">
      <c r="A885" s="3"/>
    </row>
    <row r="886" spans="1:1" x14ac:dyDescent="0.45">
      <c r="A886" s="3"/>
    </row>
    <row r="887" spans="1:1" x14ac:dyDescent="0.45">
      <c r="A887" s="3"/>
    </row>
    <row r="888" spans="1:1" x14ac:dyDescent="0.45">
      <c r="A888" s="3"/>
    </row>
    <row r="889" spans="1:1" x14ac:dyDescent="0.45">
      <c r="A889" s="3"/>
    </row>
    <row r="890" spans="1:1" x14ac:dyDescent="0.45">
      <c r="A890" s="3"/>
    </row>
    <row r="891" spans="1:1" x14ac:dyDescent="0.45">
      <c r="A891" s="3"/>
    </row>
    <row r="892" spans="1:1" x14ac:dyDescent="0.45">
      <c r="A892" s="3"/>
    </row>
    <row r="893" spans="1:1" x14ac:dyDescent="0.45">
      <c r="A893" s="3"/>
    </row>
    <row r="894" spans="1:1" x14ac:dyDescent="0.45">
      <c r="A894" s="3"/>
    </row>
    <row r="895" spans="1:1" x14ac:dyDescent="0.45">
      <c r="A895" s="3"/>
    </row>
    <row r="896" spans="1:1" x14ac:dyDescent="0.45">
      <c r="A896" s="3"/>
    </row>
    <row r="897" spans="1:1" x14ac:dyDescent="0.45">
      <c r="A897" s="3"/>
    </row>
    <row r="898" spans="1:1" x14ac:dyDescent="0.45">
      <c r="A898" s="3"/>
    </row>
    <row r="899" spans="1:1" x14ac:dyDescent="0.45">
      <c r="A899" s="3"/>
    </row>
    <row r="900" spans="1:1" x14ac:dyDescent="0.45">
      <c r="A900" s="3"/>
    </row>
    <row r="901" spans="1:1" x14ac:dyDescent="0.45">
      <c r="A901" s="3"/>
    </row>
    <row r="902" spans="1:1" x14ac:dyDescent="0.45">
      <c r="A902" s="3"/>
    </row>
    <row r="903" spans="1:1" x14ac:dyDescent="0.45">
      <c r="A903" s="3"/>
    </row>
    <row r="904" spans="1:1" x14ac:dyDescent="0.45">
      <c r="A904" s="3"/>
    </row>
    <row r="905" spans="1:1" x14ac:dyDescent="0.45">
      <c r="A905" s="3"/>
    </row>
    <row r="906" spans="1:1" x14ac:dyDescent="0.45">
      <c r="A906" s="3"/>
    </row>
    <row r="907" spans="1:1" x14ac:dyDescent="0.45">
      <c r="A907" s="3"/>
    </row>
    <row r="908" spans="1:1" x14ac:dyDescent="0.45">
      <c r="A908" s="3"/>
    </row>
    <row r="909" spans="1:1" x14ac:dyDescent="0.45">
      <c r="A909" s="3"/>
    </row>
    <row r="910" spans="1:1" x14ac:dyDescent="0.45">
      <c r="A910" s="3"/>
    </row>
    <row r="911" spans="1:1" x14ac:dyDescent="0.45">
      <c r="A911" s="3"/>
    </row>
    <row r="912" spans="1:1" x14ac:dyDescent="0.45">
      <c r="A912" s="3"/>
    </row>
    <row r="913" spans="1:1" x14ac:dyDescent="0.45">
      <c r="A913" s="3"/>
    </row>
    <row r="914" spans="1:1" x14ac:dyDescent="0.45">
      <c r="A914" s="3"/>
    </row>
    <row r="915" spans="1:1" x14ac:dyDescent="0.45">
      <c r="A915" s="3"/>
    </row>
    <row r="916" spans="1:1" x14ac:dyDescent="0.45">
      <c r="A916" s="3"/>
    </row>
    <row r="917" spans="1:1" x14ac:dyDescent="0.45">
      <c r="A917" s="3"/>
    </row>
    <row r="918" spans="1:1" x14ac:dyDescent="0.45">
      <c r="A918" s="3"/>
    </row>
    <row r="919" spans="1:1" x14ac:dyDescent="0.45">
      <c r="A919" s="3"/>
    </row>
    <row r="920" spans="1:1" x14ac:dyDescent="0.45">
      <c r="A920" s="3"/>
    </row>
    <row r="921" spans="1:1" x14ac:dyDescent="0.45">
      <c r="A921" s="3"/>
    </row>
    <row r="922" spans="1:1" x14ac:dyDescent="0.45">
      <c r="A922" s="3"/>
    </row>
    <row r="923" spans="1:1" x14ac:dyDescent="0.45">
      <c r="A923" s="3"/>
    </row>
    <row r="924" spans="1:1" x14ac:dyDescent="0.45">
      <c r="A924" s="3"/>
    </row>
    <row r="925" spans="1:1" x14ac:dyDescent="0.45">
      <c r="A925" s="3"/>
    </row>
    <row r="926" spans="1:1" x14ac:dyDescent="0.45">
      <c r="A926" s="3"/>
    </row>
    <row r="927" spans="1:1" x14ac:dyDescent="0.45">
      <c r="A927" s="3"/>
    </row>
    <row r="928" spans="1:1" x14ac:dyDescent="0.45">
      <c r="A928" s="3"/>
    </row>
    <row r="929" spans="1:1" x14ac:dyDescent="0.45">
      <c r="A929" s="3"/>
    </row>
    <row r="930" spans="1:1" x14ac:dyDescent="0.45">
      <c r="A930" s="3"/>
    </row>
    <row r="931" spans="1:1" x14ac:dyDescent="0.45">
      <c r="A931" s="3"/>
    </row>
    <row r="932" spans="1:1" x14ac:dyDescent="0.45">
      <c r="A932" s="3"/>
    </row>
    <row r="933" spans="1:1" x14ac:dyDescent="0.45">
      <c r="A933" s="3"/>
    </row>
    <row r="934" spans="1:1" x14ac:dyDescent="0.45">
      <c r="A934" s="3"/>
    </row>
    <row r="935" spans="1:1" x14ac:dyDescent="0.45">
      <c r="A935" s="3"/>
    </row>
    <row r="936" spans="1:1" x14ac:dyDescent="0.45">
      <c r="A936" s="3"/>
    </row>
    <row r="937" spans="1:1" x14ac:dyDescent="0.45">
      <c r="A937" s="3"/>
    </row>
    <row r="938" spans="1:1" x14ac:dyDescent="0.45">
      <c r="A938" s="3"/>
    </row>
    <row r="939" spans="1:1" x14ac:dyDescent="0.45">
      <c r="A939" s="3"/>
    </row>
    <row r="940" spans="1:1" x14ac:dyDescent="0.45">
      <c r="A940" s="3"/>
    </row>
    <row r="941" spans="1:1" x14ac:dyDescent="0.45">
      <c r="A941" s="3"/>
    </row>
    <row r="942" spans="1:1" x14ac:dyDescent="0.45">
      <c r="A942" s="3"/>
    </row>
    <row r="943" spans="1:1" x14ac:dyDescent="0.45">
      <c r="A943" s="3"/>
    </row>
    <row r="944" spans="1:1" x14ac:dyDescent="0.45">
      <c r="A944" s="3"/>
    </row>
    <row r="945" spans="1:1" x14ac:dyDescent="0.45">
      <c r="A945" s="3"/>
    </row>
    <row r="946" spans="1:1" x14ac:dyDescent="0.45">
      <c r="A946" s="3"/>
    </row>
    <row r="947" spans="1:1" x14ac:dyDescent="0.45">
      <c r="A947" s="3"/>
    </row>
    <row r="948" spans="1:1" x14ac:dyDescent="0.45">
      <c r="A948" s="3"/>
    </row>
    <row r="949" spans="1:1" x14ac:dyDescent="0.45">
      <c r="A949" s="3"/>
    </row>
    <row r="950" spans="1:1" x14ac:dyDescent="0.45">
      <c r="A950" s="3"/>
    </row>
    <row r="951" spans="1:1" x14ac:dyDescent="0.45">
      <c r="A951" s="3"/>
    </row>
    <row r="952" spans="1:1" x14ac:dyDescent="0.45">
      <c r="A952" s="3"/>
    </row>
    <row r="953" spans="1:1" x14ac:dyDescent="0.45">
      <c r="A953" s="3"/>
    </row>
    <row r="954" spans="1:1" x14ac:dyDescent="0.45">
      <c r="A954" s="3"/>
    </row>
    <row r="955" spans="1:1" x14ac:dyDescent="0.45">
      <c r="A955" s="3"/>
    </row>
    <row r="956" spans="1:1" x14ac:dyDescent="0.45">
      <c r="A956" s="3"/>
    </row>
    <row r="957" spans="1:1" x14ac:dyDescent="0.45">
      <c r="A957" s="3"/>
    </row>
    <row r="958" spans="1:1" x14ac:dyDescent="0.45">
      <c r="A958" s="3"/>
    </row>
    <row r="959" spans="1:1" x14ac:dyDescent="0.45">
      <c r="A959" s="3"/>
    </row>
    <row r="960" spans="1:1" x14ac:dyDescent="0.45">
      <c r="A960" s="3"/>
    </row>
    <row r="961" spans="1:1" x14ac:dyDescent="0.45">
      <c r="A961" s="3"/>
    </row>
    <row r="962" spans="1:1" x14ac:dyDescent="0.45">
      <c r="A962" s="3"/>
    </row>
    <row r="963" spans="1:1" x14ac:dyDescent="0.45">
      <c r="A963" s="3"/>
    </row>
    <row r="964" spans="1:1" x14ac:dyDescent="0.45">
      <c r="A964" s="3"/>
    </row>
    <row r="965" spans="1:1" x14ac:dyDescent="0.45">
      <c r="A965" s="3"/>
    </row>
    <row r="966" spans="1:1" x14ac:dyDescent="0.45">
      <c r="A966" s="3"/>
    </row>
    <row r="967" spans="1:1" x14ac:dyDescent="0.45">
      <c r="A967" s="3"/>
    </row>
    <row r="968" spans="1:1" x14ac:dyDescent="0.45">
      <c r="A968" s="3"/>
    </row>
    <row r="969" spans="1:1" x14ac:dyDescent="0.45">
      <c r="A969" s="3"/>
    </row>
    <row r="970" spans="1:1" x14ac:dyDescent="0.45">
      <c r="A970" s="3"/>
    </row>
    <row r="971" spans="1:1" x14ac:dyDescent="0.45">
      <c r="A971" s="3"/>
    </row>
    <row r="972" spans="1:1" x14ac:dyDescent="0.45">
      <c r="A972" s="3"/>
    </row>
    <row r="973" spans="1:1" x14ac:dyDescent="0.45">
      <c r="A973" s="3"/>
    </row>
    <row r="974" spans="1:1" x14ac:dyDescent="0.45">
      <c r="A974" s="3"/>
    </row>
    <row r="975" spans="1:1" x14ac:dyDescent="0.45">
      <c r="A975" s="3"/>
    </row>
    <row r="976" spans="1:1" x14ac:dyDescent="0.45">
      <c r="A976" s="3"/>
    </row>
    <row r="977" spans="1:1" x14ac:dyDescent="0.45">
      <c r="A977" s="3"/>
    </row>
    <row r="978" spans="1:1" x14ac:dyDescent="0.45">
      <c r="A978" s="3"/>
    </row>
    <row r="979" spans="1:1" x14ac:dyDescent="0.45">
      <c r="A979" s="3"/>
    </row>
    <row r="980" spans="1:1" x14ac:dyDescent="0.45">
      <c r="A980" s="3"/>
    </row>
    <row r="981" spans="1:1" x14ac:dyDescent="0.45">
      <c r="A981" s="3"/>
    </row>
    <row r="982" spans="1:1" x14ac:dyDescent="0.45">
      <c r="A982" s="3"/>
    </row>
    <row r="983" spans="1:1" x14ac:dyDescent="0.45">
      <c r="A983" s="3"/>
    </row>
    <row r="984" spans="1:1" x14ac:dyDescent="0.45">
      <c r="A984" s="3"/>
    </row>
    <row r="985" spans="1:1" x14ac:dyDescent="0.45">
      <c r="A985" s="3"/>
    </row>
    <row r="986" spans="1:1" x14ac:dyDescent="0.45">
      <c r="A986" s="3"/>
    </row>
    <row r="987" spans="1:1" x14ac:dyDescent="0.45">
      <c r="A987" s="3"/>
    </row>
    <row r="988" spans="1:1" x14ac:dyDescent="0.45">
      <c r="A988" s="3"/>
    </row>
    <row r="989" spans="1:1" x14ac:dyDescent="0.45">
      <c r="A989" s="3"/>
    </row>
    <row r="990" spans="1:1" x14ac:dyDescent="0.45">
      <c r="A990" s="3"/>
    </row>
    <row r="991" spans="1:1" x14ac:dyDescent="0.45">
      <c r="A991" s="3"/>
    </row>
    <row r="992" spans="1:1" x14ac:dyDescent="0.45">
      <c r="A992" s="3"/>
    </row>
    <row r="993" spans="1:1" x14ac:dyDescent="0.45">
      <c r="A993" s="3"/>
    </row>
    <row r="994" spans="1:1" x14ac:dyDescent="0.45">
      <c r="A994" s="3"/>
    </row>
    <row r="995" spans="1:1" x14ac:dyDescent="0.45">
      <c r="A995" s="3"/>
    </row>
    <row r="996" spans="1:1" x14ac:dyDescent="0.45">
      <c r="A996" s="3"/>
    </row>
    <row r="997" spans="1:1" x14ac:dyDescent="0.45">
      <c r="A997" s="3"/>
    </row>
    <row r="998" spans="1:1" x14ac:dyDescent="0.45">
      <c r="A998" s="3"/>
    </row>
    <row r="999" spans="1:1" x14ac:dyDescent="0.45">
      <c r="A999" s="3"/>
    </row>
    <row r="1000" spans="1:1" x14ac:dyDescent="0.45">
      <c r="A1000" s="3"/>
    </row>
    <row r="1001" spans="1:1" x14ac:dyDescent="0.45">
      <c r="A1001" s="3"/>
    </row>
    <row r="1002" spans="1:1" x14ac:dyDescent="0.45">
      <c r="A1002" s="3"/>
    </row>
    <row r="1003" spans="1:1" x14ac:dyDescent="0.45">
      <c r="A1003" s="3"/>
    </row>
    <row r="1004" spans="1:1" x14ac:dyDescent="0.45">
      <c r="A1004" s="3"/>
    </row>
    <row r="1005" spans="1:1" x14ac:dyDescent="0.45">
      <c r="A1005" s="3"/>
    </row>
    <row r="1006" spans="1:1" x14ac:dyDescent="0.45">
      <c r="A1006" s="3"/>
    </row>
    <row r="1007" spans="1:1" x14ac:dyDescent="0.45">
      <c r="A1007" s="3"/>
    </row>
    <row r="1008" spans="1:1" x14ac:dyDescent="0.45">
      <c r="A1008" s="3"/>
    </row>
    <row r="1009" spans="1:1" x14ac:dyDescent="0.45">
      <c r="A1009" s="3"/>
    </row>
    <row r="1010" spans="1:1" x14ac:dyDescent="0.45">
      <c r="A1010" s="3"/>
    </row>
    <row r="1011" spans="1:1" x14ac:dyDescent="0.45">
      <c r="A1011" s="3"/>
    </row>
    <row r="1012" spans="1:1" x14ac:dyDescent="0.45">
      <c r="A1012" s="3"/>
    </row>
    <row r="1013" spans="1:1" x14ac:dyDescent="0.45">
      <c r="A1013" s="3"/>
    </row>
    <row r="1014" spans="1:1" x14ac:dyDescent="0.45">
      <c r="A1014" s="3"/>
    </row>
    <row r="1015" spans="1:1" x14ac:dyDescent="0.45">
      <c r="A1015" s="3"/>
    </row>
    <row r="1016" spans="1:1" x14ac:dyDescent="0.45">
      <c r="A1016" s="3"/>
    </row>
    <row r="1017" spans="1:1" x14ac:dyDescent="0.45">
      <c r="A1017" s="3"/>
    </row>
    <row r="1018" spans="1:1" x14ac:dyDescent="0.45">
      <c r="A1018" s="3"/>
    </row>
    <row r="1019" spans="1:1" x14ac:dyDescent="0.45">
      <c r="A1019" s="3"/>
    </row>
    <row r="1020" spans="1:1" x14ac:dyDescent="0.45">
      <c r="A1020" s="3"/>
    </row>
    <row r="1021" spans="1:1" x14ac:dyDescent="0.45">
      <c r="A1021" s="3"/>
    </row>
    <row r="1022" spans="1:1" x14ac:dyDescent="0.45">
      <c r="A1022" s="3"/>
    </row>
    <row r="1023" spans="1:1" x14ac:dyDescent="0.45">
      <c r="A1023" s="3"/>
    </row>
    <row r="1024" spans="1:1" x14ac:dyDescent="0.45">
      <c r="A1024" s="3"/>
    </row>
    <row r="1025" spans="1:1" x14ac:dyDescent="0.45">
      <c r="A1025" s="3"/>
    </row>
    <row r="1026" spans="1:1" x14ac:dyDescent="0.45">
      <c r="A1026" s="3"/>
    </row>
    <row r="1027" spans="1:1" x14ac:dyDescent="0.45">
      <c r="A1027" s="3"/>
    </row>
    <row r="1028" spans="1:1" x14ac:dyDescent="0.45">
      <c r="A1028" s="3"/>
    </row>
    <row r="1029" spans="1:1" x14ac:dyDescent="0.45">
      <c r="A1029" s="3"/>
    </row>
    <row r="1030" spans="1:1" x14ac:dyDescent="0.45">
      <c r="A1030" s="3"/>
    </row>
    <row r="1031" spans="1:1" x14ac:dyDescent="0.45">
      <c r="A1031" s="3"/>
    </row>
    <row r="1032" spans="1:1" x14ac:dyDescent="0.45">
      <c r="A1032" s="3"/>
    </row>
    <row r="1033" spans="1:1" x14ac:dyDescent="0.45">
      <c r="A1033" s="3"/>
    </row>
    <row r="1034" spans="1:1" x14ac:dyDescent="0.45">
      <c r="A1034" s="3"/>
    </row>
    <row r="1035" spans="1:1" x14ac:dyDescent="0.45">
      <c r="A1035" s="3"/>
    </row>
    <row r="1036" spans="1:1" x14ac:dyDescent="0.45">
      <c r="A1036" s="3"/>
    </row>
    <row r="1037" spans="1:1" x14ac:dyDescent="0.45">
      <c r="A1037" s="3"/>
    </row>
    <row r="1038" spans="1:1" x14ac:dyDescent="0.45">
      <c r="A1038" s="3"/>
    </row>
    <row r="1039" spans="1:1" x14ac:dyDescent="0.45">
      <c r="A1039" s="3"/>
    </row>
    <row r="1040" spans="1:1" x14ac:dyDescent="0.45">
      <c r="A1040" s="3"/>
    </row>
    <row r="1041" spans="1:1" x14ac:dyDescent="0.45">
      <c r="A1041" s="3"/>
    </row>
    <row r="1042" spans="1:1" x14ac:dyDescent="0.45">
      <c r="A1042" s="3"/>
    </row>
    <row r="1043" spans="1:1" x14ac:dyDescent="0.45">
      <c r="A1043" s="3"/>
    </row>
    <row r="1044" spans="1:1" x14ac:dyDescent="0.45">
      <c r="A1044" s="3"/>
    </row>
    <row r="1045" spans="1:1" x14ac:dyDescent="0.45">
      <c r="A1045" s="3"/>
    </row>
    <row r="1046" spans="1:1" x14ac:dyDescent="0.45">
      <c r="A1046" s="3"/>
    </row>
    <row r="1047" spans="1:1" x14ac:dyDescent="0.45">
      <c r="A1047" s="3"/>
    </row>
    <row r="1048" spans="1:1" x14ac:dyDescent="0.45">
      <c r="A1048" s="3"/>
    </row>
    <row r="1049" spans="1:1" x14ac:dyDescent="0.45">
      <c r="A1049" s="3"/>
    </row>
    <row r="1050" spans="1:1" x14ac:dyDescent="0.45">
      <c r="A1050" s="3"/>
    </row>
    <row r="1051" spans="1:1" x14ac:dyDescent="0.45">
      <c r="A1051" s="3"/>
    </row>
    <row r="1052" spans="1:1" x14ac:dyDescent="0.45">
      <c r="A1052" s="3"/>
    </row>
    <row r="1053" spans="1:1" x14ac:dyDescent="0.45">
      <c r="A1053" s="3"/>
    </row>
    <row r="1054" spans="1:1" x14ac:dyDescent="0.45">
      <c r="A1054" s="3"/>
    </row>
    <row r="1055" spans="1:1" x14ac:dyDescent="0.45">
      <c r="A1055" s="3"/>
    </row>
    <row r="1056" spans="1:1" x14ac:dyDescent="0.45">
      <c r="A1056" s="3"/>
    </row>
    <row r="1057" spans="1:1" x14ac:dyDescent="0.45">
      <c r="A1057" s="3"/>
    </row>
    <row r="1058" spans="1:1" x14ac:dyDescent="0.45">
      <c r="A1058" s="3"/>
    </row>
    <row r="1059" spans="1:1" x14ac:dyDescent="0.45">
      <c r="A1059" s="3"/>
    </row>
    <row r="1060" spans="1:1" x14ac:dyDescent="0.45">
      <c r="A1060" s="3"/>
    </row>
    <row r="1061" spans="1:1" x14ac:dyDescent="0.45">
      <c r="A1061" s="3"/>
    </row>
    <row r="1062" spans="1:1" x14ac:dyDescent="0.45">
      <c r="A1062" s="3"/>
    </row>
    <row r="1063" spans="1:1" x14ac:dyDescent="0.45">
      <c r="A1063" s="3"/>
    </row>
    <row r="1064" spans="1:1" x14ac:dyDescent="0.45">
      <c r="A1064" s="3"/>
    </row>
    <row r="1065" spans="1:1" x14ac:dyDescent="0.45">
      <c r="A1065" s="3"/>
    </row>
    <row r="1066" spans="1:1" x14ac:dyDescent="0.45">
      <c r="A1066" s="3"/>
    </row>
    <row r="1067" spans="1:1" x14ac:dyDescent="0.45">
      <c r="A1067" s="3"/>
    </row>
  </sheetData>
  <autoFilter ref="A1:E1" xr:uid="{A97246A9-A6A9-420C-851E-74D172A35866}"/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</vt:lpstr>
      <vt:lpstr>Outcomes Based on Goals Chart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Hill</cp:lastModifiedBy>
  <dcterms:created xsi:type="dcterms:W3CDTF">2017-04-20T15:17:24Z</dcterms:created>
  <dcterms:modified xsi:type="dcterms:W3CDTF">2022-05-02T13:36:52Z</dcterms:modified>
</cp:coreProperties>
</file>