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" sheetId="1" r:id="rId4"/>
    <sheet state="visible" name="Batter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The formula is (mWh)/(V) =(mAh)
(5400mWh)/(9 V) = 600 mAh
	-Jahmar James
this should last about 19  minutes from estimations
	-Jahmar James</t>
      </text>
    </comment>
  </commentList>
</comments>
</file>

<file path=xl/sharedStrings.xml><?xml version="1.0" encoding="utf-8"?>
<sst xmlns="http://schemas.openxmlformats.org/spreadsheetml/2006/main" count="131" uniqueCount="118">
  <si>
    <t>Motor</t>
  </si>
  <si>
    <t>Rated Torque</t>
  </si>
  <si>
    <t>Voltage (V)</t>
  </si>
  <si>
    <t>Speed (rpm)</t>
  </si>
  <si>
    <t>Motor Weight (g)</t>
  </si>
  <si>
    <t>Price ($)</t>
  </si>
  <si>
    <t>Dimensions (L x W x H)</t>
  </si>
  <si>
    <t>Extra Features</t>
  </si>
  <si>
    <t>link</t>
  </si>
  <si>
    <t>Here</t>
  </si>
  <si>
    <t>MOTOR DC 6-12VOLTS 12500RPM 2MM SHAFT 44.20G/CM TORQUE</t>
  </si>
  <si>
    <t>4.33 mNm</t>
  </si>
  <si>
    <t>https://secure.sayal.com/STORE4/prodetails.php?SKU=230438</t>
  </si>
  <si>
    <t>https://www.digikey.ca/en/products/filter/motors-ac-dc/178?s=N4IgTCBcDaILYHsAuCBOIC6AaEBWKoADlGDocZGLgL7VA</t>
  </si>
  <si>
    <t>STEPPER MOTOR DRIVER 5V ULN2003 WITH STEPPER MOTOR 5VDC</t>
  </si>
  <si>
    <t>14 mNm</t>
  </si>
  <si>
    <t>https://www.digikey.ca/en/products/detail/adafruit-industries-llc/858/5629414</t>
  </si>
  <si>
    <t>https://www.mouser.ca/c/electromechanical/motors-drives/stepper-motors/?q=stepper%20motor</t>
  </si>
  <si>
    <t xml:space="preserve">25D High Torque DC Gear Motor for Smart Vehicles - 6V, 469RPM </t>
  </si>
  <si>
    <t>https://ca.robotshop.com/products/25d-high-torque-high-power-dc-gear-motor-used-smart-vehicles-6v-469rpm</t>
  </si>
  <si>
    <t xml:space="preserve">25D High Torque DC Gear Motor for Smart Vehicles - 6V, 282RPM </t>
  </si>
  <si>
    <t>https://ca.robotshop.com/products/25d-high-torque-high-power-dc-gear-motor-used-smart-vehicles-6v-282rpm</t>
  </si>
  <si>
    <t>NF243G-301</t>
  </si>
  <si>
    <t>https://www.digikey.ca/en/products/detail/johnson-motor/NF243G-301/12719600</t>
  </si>
  <si>
    <t>STEPPER MOTOR PM GEARED UNI 12V</t>
  </si>
  <si>
    <t>25mNm</t>
  </si>
  <si>
    <t>20 Rpm @ v12 - 12 Rpm @ 9</t>
  </si>
  <si>
    <t>https://www.digikey.ca/en/products/detail/adafruit-industries-llc/918/5629415</t>
  </si>
  <si>
    <t>3777
GEARMOTOR 200 RPM 3-6V DC
Adafruit Industries LLC</t>
  </si>
  <si>
    <t>600 mNm</t>
  </si>
  <si>
    <t>3 ~ 6VDC</t>
  </si>
  <si>
    <t>https://www.digikey.ca/en/products/detail/adafruit-industries-llc/3777/8687221</t>
  </si>
  <si>
    <t>FIT0441</t>
  </si>
  <si>
    <t>235.4 mNm</t>
  </si>
  <si>
    <t>12V</t>
  </si>
  <si>
    <t>51 x 25 x 25</t>
  </si>
  <si>
    <t>Integrated Controller and encoder</t>
  </si>
  <si>
    <t>https://www.digikey.ca/en/products/detail/dfrobot/FIT0441/6588579?_gl=1*1bp5ga4*_up*MQ..&amp;gclid=Cj0KCQjw-r-vBhC-ARIsAGgUO2D78UdWo5x_mrrBLaoer2HN63JeW5iHTkLJOD3q8mLesicByF5cJDwaAhPLEALw_wcB</t>
  </si>
  <si>
    <t>Micro Flat Spur Gear Motor, Parallel Shaft Gear Motor, 6V, 75RPM</t>
  </si>
  <si>
    <t>98 mNm</t>
  </si>
  <si>
    <t>https://ca.robotshop.com/products/micro-flat-spur-gear-motor-parallel-shaft-gear-motor-6v-75rpm</t>
  </si>
  <si>
    <t>DC Brush 6V Mini Gear Motor, Micro Turbo Worm Geared Motor 1218GE‑N20 Reduction Geared Motor(DC6V 70RPM)</t>
  </si>
  <si>
    <t>31 mNm</t>
  </si>
  <si>
    <t>https://www.amazon.ca/dp/B08LL9TF91?starsLeft=1&amp;ref_=cm_sw_r_apan_dp_NPNN2YYFP983X1MT2VE9&amp;th=1</t>
  </si>
  <si>
    <t>Yosoo Mini High Torque 12V 200RPM with Metal Gearbox Replacement N20 for RC Car, Robot Model, DIY Engine Toys (12V 200RPM)</t>
  </si>
  <si>
    <t>98 mNm guess around half of G12-N20 datasheet</t>
  </si>
  <si>
    <t>https://www.amazon.ca/dp/B01FHBN8VO?starsLeft=1&amp;ref_=cm_sw_r_apan_dp_CR5NQPQK2T13YS3BVHWR&amp;th=1</t>
  </si>
  <si>
    <t>MECCANIXITY Micro Speed Reduction Gear Motor, DC 12V 140RPM with Full Metal Gearbox for DIY RC Aircraft, Model Car Pack of 2</t>
  </si>
  <si>
    <t>137mNm simlikar guess</t>
  </si>
  <si>
    <t>https://www.amazon.ca/dp/B0BF9N1GV7?starsLeft=1&amp;ref_=cm_sw_r_apan_dp_RBX3H19AY90SHQ0X5ZX6&amp;th=1</t>
  </si>
  <si>
    <t>10mNm</t>
  </si>
  <si>
    <t>drive the robot 3lbs</t>
  </si>
  <si>
    <t xml:space="preserve">Battery </t>
  </si>
  <si>
    <t>Chemistry</t>
  </si>
  <si>
    <t>Battery Weight (g)</t>
  </si>
  <si>
    <t>Capacity (mAh)</t>
  </si>
  <si>
    <t>Maximum Discharge Current  (A)</t>
  </si>
  <si>
    <t>Energizer Rechargeable 9V Battery</t>
  </si>
  <si>
    <t>Nickel</t>
  </si>
  <si>
    <t>26.5mm x 17.5mm x 48.5mm</t>
  </si>
  <si>
    <t>https://www.digikey.ca/en/products/detail/energizer-battery-company/NH22NBP/4477695</t>
  </si>
  <si>
    <t>https://www.amazon.ca/EBL-Rechargeable-Batteries-5400mWh-Charging/dp/B08X37LHPX</t>
  </si>
  <si>
    <t>Weight: 250g/8.82oz.</t>
  </si>
  <si>
    <t xml:space="preserve">too big :( 138*47*25mm;  </t>
  </si>
  <si>
    <t>https://www.amazon.ca/Zeee-5200mAh-Battery-Vehicles-Airplane/dp/B086965TVQ/ref=sxin_15_pa_sp_search_thematic?content-id=amzn1.sym.c1e6258b-eedc-4939-9630-a0b9df9f3f27%3Aamzn1.sym.c1e6258b-eedc-4939-9630-a0b9df9f3f27&amp;crid=2R02IDEA4U523&amp;cv_ct_cx=9v+lipo+battery&amp;dib=eyJ2IjoiMSJ9.aJeQXZDszubVzfupbWTD_wiGRk2M4zCymXQEA3o2m2owR6CIgfFNNuokvY4Yun5wH5fRgyXgml5iJMwtarYKqg.JzylIolOaRDDkAedIrGg9ZL9dm2giLe73FK8oGlQGME&amp;dib_tag=se&amp;keywords=9v+lipo+battery&amp;pd_rd_i=B086965TVQ&amp;pd_rd_r=29f7acf4-0137-4157-b8a5-a12729e2dd4b&amp;pd_rd_w=pupCi&amp;pd_rd_wg=dZkAg&amp;pf_rd_p=c1e6258b-eedc-4939-9630-a0b9df9f3f27&amp;pf_rd_r=9MDAKHW9A0NFZF6BZ9J8&amp;qid=1708546677&amp;sbo=RZvfv%2F%2FHxDF%2BO5021pAnSA%3D%3D&amp;sprefix=9v+lipo+batter%2Caps%2C104&amp;sr=1-1-acb80629-ce74-4cc5-9423-11e8801573fb-spons&amp;sp_csd=d2lkZ2V0TmFtZT1zcF9zZWFyY2hfdGhlbWF0aWM&amp;psc=1</t>
  </si>
  <si>
    <t xml:space="preserve">li-po </t>
  </si>
  <si>
    <t>USB Rechargeable 9V Li-ion Batteries (4 Pack)- 5400mWh Long Lasting Lithium Batteries with Micro Charging Cable</t>
  </si>
  <si>
    <t>26.1mm x 16.8mm x 48.1 mm</t>
  </si>
  <si>
    <t>11.1V 3S LiPo Battery RC 1500mAh 35C with Deans T Plug High Capacity RC Batteries for RC Drone FPV Plane UAV Car Truggy Airplane Quadcopter Helicopter</t>
  </si>
  <si>
    <t>Lipo</t>
  </si>
  <si>
    <t>138g/0.31lb</t>
  </si>
  <si>
    <t>79*35*26mm</t>
  </si>
  <si>
    <t>https://www.amazon.ca/Capacity-Batteries-Airplane-Quadcopter-Helicopter/dp/B09WMVMS6Y/ref=pd_day0_d_sccl_1_8/146-8024703-0849845?pd_rd_w=2gqsT&amp;content-id=amzn1.sym.a0f07c06-3bfe-427e-9527-5be8cea27b66&amp;pf_rd_p=a0f07c06-3bfe-427e-9527-5be8cea27b66&amp;pf_rd_r=M6M9N9H4JK5GEAMXWTV4&amp;pd_rd_wg=Ifrmy&amp;pd_rd_r=30b3c9f1-48b7-40f5-82eb-f136a3b7d96b&amp;pd_rd_i=B09WMVMS6Y&amp;psc=1</t>
  </si>
  <si>
    <t>CNHL 6S 1200mAh Lipo Battery 22.2V 100C with XT60 Plug for FPV Drone Quadcopter Helicopter Airplane，RC Multi-Motor Model Racing Hobby DIY Parts(2 Packs)</t>
  </si>
  <si>
    <t>LiPo</t>
  </si>
  <si>
    <t>210g/7.41oz</t>
  </si>
  <si>
    <t>48*35*75 mm</t>
  </si>
  <si>
    <t>https://www.amazon.ca/dp/B0B5L7HG88/ref=sspa_dk_detail_2?psc=1&amp;pf_rd_p=d8c43617-c625-45bd-a63f-ad8715c2c055&amp;pf_rd_r=C7VHF2XYSCKMAZC8EJT9&amp;pd_rd_wg=8FOvw&amp;pd_rd_w=TkQ6P&amp;content-id=amzn1.sym.d8c43617-c625-45bd-a63f-ad8715c2c055&amp;pd_rd_r=9eeb9743-6e6c-493d-936e-f01f88c181fa&amp;s=electronics&amp;sp_csd=d2lkZ2V0TmFtZT1zcF9kZXRhaWw</t>
  </si>
  <si>
    <t>CNHL 11.4V 3S Lipo Battery 450mAh 70C HV lipo Battery for RC Mini Quad Airplane Drone FPV Helicopter Quadcopter，Racing Multi-Motor Hobby Model DIY Parts(6 Packs)</t>
  </si>
  <si>
    <t>49g/1.72oz</t>
  </si>
  <si>
    <t>23*18*65 mm</t>
  </si>
  <si>
    <t>https://www.amazon.ca/CNHL-Airplane-Helicopter-Quadcopter%EF%BC%8CRacing-Multi-Motor/dp/B0BRST7XG6/ref=pd_ci_mcx_pspc_dp_d_2_t_5?pd_rd_w=hViEB&amp;content-id=amzn1.sym.cc9b306e-f54a-42a9-af24-d836ac9ed640&amp;pf_rd_p=cc9b306e-f54a-42a9-af24-d836ac9ed640&amp;pf_rd_r=TC9787QF2BQGVV4YS3KX&amp;pd_rd_wg=OduIg&amp;pd_rd_r=18f2d40e-4f6b-4e18-90ec-9cdae64cc5e2&amp;pd_rd_i=B0BRST7XG6</t>
  </si>
  <si>
    <t>11.1v Airsoft Battery 3S Lipo Battery 25C 1100mAh Battery High Capacity w/Mini Tamiya Connector for Airsoft (Mini Tamiya)</t>
  </si>
  <si>
    <t>76.5g/0.17lb</t>
  </si>
  <si>
    <t>105*20*15mm</t>
  </si>
  <si>
    <t>https://www.amazon.ca/Airsoft-Battery-Capacity-Connector-Tactical/dp/B09PG5BWH4/ref=pd_day0_d_sccl_3_24/146-8024703-0849845?pd_rd_w=cHnts&amp;content-id=amzn1.sym.a0f07c06-3bfe-427e-9527-5be8cea27b66&amp;pf_rd_p=a0f07c06-3bfe-427e-9527-5be8cea27b66&amp;pf_rd_r=6KC48GDRXFKGWH2NP6MJ&amp;pd_rd_wg=O3NI8&amp;pd_rd_r=5a5120df-d2d6-4f5d-8a49-ea8d4d2d58ea&amp;pd_rd_i=B09PG5BWH4&amp;psc=1</t>
  </si>
  <si>
    <t>Radiolink HPY 7.4V 2S LiPo Battery 20C 600mAh JST 2Pin Connector Recharge Lithium Polymer for RC A560 Airplane/RC4GS V3/RC6GS V3/AT10II/AT9S Pro/T8FB RC Radio Controller</t>
  </si>
  <si>
    <t>37g/1.3oz.</t>
  </si>
  <si>
    <t>49*25*17mm</t>
  </si>
  <si>
    <t>https://www.amazon.ca/Radiolink-FULLYMAX-Connector-Airplane-Controller/dp/B0BRPQ5RKK/ref=pd_ci_mcx_di_int_sccai_cn_d_sccl_3_24/146-8024703-0849845?pd_rd_w=GavXC&amp;content-id=amzn1.sym.d6674fdf-bd00-4d07-8317-6dfd6c498cdf&amp;pf_rd_p=d6674fdf-bd00-4d07-8317-6dfd6c498cdf&amp;pf_rd_r=P219TM7N8VB98AY4QC6K&amp;pd_rd_wg=30vHV&amp;pd_rd_r=2b07415d-602e-4dd3-8f16-26c66cae18a9&amp;pd_rd_i=B0BS29CCRD&amp;th=1</t>
  </si>
  <si>
    <t>SIGP 3S Lipo Battery 6400mAh 11.1V 100C Hard Case RC Battery with EC5 Connector for 1/8 1/10 Vehicles Car Truck Tank Buggy Boat Racing Models (2 Packs)</t>
  </si>
  <si>
    <t>410g/0.9lb</t>
  </si>
  <si>
    <t>139*47*40mm</t>
  </si>
  <si>
    <t>https://www.amazon.ca/dp/B0BBFLPN53/ref=syn_sd_onsite_desktop_0?ie=UTF8&amp;psc=1&amp;pd_rd_plhdr=t&amp;aref=0TTdT1qm5R</t>
  </si>
  <si>
    <t>DLG 2S RC Lipo Battery,7.4V 500mAh 20C Battery with JST Plug, for RC car, Boat, Airplane, Helicopter, Truck Models</t>
  </si>
  <si>
    <t>33g</t>
  </si>
  <si>
    <t>10*30*58mm</t>
  </si>
  <si>
    <t>https://www.amazon.ca/DLG-500mAh-High-Discharge-Powerful-Battery/dp/B01ARCC8KA/ref=pd_ci_mcx_di_int_sccai_cn_d_sccl_3_41/146-8024703-0849845?pd_rd_w=GavXC&amp;content-id=amzn1.sym.d6674fdf-bd00-4d07-8317-6dfd6c498cdf&amp;pf_rd_p=d6674fdf-bd00-4d07-8317-6dfd6c498cdf&amp;pf_rd_r=P219TM7N8VB98AY4QC6K&amp;pd_rd_wg=30vHV&amp;pd_rd_r=2b07415d-602e-4dd3-8f16-26c66cae18a9&amp;pd_rd_i=B01ARCC8KA&amp;psc=1</t>
  </si>
  <si>
    <t>DLG 2S RC Lipo Battery,7.4V 950mAh 15C Battery with JST Plug, for RC car, Boat, Airplane, Helicopter, Truck Models</t>
  </si>
  <si>
    <t>47g</t>
  </si>
  <si>
    <t>30.4*18.2*57.1 mm</t>
  </si>
  <si>
    <t>https://www.amazon.ca/DLG-950mAh-High-Discharge-Powerful-Battery/dp/B014E1J1IM/ref=pd_ci_mcx_pspc_dp_d_2_t_3?pd_rd_w=uzFel&amp;content-id=amzn1.sym.cc9b306e-f54a-42a9-af24-d836ac9ed640&amp;pf_rd_p=cc9b306e-f54a-42a9-af24-d836ac9ed640&amp;pf_rd_r=Y0Z90S9GQ6RGPXH66ZTP&amp;pd_rd_wg=f4dCc&amp;pd_rd_r=3352f338-8452-48c2-8377-ff463c1ab840&amp;pd_rd_i=B014E1J1IM</t>
  </si>
  <si>
    <t>2PCS 9.6V 2800mAh AA Rechargeable Battery with Tamiya Plug and USB Charging Cable for Remote Control Vehicles,Trucks,Tanks,Engineering Vehicles, RC Ships, and Toy Car Batteries</t>
  </si>
  <si>
    <t>AA nickel hydrogen</t>
  </si>
  <si>
    <t xml:space="preserve">180g </t>
  </si>
  <si>
    <t>99.682 x 57.648 x 14.927 mm</t>
  </si>
  <si>
    <t>https://www.amazon.ca/Rechargeable-Charging-Vehicles-Engineering-Batteries/dp/B0C6QJRVQ6/ref=sr_1_15_sspa?dib=eyJ2IjoiMSJ9.v75Bj-z_IuyrfiBJ8Uz4gQIo20ddaZ_S8MayMHhrx5AG2Z6XJOUAoYLQ7Uh6tBcsZWs41YgqTz1e7XVnk4-2oocN44ErBQOqC1GQ6-Vi-ZXEAfQ3KeN-7tnRFjq89s5nhEXGtWu7786cLNcnCxDmq0pddKWqxaflUaDHOoRr0sojopdFHxIynMqwSDPV2HaD_jnfYrh3-PlStHhl-7co5B5JXRGhONC_YQzozGoK7-3ZPOXnnTO_ksT9KLPz_7xnJrQP9mKXarylR0KHgnxNTtn9QvyZr89sWphQFDdRU4k.gQdB566aKv_1kp1ERprEK_cQvSc8LlwRqU2lXcbj0FQ&amp;dib_tag=se&amp;qid=1710457513&amp;s=toys&amp;sr=1-15-spons&amp;sp_csd=d2lkZ2V0TmFtZT1zcF9tdGZfYnJvd3Nl&amp;psc=1</t>
  </si>
  <si>
    <t>DLG 3S RC Lipo Battery,11.1V 1000mAh 20C Battery with Dean's T Plug, for RC car, Boat, Airplane, Helicopter, Truck Models</t>
  </si>
  <si>
    <t>73 g</t>
  </si>
  <si>
    <t>73mm x 17mm x 37mm</t>
  </si>
  <si>
    <t>https://www.amazon.ca/DLG-1000mAh-High-Discharge-Powerful-Battery/dp/B01ARCCPBC/ref=sr_1_11?dib=eyJ2IjoiMSJ9.ev3BpIvpUL_15tfGmPncosBfjJjJ3Gd-KvEYrFdt12MuZV8V1hZDsXJLChD5Ol8q9mXnI_uY5aByDksaFPn0kUPK7zFvjCLvNYnS0SklUdglXOtqZTk_nHHdQlGbtwgsOazuVQyqadL7-UacEemJG4A3vVkXeunBQEUezzJSn3OB_9C3s4bVmtPyZcmOp5kb3zHb7VXz8kNjgyl8U7KtpqMEA1dkSdGn15v2EFvi2hUxYuoi623TTC39DleYluBHsc0nk5Rx7phBqrR0Y1xhZPERegT50XHL_w_5a0jWyeA.JtnZIh_eNq27errXDqaKskLt5DdrkCgKEaKMwS8zYFo&amp;dib_tag=se&amp;keywords=11.1+lipo+battery+small&amp;qid=1710457610&amp;s=toys&amp;sr=1-11</t>
  </si>
  <si>
    <t>23A 12 Volt Battery, A23 Battery 10 Pack for Garage Door Openers Ceiling Fan Remotes Doorbells</t>
  </si>
  <si>
    <t>23A alkaline battery</t>
  </si>
  <si>
    <t>Height: 27.5-28.5mm Diameter: 9.5-10.5mm</t>
  </si>
  <si>
    <t>https://www.amazon.ca/Battery-Openers-Ceiling-Remotes-Doorbells/dp/B01C5NFLGM/ref=sr_1_8?dib=eyJ2IjoiMSJ9.Bz5ThM7QP3qaKCEi_kMH6H-uzrOS5eiCiFK5A7RdJeMkvVtSZRsJAYMAE3P4PumcukKkB-FvT8K3Fs8-FDtOAOTr5GFWUnLy8xTgYirkJUvJpdOAeDbM1D2EXQu5H7Npt1s02-M70eJpbx5hnhkXR9ex3_xAPCaInM-0bCazyEHx3w_bn0sPMB3aYSkhV7FZvK7-EfHECAH8big_CJlCCEi6ue4JQ6tfg2XqtipPEUzLb-YySgvA2638ESn7cX-lkZbNay-unIQLgys2aVyWLBpzdwSuyibGiSeDixt2Kg4.jFHHH8BcqP1cF0jlEDqIYh4-BpJOAyNla7umwEauBDk&amp;dib_tag=se&amp;keywords=12%2Bvolt%2Bbattery&amp;qid=1710551557&amp;sr=8-8&amp;th=1</t>
  </si>
  <si>
    <t>Crating = Maximum discharge current(A) / Battery capacity(Ah)</t>
  </si>
  <si>
    <t>For instance, if you have a 1000mAh (or 1Ah) LiPo battery with a "30C" rating:</t>
  </si>
  <si>
    <t>Maximum Discharge Current = 1Ah * 30C = 30A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</si>
</sst>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&quot;$&quot;#,##0.00"/>
  </numFmts>
  <fonts count="20">
    <font>
      <sz val="10.0"/>
      <color rgb="FF000000"/>
      <name val="Arial"/>
      <scheme val="minor"/>
    </font>
    <font>
      <sz val="10.0"/>
      <color theme="1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sz val="10.0"/>
      <color rgb="FF444444"/>
      <name val="Times New Roman"/>
    </font>
    <font>
      <sz val="10.0"/>
      <color rgb="FF1F1F1F"/>
      <name val="Times New Roman"/>
    </font>
    <font>
      <u/>
      <sz val="10.0"/>
      <color rgb="FF222222"/>
      <name val="Times New Roman"/>
    </font>
    <font>
      <b/>
      <sz val="10.0"/>
      <color rgb="FF222222"/>
      <name val="Times New Roman"/>
    </font>
    <font>
      <sz val="10.0"/>
      <color rgb="FF222222"/>
      <name val="Times New Roman"/>
    </font>
    <font>
      <u/>
      <sz val="10.0"/>
      <color rgb="FF0000FF"/>
      <name val="Times New Roman"/>
    </font>
    <font>
      <sz val="13.0"/>
      <color theme="1"/>
      <name val="Arial"/>
      <scheme val="minor"/>
    </font>
    <font>
      <u/>
      <sz val="13.0"/>
      <color rgb="FF0000FF"/>
    </font>
    <font>
      <u/>
      <sz val="13.0"/>
      <color rgb="FF0000FF"/>
    </font>
    <font>
      <u/>
      <sz val="13.0"/>
      <color rgb="FF0000FF"/>
    </font>
    <font>
      <sz val="13.0"/>
      <color rgb="FF0F1111"/>
      <name val="&quot;Amazon Ember&quot;"/>
    </font>
    <font>
      <u/>
      <sz val="13.0"/>
      <color rgb="FF0000FF"/>
    </font>
    <font>
      <u/>
      <sz val="13.0"/>
      <color rgb="FF0000FF"/>
    </font>
    <font>
      <b/>
      <sz val="15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0" fillId="0" fontId="1" numFmtId="0" xfId="0" applyAlignment="1" applyFont="1">
      <alignment shrinkToFit="0" wrapText="1"/>
    </xf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shrinkToFit="0" wrapText="1"/>
    </xf>
    <xf borderId="3" fillId="0" fontId="5" numFmtId="0" xfId="0" applyAlignment="1" applyBorder="1" applyFont="1">
      <alignment readingOrder="0"/>
    </xf>
    <xf borderId="2" fillId="0" fontId="1" numFmtId="0" xfId="0" applyAlignment="1" applyBorder="1" applyFont="1">
      <alignment shrinkToFit="0" wrapText="1"/>
    </xf>
    <xf borderId="3" fillId="0" fontId="1" numFmtId="0" xfId="0" applyBorder="1" applyFont="1"/>
    <xf borderId="1" fillId="2" fontId="6" numFmtId="0" xfId="0" applyAlignment="1" applyBorder="1" applyFill="1" applyFont="1">
      <alignment horizontal="left" readingOrder="0"/>
    </xf>
    <xf borderId="2" fillId="3" fontId="1" numFmtId="0" xfId="0" applyAlignment="1" applyBorder="1" applyFill="1" applyFont="1">
      <alignment readingOrder="0" shrinkToFit="0" wrapText="1"/>
    </xf>
    <xf borderId="1" fillId="3" fontId="7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0" fillId="3" fontId="6" numFmtId="0" xfId="0" applyAlignment="1" applyFont="1">
      <alignment horizontal="left" readingOrder="0" shrinkToFit="0" vertical="bottom" wrapText="1"/>
    </xf>
    <xf borderId="3" fillId="3" fontId="8" numFmtId="0" xfId="0" applyAlignment="1" applyBorder="1" applyFont="1">
      <alignment horizontal="right" readingOrder="0" vertical="bottom"/>
    </xf>
    <xf borderId="0" fillId="0" fontId="9" numFmtId="0" xfId="0" applyAlignment="1" applyFont="1">
      <alignment horizontal="left" shrinkToFit="0" vertical="bottom" wrapText="1"/>
    </xf>
    <xf borderId="0" fillId="0" fontId="10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6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12" numFmtId="0" xfId="0" applyBorder="1" applyFont="1"/>
    <xf borderId="1" fillId="0" fontId="12" numFmtId="165" xfId="0" applyAlignment="1" applyBorder="1" applyFont="1" applyNumberFormat="1">
      <alignment readingOrder="0"/>
    </xf>
    <xf borderId="1" fillId="0" fontId="13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12" numFmtId="0" xfId="0" applyAlignment="1" applyBorder="1" applyFont="1">
      <alignment shrinkToFit="0" wrapText="1"/>
    </xf>
    <xf borderId="1" fillId="0" fontId="12" numFmtId="165" xfId="0" applyBorder="1" applyFont="1" applyNumberFormat="1"/>
    <xf borderId="1" fillId="0" fontId="14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" fillId="2" fontId="16" numFmtId="165" xfId="0" applyAlignment="1" applyBorder="1" applyFont="1" applyNumberFormat="1">
      <alignment readingOrder="0"/>
    </xf>
    <xf borderId="1" fillId="2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3" fontId="12" numFmtId="0" xfId="0" applyAlignment="1" applyFont="1">
      <alignment readingOrder="0"/>
    </xf>
    <xf borderId="1" fillId="3" fontId="12" numFmtId="0" xfId="0" applyAlignment="1" applyBorder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1019175</xdr:colOff>
      <xdr:row>19</xdr:row>
      <xdr:rowOff>66675</xdr:rowOff>
    </xdr:from>
    <xdr:ext cx="2419350" cy="1866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19</xdr:row>
      <xdr:rowOff>28575</xdr:rowOff>
    </xdr:from>
    <xdr:ext cx="3124200" cy="19431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609600</xdr:colOff>
      <xdr:row>19</xdr:row>
      <xdr:rowOff>47625</xdr:rowOff>
    </xdr:from>
    <xdr:ext cx="2609850" cy="19145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19</xdr:row>
      <xdr:rowOff>180975</xdr:rowOff>
    </xdr:from>
    <xdr:ext cx="4791075" cy="23622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24</xdr:row>
      <xdr:rowOff>209550</xdr:rowOff>
    </xdr:from>
    <xdr:ext cx="4438650" cy="54387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25</xdr:row>
      <xdr:rowOff>66675</xdr:rowOff>
    </xdr:from>
    <xdr:ext cx="6248400" cy="62388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a.robotshop.com/products/micro-flat-spur-gear-motor-parallel-shaft-gear-motor-6v-75rpm" TargetMode="External"/><Relationship Id="rId10" Type="http://schemas.openxmlformats.org/officeDocument/2006/relationships/hyperlink" Target="https://www.digikey.ca/en/products/detail/dfrobot/FIT0441/6588579?_gl=1*1bp5ga4*_up*MQ..&amp;gclid=Cj0KCQjw-r-vBhC-ARIsAGgUO2D78UdWo5x_mrrBLaoer2HN63JeW5iHTkLJOD3q8mLesicByF5cJDwaAhPLEALw_wcB" TargetMode="External"/><Relationship Id="rId13" Type="http://schemas.openxmlformats.org/officeDocument/2006/relationships/hyperlink" Target="https://www.amazon.ca/dp/B01FHBN8VO?starsLeft=1&amp;ref_=cm_sw_r_apan_dp_CR5NQPQK2T13YS3BVHWR&amp;th=1" TargetMode="External"/><Relationship Id="rId12" Type="http://schemas.openxmlformats.org/officeDocument/2006/relationships/hyperlink" Target="https://www.amazon.ca/dp/B08LL9TF91?starsLeft=1&amp;ref_=cm_sw_r_apan_dp_NPNN2YYFP983X1MT2VE9&amp;th=1" TargetMode="External"/><Relationship Id="rId1" Type="http://schemas.openxmlformats.org/officeDocument/2006/relationships/hyperlink" Target="https://secure.sayal.com/STORE4/prodetails.php?SKU=230438" TargetMode="External"/><Relationship Id="rId2" Type="http://schemas.openxmlformats.org/officeDocument/2006/relationships/hyperlink" Target="https://www.digikey.ca/en/products/filter/motors-ac-dc/178?s=N4IgTCBcDaILYHsAuCBOIC6AaEBWKoADlGDocZGLgL7VA" TargetMode="External"/><Relationship Id="rId3" Type="http://schemas.openxmlformats.org/officeDocument/2006/relationships/hyperlink" Target="https://www.digikey.ca/en/products/detail/adafruit-industries-llc/858/5629414" TargetMode="External"/><Relationship Id="rId4" Type="http://schemas.openxmlformats.org/officeDocument/2006/relationships/hyperlink" Target="https://www.mouser.ca/c/electromechanical/motors-drives/stepper-motors/?q=stepper%20motor" TargetMode="External"/><Relationship Id="rId9" Type="http://schemas.openxmlformats.org/officeDocument/2006/relationships/hyperlink" Target="https://www.digikey.ca/en/products/detail/adafruit-industries-llc/3777/868722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mazon.ca/dp/B0BF9N1GV7?starsLeft=1&amp;ref_=cm_sw_r_apan_dp_RBX3H19AY90SHQ0X5ZX6&amp;th=1" TargetMode="External"/><Relationship Id="rId5" Type="http://schemas.openxmlformats.org/officeDocument/2006/relationships/hyperlink" Target="https://ca.robotshop.com/products/25d-high-torque-high-power-dc-gear-motor-used-smart-vehicles-6v-469rpm" TargetMode="External"/><Relationship Id="rId6" Type="http://schemas.openxmlformats.org/officeDocument/2006/relationships/hyperlink" Target="https://ca.robotshop.com/products/25d-high-torque-high-power-dc-gear-motor-used-smart-vehicles-6v-282rpm" TargetMode="External"/><Relationship Id="rId7" Type="http://schemas.openxmlformats.org/officeDocument/2006/relationships/hyperlink" Target="https://www.digikey.ca/en/products/detail/johnson-motor/NF243G-301/12719600" TargetMode="External"/><Relationship Id="rId8" Type="http://schemas.openxmlformats.org/officeDocument/2006/relationships/hyperlink" Target="https://www.digikey.ca/en/products/detail/adafruit-industries-llc/918/5629415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a/dp/B0BBFLPN53/ref=syn_sd_onsite_desktop_0?ie=UTF8&amp;psc=1&amp;pd_rd_plhdr=t&amp;aref=0TTdT1qm5R" TargetMode="External"/><Relationship Id="rId10" Type="http://schemas.openxmlformats.org/officeDocument/2006/relationships/hyperlink" Target="https://www.amazon.ca/Radiolink-FULLYMAX-Connector-Airplane-Controller/dp/B0BRPQ5RKK/ref=pd_ci_mcx_di_int_sccai_cn_d_sccl_3_24/146-8024703-0849845?pd_rd_w=GavXC&amp;content-id=amzn1.sym.d6674fdf-bd00-4d07-8317-6dfd6c498cdf&amp;pf_rd_p=d6674fdf-bd00-4d07-8317-6dfd6c498cdf&amp;pf_rd_r=P219TM7N8VB98AY4QC6K&amp;pd_rd_wg=30vHV&amp;pd_rd_r=2b07415d-602e-4dd3-8f16-26c66cae18a9&amp;pd_rd_i=B0BS29CCRD&amp;th=1" TargetMode="External"/><Relationship Id="rId13" Type="http://schemas.openxmlformats.org/officeDocument/2006/relationships/hyperlink" Target="https://www.amazon.ca/DLG-950mAh-High-Discharge-Powerful-Battery/dp/B014E1J1IM/ref=pd_ci_mcx_pspc_dp_d_2_t_3?pd_rd_w=uzFel&amp;content-id=amzn1.sym.cc9b306e-f54a-42a9-af24-d836ac9ed640&amp;pf_rd_p=cc9b306e-f54a-42a9-af24-d836ac9ed640&amp;pf_rd_r=Y0Z90S9GQ6RGPXH66ZTP&amp;pd_rd_wg=f4dCc&amp;pd_rd_r=3352f338-8452-48c2-8377-ff463c1ab840&amp;pd_rd_i=B014E1J1IM" TargetMode="External"/><Relationship Id="rId12" Type="http://schemas.openxmlformats.org/officeDocument/2006/relationships/hyperlink" Target="https://www.amazon.ca/DLG-500mAh-High-Discharge-Powerful-Battery/dp/B01ARCC8KA/ref=pd_ci_mcx_di_int_sccai_cn_d_sccl_3_41/146-8024703-0849845?pd_rd_w=GavXC&amp;content-id=amzn1.sym.d6674fdf-bd00-4d07-8317-6dfd6c498cdf&amp;pf_rd_p=d6674fdf-bd00-4d07-8317-6dfd6c498cdf&amp;pf_rd_r=P219TM7N8VB98AY4QC6K&amp;pd_rd_wg=30vHV&amp;pd_rd_r=2b07415d-602e-4dd3-8f16-26c66cae18a9&amp;pd_rd_i=B01ARCC8KA&amp;psc=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digikey.ca/en/products/detail/energizer-battery-company/NH22NBP/4477695" TargetMode="External"/><Relationship Id="rId3" Type="http://schemas.openxmlformats.org/officeDocument/2006/relationships/hyperlink" Target="https://www.amazon.ca/EBL-Rechargeable-Batteries-5400mWh-Charging/dp/B08X37LHPX" TargetMode="External"/><Relationship Id="rId4" Type="http://schemas.openxmlformats.org/officeDocument/2006/relationships/hyperlink" Target="https://www.amazon.ca/Zeee-5200mAh-Battery-Vehicles-Airplane/dp/B086965TVQ/ref=sxin_15_pa_sp_search_thematic?content-id=amzn1.sym.c1e6258b-eedc-4939-9630-a0b9df9f3f27%3Aamzn1.sym.c1e6258b-eedc-4939-9630-a0b9df9f3f27&amp;crid=2R02IDEA4U523&amp;cv_ct_cx=9v+lipo+battery&amp;dib=eyJ2IjoiMSJ9.aJeQXZDszubVzfupbWTD_wiGRk2M4zCymXQEA3o2m2owR6CIgfFNNuokvY4Yun5wH5fRgyXgml5iJMwtarYKqg.JzylIolOaRDDkAedIrGg9ZL9dm2giLe73FK8oGlQGME&amp;dib_tag=se&amp;keywords=9v+lipo+battery&amp;pd_rd_i=B086965TVQ&amp;pd_rd_r=29f7acf4-0137-4157-b8a5-a12729e2dd4b&amp;pd_rd_w=pupCi&amp;pd_rd_wg=dZkAg&amp;pf_rd_p=c1e6258b-eedc-4939-9630-a0b9df9f3f27&amp;pf_rd_r=9MDAKHW9A0NFZF6BZ9J8&amp;qid=1708546677&amp;sbo=RZvfv%2F%2FHxDF%2BO5021pAnSA%3D%3D&amp;sprefix=9v+lipo+batter%2Caps%2C104&amp;sr=1-1-acb80629-ce74-4cc5-9423-11e8801573fb-spons&amp;sp_csd=d2lkZ2V0TmFtZT1zcF9zZWFyY2hfdGhlbWF0aWM&amp;psc=1" TargetMode="External"/><Relationship Id="rId9" Type="http://schemas.openxmlformats.org/officeDocument/2006/relationships/hyperlink" Target="https://www.amazon.ca/Airsoft-Battery-Capacity-Connector-Tactical/dp/B09PG5BWH4/ref=pd_day0_d_sccl_3_24/146-8024703-0849845?pd_rd_w=cHnts&amp;content-id=amzn1.sym.a0f07c06-3bfe-427e-9527-5be8cea27b66&amp;pf_rd_p=a0f07c06-3bfe-427e-9527-5be8cea27b66&amp;pf_rd_r=6KC48GDRXFKGWH2NP6MJ&amp;pd_rd_wg=O3NI8&amp;pd_rd_r=5a5120df-d2d6-4f5d-8a49-ea8d4d2d58ea&amp;pd_rd_i=B09PG5BWH4&amp;psc=1" TargetMode="External"/><Relationship Id="rId15" Type="http://schemas.openxmlformats.org/officeDocument/2006/relationships/hyperlink" Target="https://www.amazon.ca/DLG-1000mAh-High-Discharge-Powerful-Battery/dp/B01ARCCPBC/ref=sr_1_11?dib=eyJ2IjoiMSJ9.ev3BpIvpUL_15tfGmPncosBfjJjJ3Gd-KvEYrFdt12MuZV8V1hZDsXJLChD5Ol8q9mXnI_uY5aByDksaFPn0kUPK7zFvjCLvNYnS0SklUdglXOtqZTk_nHHdQlGbtwgsOazuVQyqadL7-UacEemJG4A3vVkXeunBQEUezzJSn3OB_9C3s4bVmtPyZcmOp5kb3zHb7VXz8kNjgyl8U7KtpqMEA1dkSdGn15v2EFvi2hUxYuoi623TTC39DleYluBHsc0nk5Rx7phBqrR0Y1xhZPERegT50XHL_w_5a0jWyeA.JtnZIh_eNq27errXDqaKskLt5DdrkCgKEaKMwS8zYFo&amp;dib_tag=se&amp;keywords=11.1+lipo+battery+small&amp;qid=1710457610&amp;s=toys&amp;sr=1-11" TargetMode="External"/><Relationship Id="rId14" Type="http://schemas.openxmlformats.org/officeDocument/2006/relationships/hyperlink" Target="https://www.amazon.ca/Rechargeable-Charging-Vehicles-Engineering-Batteries/dp/B0C6QJRVQ6/ref=sr_1_15_sspa?dib=eyJ2IjoiMSJ9.v75Bj-z_IuyrfiBJ8Uz4gQIo20ddaZ_S8MayMHhrx5AG2Z6XJOUAoYLQ7Uh6tBcsZWs41YgqTz1e7XVnk4-2oocN44ErBQOqC1GQ6-Vi-ZXEAfQ3KeN-7tnRFjq89s5nhEXGtWu7786cLNcnCxDmq0pddKWqxaflUaDHOoRr0sojopdFHxIynMqwSDPV2HaD_jnfYrh3-PlStHhl-7co5B5JXRGhONC_YQzozGoK7-3ZPOXnnTO_ksT9KLPz_7xnJrQP9mKXarylR0KHgnxNTtn9QvyZr89sWphQFDdRU4k.gQdB566aKv_1kp1ERprEK_cQvSc8LlwRqU2lXcbj0FQ&amp;dib_tag=se&amp;qid=1710457513&amp;s=toys&amp;sr=1-15-spons&amp;sp_csd=d2lkZ2V0TmFtZT1zcF9tdGZfYnJvd3Nl&amp;psc=1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amazon.ca/Battery-Openers-Ceiling-Remotes-Doorbells/dp/B01C5NFLGM/ref=sr_1_8?dib=eyJ2IjoiMSJ9.Bz5ThM7QP3qaKCEi_kMH6H-uzrOS5eiCiFK5A7RdJeMkvVtSZRsJAYMAE3P4PumcukKkB-FvT8K3Fs8-FDtOAOTr5GFWUnLy8xTgYirkJUvJpdOAeDbM1D2EXQu5H7Npt1s02-M70eJpbx5hnhkXR9ex3_xAPCaInM-0bCazyEHx3w_bn0sPMB3aYSkhV7FZvK7-EfHECAH8big_CJlCCEi6ue4JQ6tfg2XqtipPEUzLb-YySgvA2638ESn7cX-lkZbNay-unIQLgys2aVyWLBpzdwSuyibGiSeDixt2Kg4.jFHHH8BcqP1cF0jlEDqIYh4-BpJOAyNla7umwEauBDk&amp;dib_tag=se&amp;keywords=12%2Bvolt%2Bbattery&amp;qid=1710551557&amp;sr=8-8&amp;th=1" TargetMode="External"/><Relationship Id="rId5" Type="http://schemas.openxmlformats.org/officeDocument/2006/relationships/hyperlink" Target="https://www.amazon.ca/EBL-Rechargeable-Batteries-5400mWh-Charging/dp/B08X37LHPX" TargetMode="External"/><Relationship Id="rId6" Type="http://schemas.openxmlformats.org/officeDocument/2006/relationships/hyperlink" Target="https://www.amazon.ca/Capacity-Batteries-Airplane-Quadcopter-Helicopter/dp/B09WMVMS6Y/ref=pd_day0_d_sccl_1_8/146-8024703-0849845?pd_rd_w=2gqsT&amp;content-id=amzn1.sym.a0f07c06-3bfe-427e-9527-5be8cea27b66&amp;pf_rd_p=a0f07c06-3bfe-427e-9527-5be8cea27b66&amp;pf_rd_r=M6M9N9H4JK5GEAMXWTV4&amp;pd_rd_wg=Ifrmy&amp;pd_rd_r=30b3c9f1-48b7-40f5-82eb-f136a3b7d96b&amp;pd_rd_i=B09WMVMS6Y&amp;psc=1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https://www.amazon.ca/dp/B0B5L7HG88/ref=sspa_dk_detail_2?psc=1&amp;pf_rd_p=d8c43617-c625-45bd-a63f-ad8715c2c055&amp;pf_rd_r=C7VHF2XYSCKMAZC8EJT9&amp;pd_rd_wg=8FOvw&amp;pd_rd_w=TkQ6P&amp;content-id=amzn1.sym.d8c43617-c625-45bd-a63f-ad8715c2c055&amp;pd_rd_r=9eeb9743-6e6c-493d-936e-f01f88c181fa&amp;s=electronics&amp;sp_csd=d2lkZ2V0TmFtZT1zcF9kZXRhaWw" TargetMode="External"/><Relationship Id="rId8" Type="http://schemas.openxmlformats.org/officeDocument/2006/relationships/hyperlink" Target="https://www.amazon.ca/CNHL-Airplane-Helicopter-Quadcopter%EF%BC%8CRacing-Multi-Motor/dp/B0BRST7XG6/ref=pd_ci_mcx_pspc_dp_d_2_t_5?pd_rd_w=hViEB&amp;content-id=amzn1.sym.cc9b306e-f54a-42a9-af24-d836ac9ed640&amp;pf_rd_p=cc9b306e-f54a-42a9-af24-d836ac9ed640&amp;pf_rd_r=TC9787QF2BQGVV4YS3KX&amp;pd_rd_wg=OduIg&amp;pd_rd_r=18f2d40e-4f6b-4e18-90ec-9cdae64cc5e2&amp;pd_rd_i=B0BRST7XG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88"/>
    <col customWidth="1" min="2" max="2" width="13.63"/>
    <col customWidth="1" min="4" max="5" width="16.75"/>
    <col customWidth="1" min="6" max="6" width="10.88"/>
    <col customWidth="1" min="7" max="7" width="25.5"/>
    <col customWidth="1" min="8" max="8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2" t="s">
        <v>9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10</v>
      </c>
      <c r="B2" s="5" t="s">
        <v>11</v>
      </c>
      <c r="C2" s="6">
        <v>45455.0</v>
      </c>
      <c r="D2" s="1">
        <v>12500.0</v>
      </c>
      <c r="E2" s="7"/>
      <c r="F2" s="1">
        <v>7.95</v>
      </c>
      <c r="G2" s="7"/>
      <c r="H2" s="8"/>
      <c r="I2" s="9" t="s">
        <v>12</v>
      </c>
      <c r="J2" s="10"/>
      <c r="K2" s="3"/>
      <c r="L2" s="3"/>
      <c r="M2" s="3"/>
      <c r="N2" s="3"/>
      <c r="O2" s="3"/>
      <c r="P2" s="3"/>
      <c r="Q2" s="11" t="s">
        <v>13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14</v>
      </c>
      <c r="B3" s="5" t="s">
        <v>15</v>
      </c>
      <c r="C3" s="1">
        <v>5.0</v>
      </c>
      <c r="D3" s="7"/>
      <c r="E3" s="7"/>
      <c r="F3" s="7"/>
      <c r="G3" s="7"/>
      <c r="H3" s="8"/>
      <c r="I3" s="9" t="s">
        <v>16</v>
      </c>
      <c r="J3" s="10"/>
      <c r="K3" s="3"/>
      <c r="L3" s="3"/>
      <c r="M3" s="3"/>
      <c r="N3" s="3"/>
      <c r="O3" s="3"/>
      <c r="P3" s="3"/>
      <c r="Q3" s="12" t="s">
        <v>17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18</v>
      </c>
      <c r="B4" s="13"/>
      <c r="C4" s="1">
        <v>6.0</v>
      </c>
      <c r="D4" s="1">
        <v>385.0</v>
      </c>
      <c r="E4" s="7"/>
      <c r="F4" s="1">
        <v>15.99</v>
      </c>
      <c r="G4" s="7"/>
      <c r="H4" s="8"/>
      <c r="I4" s="14" t="s">
        <v>19</v>
      </c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20</v>
      </c>
      <c r="B5" s="13"/>
      <c r="C5" s="1">
        <v>6.0</v>
      </c>
      <c r="D5" s="1">
        <v>231.0</v>
      </c>
      <c r="E5" s="7"/>
      <c r="F5" s="1">
        <v>15.99</v>
      </c>
      <c r="G5" s="7"/>
      <c r="H5" s="8"/>
      <c r="I5" s="14" t="s">
        <v>21</v>
      </c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22</v>
      </c>
      <c r="B6" s="13"/>
      <c r="C6" s="7"/>
      <c r="D6" s="7"/>
      <c r="E6" s="7"/>
      <c r="F6" s="7"/>
      <c r="G6" s="7"/>
      <c r="H6" s="8"/>
      <c r="I6" s="9" t="s">
        <v>23</v>
      </c>
      <c r="J6" s="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24</v>
      </c>
      <c r="B7" s="5" t="s">
        <v>25</v>
      </c>
      <c r="C7" s="1">
        <v>12.0</v>
      </c>
      <c r="D7" s="1" t="s">
        <v>26</v>
      </c>
      <c r="E7" s="7"/>
      <c r="F7" s="1">
        <v>7.5</v>
      </c>
      <c r="G7" s="7"/>
      <c r="H7" s="8"/>
      <c r="I7" s="9" t="s">
        <v>27</v>
      </c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7.5" customHeight="1">
      <c r="A8" s="15"/>
      <c r="B8" s="13"/>
      <c r="C8" s="7"/>
      <c r="D8" s="7"/>
      <c r="E8" s="7"/>
      <c r="F8" s="7"/>
      <c r="G8" s="7"/>
      <c r="H8" s="8"/>
      <c r="I8" s="1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28</v>
      </c>
      <c r="B9" s="5" t="s">
        <v>29</v>
      </c>
      <c r="C9" s="17" t="s">
        <v>30</v>
      </c>
      <c r="D9" s="1">
        <v>200.0</v>
      </c>
      <c r="E9" s="7"/>
      <c r="F9" s="1">
        <v>4.22</v>
      </c>
      <c r="G9" s="7"/>
      <c r="H9" s="8"/>
      <c r="I9" s="9" t="s">
        <v>31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8" t="s">
        <v>32</v>
      </c>
      <c r="B10" s="19" t="s">
        <v>33</v>
      </c>
      <c r="C10" s="20" t="s">
        <v>34</v>
      </c>
      <c r="D10" s="20">
        <v>159.0</v>
      </c>
      <c r="E10" s="21"/>
      <c r="F10" s="20">
        <v>30.38</v>
      </c>
      <c r="G10" s="20" t="s">
        <v>35</v>
      </c>
      <c r="H10" s="22" t="s">
        <v>36</v>
      </c>
      <c r="I10" s="23" t="s">
        <v>37</v>
      </c>
      <c r="J10" s="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38</v>
      </c>
      <c r="B11" s="5" t="s">
        <v>39</v>
      </c>
      <c r="C11" s="1">
        <v>6.0</v>
      </c>
      <c r="D11" s="1">
        <v>45.0</v>
      </c>
      <c r="E11" s="7"/>
      <c r="F11" s="1">
        <v>14.88</v>
      </c>
      <c r="G11" s="7"/>
      <c r="H11" s="24"/>
      <c r="I11" s="14" t="s">
        <v>40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41</v>
      </c>
      <c r="B12" s="5" t="s">
        <v>42</v>
      </c>
      <c r="C12" s="1">
        <v>6.0</v>
      </c>
      <c r="D12" s="1">
        <v>70.0</v>
      </c>
      <c r="E12" s="7"/>
      <c r="F12" s="1">
        <v>10.62</v>
      </c>
      <c r="G12" s="7"/>
      <c r="H12" s="25"/>
      <c r="I12" s="14" t="s">
        <v>43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44</v>
      </c>
      <c r="B13" s="5" t="s">
        <v>45</v>
      </c>
      <c r="C13" s="1">
        <v>12.0</v>
      </c>
      <c r="D13" s="1">
        <v>200.0</v>
      </c>
      <c r="E13" s="7"/>
      <c r="F13" s="1">
        <v>9.59</v>
      </c>
      <c r="G13" s="7"/>
      <c r="H13" s="8"/>
      <c r="I13" s="14" t="s">
        <v>46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6" t="s">
        <v>47</v>
      </c>
      <c r="B14" s="5" t="s">
        <v>48</v>
      </c>
      <c r="C14" s="1">
        <v>12.0</v>
      </c>
      <c r="D14" s="1">
        <v>140.0</v>
      </c>
      <c r="E14" s="7"/>
      <c r="F14" s="7">
        <f>17.77/2</f>
        <v>8.885</v>
      </c>
      <c r="G14" s="7"/>
      <c r="H14" s="27"/>
      <c r="I14" s="28" t="s">
        <v>49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2">
        <v>10.0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2" t="s">
        <v>50</v>
      </c>
      <c r="C20" s="2" t="s">
        <v>51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</sheetData>
  <hyperlinks>
    <hyperlink r:id="rId1" ref="I2"/>
    <hyperlink r:id="rId2" ref="Q2"/>
    <hyperlink r:id="rId3" ref="I3"/>
    <hyperlink r:id="rId4" ref="Q3"/>
    <hyperlink r:id="rId5" ref="I4"/>
    <hyperlink r:id="rId6" ref="I5"/>
    <hyperlink r:id="rId7" ref="I6"/>
    <hyperlink r:id="rId8" ref="I7"/>
    <hyperlink r:id="rId9" ref="I9"/>
    <hyperlink r:id="rId10" ref="I10"/>
    <hyperlink r:id="rId11" ref="I11"/>
    <hyperlink r:id="rId12" ref="I12"/>
    <hyperlink r:id="rId13" ref="I13"/>
    <hyperlink r:id="rId14" ref="I14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4.88"/>
    <col customWidth="1" min="4" max="4" width="16.75"/>
    <col customWidth="1" min="5" max="5" width="12.25"/>
    <col customWidth="1" min="6" max="6" width="10.88"/>
    <col customWidth="1" min="7" max="8" width="25.5"/>
  </cols>
  <sheetData>
    <row r="1">
      <c r="A1" s="29" t="s">
        <v>52</v>
      </c>
      <c r="B1" s="29" t="s">
        <v>53</v>
      </c>
      <c r="C1" s="29" t="s">
        <v>2</v>
      </c>
      <c r="D1" s="29" t="s">
        <v>54</v>
      </c>
      <c r="E1" s="29" t="s">
        <v>55</v>
      </c>
      <c r="F1" s="29" t="s">
        <v>5</v>
      </c>
      <c r="G1" s="29" t="s">
        <v>6</v>
      </c>
      <c r="H1" s="29" t="s">
        <v>56</v>
      </c>
      <c r="I1" s="29" t="s">
        <v>8</v>
      </c>
      <c r="J1" s="30"/>
      <c r="K1" s="30"/>
      <c r="L1" s="30"/>
      <c r="M1" s="30"/>
      <c r="N1" s="30"/>
      <c r="O1" s="30"/>
      <c r="P1" s="31" t="s">
        <v>9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>
      <c r="A2" s="32" t="s">
        <v>57</v>
      </c>
      <c r="B2" s="29" t="s">
        <v>58</v>
      </c>
      <c r="C2" s="29">
        <v>8.4</v>
      </c>
      <c r="D2" s="33"/>
      <c r="E2" s="29">
        <v>175.0</v>
      </c>
      <c r="F2" s="34">
        <v>30.0</v>
      </c>
      <c r="G2" s="29" t="s">
        <v>59</v>
      </c>
      <c r="H2" s="29"/>
      <c r="I2" s="35" t="s">
        <v>60</v>
      </c>
      <c r="J2" s="30"/>
      <c r="K2" s="30"/>
      <c r="L2" s="30"/>
      <c r="M2" s="30"/>
      <c r="N2" s="30"/>
      <c r="O2" s="30"/>
      <c r="P2" s="36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37"/>
      <c r="B3" s="33"/>
      <c r="C3" s="33"/>
      <c r="D3" s="33"/>
      <c r="E3" s="33">
        <f>5400/9</f>
        <v>600</v>
      </c>
      <c r="F3" s="38"/>
      <c r="G3" s="33"/>
      <c r="H3" s="33"/>
      <c r="I3" s="35" t="s">
        <v>61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37"/>
      <c r="B4" s="33"/>
      <c r="C4" s="29">
        <v>7.4</v>
      </c>
      <c r="D4" s="29" t="s">
        <v>62</v>
      </c>
      <c r="E4" s="29">
        <v>5200.0</v>
      </c>
      <c r="F4" s="34">
        <v>55.0</v>
      </c>
      <c r="G4" s="29" t="s">
        <v>63</v>
      </c>
      <c r="H4" s="29"/>
      <c r="I4" s="39" t="s">
        <v>64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7"/>
      <c r="B5" s="33"/>
      <c r="C5" s="33"/>
      <c r="D5" s="33"/>
      <c r="E5" s="33"/>
      <c r="F5" s="38"/>
      <c r="G5" s="33"/>
      <c r="H5" s="33"/>
      <c r="I5" s="29" t="s">
        <v>65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32" t="s">
        <v>66</v>
      </c>
      <c r="B6" s="33"/>
      <c r="C6" s="29">
        <v>8.4</v>
      </c>
      <c r="D6" s="33"/>
      <c r="E6" s="29">
        <f>5400/9</f>
        <v>600</v>
      </c>
      <c r="F6" s="34">
        <f>37.99/4</f>
        <v>9.4975</v>
      </c>
      <c r="G6" s="29" t="s">
        <v>67</v>
      </c>
      <c r="H6" s="29"/>
      <c r="I6" s="35" t="s">
        <v>61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7"/>
      <c r="B7" s="33"/>
      <c r="C7" s="33"/>
      <c r="D7" s="33"/>
      <c r="E7" s="33"/>
      <c r="F7" s="38"/>
      <c r="G7" s="33"/>
      <c r="H7" s="33"/>
      <c r="I7" s="4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32" t="s">
        <v>68</v>
      </c>
      <c r="B8" s="29" t="s">
        <v>69</v>
      </c>
      <c r="C8" s="29">
        <v>11.4</v>
      </c>
      <c r="D8" s="29" t="s">
        <v>70</v>
      </c>
      <c r="E8" s="29">
        <v>1500.0</v>
      </c>
      <c r="F8" s="34">
        <v>30.0</v>
      </c>
      <c r="G8" s="29" t="s">
        <v>71</v>
      </c>
      <c r="H8" s="29">
        <f>(E8*10^-3)*35</f>
        <v>52.5</v>
      </c>
      <c r="I8" s="35" t="s">
        <v>72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2" t="s">
        <v>73</v>
      </c>
      <c r="B9" s="29" t="s">
        <v>74</v>
      </c>
      <c r="C9" s="29">
        <v>22.0</v>
      </c>
      <c r="D9" s="29" t="s">
        <v>75</v>
      </c>
      <c r="E9" s="29">
        <v>1200.0</v>
      </c>
      <c r="F9" s="34">
        <v>23.74</v>
      </c>
      <c r="G9" s="29" t="s">
        <v>76</v>
      </c>
      <c r="H9" s="29">
        <f>(E9*10^-3)*100</f>
        <v>120</v>
      </c>
      <c r="I9" s="39" t="s">
        <v>77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29" t="s">
        <v>78</v>
      </c>
      <c r="B10" s="29" t="s">
        <v>74</v>
      </c>
      <c r="C10" s="29">
        <v>11.4</v>
      </c>
      <c r="D10" s="29" t="s">
        <v>79</v>
      </c>
      <c r="E10" s="29">
        <v>450.0</v>
      </c>
      <c r="F10" s="38">
        <f>49.99/6</f>
        <v>8.331666667</v>
      </c>
      <c r="G10" s="29" t="s">
        <v>80</v>
      </c>
      <c r="H10" s="29">
        <f>(E10*10^-3)*70</f>
        <v>31.5</v>
      </c>
      <c r="I10" s="41" t="s">
        <v>81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29" t="s">
        <v>82</v>
      </c>
      <c r="B11" s="29" t="s">
        <v>69</v>
      </c>
      <c r="C11" s="29">
        <v>11.1</v>
      </c>
      <c r="D11" s="29" t="s">
        <v>83</v>
      </c>
      <c r="E11" s="29">
        <v>1100.0</v>
      </c>
      <c r="F11" s="42">
        <v>20.59</v>
      </c>
      <c r="G11" s="29" t="s">
        <v>84</v>
      </c>
      <c r="H11" s="29">
        <f>(E11*10^-3)*25</f>
        <v>27.5</v>
      </c>
      <c r="I11" s="41" t="s">
        <v>85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29" t="s">
        <v>86</v>
      </c>
      <c r="B12" s="29" t="s">
        <v>69</v>
      </c>
      <c r="C12" s="29">
        <v>7.4</v>
      </c>
      <c r="D12" s="29" t="s">
        <v>87</v>
      </c>
      <c r="E12" s="29">
        <v>600.0</v>
      </c>
      <c r="F12" s="43">
        <v>15.99</v>
      </c>
      <c r="G12" s="29" t="s">
        <v>88</v>
      </c>
      <c r="H12" s="29">
        <f>(E12*10^-3)*30</f>
        <v>18</v>
      </c>
      <c r="I12" s="41" t="s">
        <v>89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1" t="s">
        <v>90</v>
      </c>
      <c r="B13" s="29" t="s">
        <v>69</v>
      </c>
      <c r="C13" s="31">
        <v>11.1</v>
      </c>
      <c r="D13" s="31" t="s">
        <v>91</v>
      </c>
      <c r="E13" s="31">
        <v>6400.0</v>
      </c>
      <c r="F13" s="30">
        <f>53.5/2</f>
        <v>26.75</v>
      </c>
      <c r="G13" s="31" t="s">
        <v>92</v>
      </c>
      <c r="H13" s="29">
        <f>(E13*10^-3)*100</f>
        <v>640</v>
      </c>
      <c r="I13" s="44" t="s">
        <v>93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1" t="s">
        <v>94</v>
      </c>
      <c r="B14" s="29" t="s">
        <v>69</v>
      </c>
      <c r="C14" s="31">
        <v>7.4</v>
      </c>
      <c r="D14" s="31" t="s">
        <v>95</v>
      </c>
      <c r="E14" s="31">
        <v>500.0</v>
      </c>
      <c r="F14" s="31">
        <v>13.59</v>
      </c>
      <c r="G14" s="31" t="s">
        <v>96</v>
      </c>
      <c r="H14" s="29">
        <f>(E14*10^-3)*20</f>
        <v>10</v>
      </c>
      <c r="I14" s="44" t="s">
        <v>97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1" t="s">
        <v>98</v>
      </c>
      <c r="B15" s="29" t="s">
        <v>69</v>
      </c>
      <c r="C15" s="31">
        <v>7.4</v>
      </c>
      <c r="D15" s="31" t="s">
        <v>99</v>
      </c>
      <c r="E15" s="31">
        <v>950.0</v>
      </c>
      <c r="F15" s="31">
        <v>14.59</v>
      </c>
      <c r="G15" s="31" t="s">
        <v>100</v>
      </c>
      <c r="H15" s="29">
        <f>(E15*10^-3)*15</f>
        <v>14.25</v>
      </c>
      <c r="I15" s="41" t="s">
        <v>101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1" t="s">
        <v>102</v>
      </c>
      <c r="B16" s="31" t="s">
        <v>103</v>
      </c>
      <c r="C16" s="31">
        <v>9.4</v>
      </c>
      <c r="D16" s="31" t="s">
        <v>104</v>
      </c>
      <c r="E16" s="31">
        <v>2800.0</v>
      </c>
      <c r="F16" s="30">
        <f>41.99/2</f>
        <v>20.995</v>
      </c>
      <c r="G16" s="31" t="s">
        <v>105</v>
      </c>
      <c r="H16" s="30"/>
      <c r="I16" s="41" t="s">
        <v>106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45" t="s">
        <v>107</v>
      </c>
      <c r="B17" s="45" t="s">
        <v>69</v>
      </c>
      <c r="C17" s="45">
        <v>11.1</v>
      </c>
      <c r="D17" s="45" t="s">
        <v>108</v>
      </c>
      <c r="E17" s="45">
        <v>1000.0</v>
      </c>
      <c r="F17" s="45">
        <v>24.19</v>
      </c>
      <c r="G17" s="45" t="s">
        <v>109</v>
      </c>
      <c r="H17" s="46">
        <f>(E17*10^-3)*20</f>
        <v>20</v>
      </c>
      <c r="I17" s="47" t="s">
        <v>110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1" t="s">
        <v>111</v>
      </c>
      <c r="B18" s="31" t="s">
        <v>112</v>
      </c>
      <c r="C18" s="31">
        <v>12.0</v>
      </c>
      <c r="D18" s="30"/>
      <c r="E18" s="31">
        <v>50.0</v>
      </c>
      <c r="F18" s="31">
        <f>8.88/10</f>
        <v>0.888</v>
      </c>
      <c r="G18" s="31" t="s">
        <v>113</v>
      </c>
      <c r="H18" s="30"/>
      <c r="I18" s="41" t="s">
        <v>114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1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0"/>
      <c r="B20" s="31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0"/>
      <c r="B21" s="48" t="s">
        <v>115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0"/>
      <c r="B22" s="48" t="s">
        <v>116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0"/>
      <c r="B23" s="48" t="s">
        <v>117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</sheetData>
  <hyperlinks>
    <hyperlink r:id="rId2" ref="I2"/>
    <hyperlink r:id="rId3" ref="I3"/>
    <hyperlink r:id="rId4" ref="I4"/>
    <hyperlink r:id="rId5" ref="I6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</hyperlinks>
  <drawing r:id="rId17"/>
  <legacyDrawing r:id="rId18"/>
</worksheet>
</file>