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hnaviangati/Downloads/MSBA/Fall 2023/Financial Management/Homeworks/HW4/"/>
    </mc:Choice>
  </mc:AlternateContent>
  <xr:revisionPtr revIDLastSave="0" documentId="8_{B18F66A6-5036-9040-8251-B2D21E903CBB}" xr6:coauthVersionLast="47" xr6:coauthVersionMax="47" xr10:uidLastSave="{00000000-0000-0000-0000-000000000000}"/>
  <bookViews>
    <workbookView xWindow="19720" yWindow="2060" windowWidth="13980" windowHeight="17440" activeTab="6" xr2:uid="{C66E794F-7C40-E14D-ABAB-BCA682E3133F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7" l="1"/>
  <c r="D18" i="7"/>
  <c r="H16" i="7"/>
  <c r="H14" i="7"/>
  <c r="F16" i="7"/>
  <c r="E16" i="7"/>
  <c r="C16" i="7"/>
  <c r="E25" i="6"/>
  <c r="E24" i="6"/>
  <c r="C25" i="6"/>
  <c r="C24" i="6"/>
  <c r="E22" i="6"/>
  <c r="E21" i="6"/>
  <c r="I17" i="6"/>
  <c r="F17" i="6"/>
  <c r="I16" i="6"/>
  <c r="F16" i="6"/>
  <c r="I12" i="6"/>
  <c r="F12" i="6"/>
  <c r="C22" i="6" s="1"/>
  <c r="I11" i="6"/>
  <c r="F11" i="6"/>
  <c r="C21" i="6" s="1"/>
  <c r="I7" i="6"/>
  <c r="I6" i="6"/>
  <c r="F7" i="6"/>
  <c r="F6" i="6"/>
  <c r="E15" i="5"/>
  <c r="E16" i="5"/>
  <c r="E14" i="5"/>
  <c r="C15" i="5"/>
  <c r="C16" i="5"/>
  <c r="C14" i="5"/>
  <c r="B15" i="5"/>
  <c r="B16" i="5"/>
  <c r="B14" i="5"/>
  <c r="F24" i="4"/>
  <c r="F26" i="4" s="1"/>
  <c r="E26" i="4"/>
  <c r="D26" i="4"/>
  <c r="F11" i="4"/>
  <c r="F13" i="4" s="1"/>
  <c r="E13" i="4"/>
  <c r="D13" i="4"/>
  <c r="D29" i="4" l="1"/>
  <c r="D31" i="4"/>
  <c r="E30" i="4"/>
  <c r="D18" i="4"/>
  <c r="E17" i="4"/>
  <c r="D16" i="4"/>
  <c r="C13" i="2" l="1"/>
  <c r="D12" i="2"/>
  <c r="C11" i="2"/>
  <c r="D8" i="2"/>
  <c r="E8" i="2"/>
  <c r="C8" i="2"/>
  <c r="C7" i="2"/>
  <c r="E6" i="2"/>
  <c r="E18" i="1" l="1"/>
  <c r="C17" i="1"/>
  <c r="C15" i="1"/>
  <c r="E9" i="1"/>
  <c r="C8" i="1"/>
  <c r="D7" i="1"/>
  <c r="C6" i="1"/>
</calcChain>
</file>

<file path=xl/sharedStrings.xml><?xml version="1.0" encoding="utf-8"?>
<sst xmlns="http://schemas.openxmlformats.org/spreadsheetml/2006/main" count="181" uniqueCount="61">
  <si>
    <t>Actual</t>
  </si>
  <si>
    <t>As-If</t>
  </si>
  <si>
    <t>Flexible</t>
  </si>
  <si>
    <t>Rate Variance</t>
  </si>
  <si>
    <t>Efficiency Variance</t>
  </si>
  <si>
    <t>Flexible Budget Variance</t>
  </si>
  <si>
    <t>Sales Volume Variance</t>
  </si>
  <si>
    <t>Static Budget</t>
  </si>
  <si>
    <t>U/F</t>
  </si>
  <si>
    <t>U</t>
  </si>
  <si>
    <t>F</t>
  </si>
  <si>
    <t>Variable Manufacturing</t>
  </si>
  <si>
    <t>Fixed Manufacturing</t>
  </si>
  <si>
    <t>NA</t>
  </si>
  <si>
    <t>Spending Variance</t>
  </si>
  <si>
    <t>No change</t>
  </si>
  <si>
    <t>Rate/ Spending Variance</t>
  </si>
  <si>
    <t>Variable</t>
  </si>
  <si>
    <t xml:space="preserve">Fixed </t>
  </si>
  <si>
    <t>No Change</t>
  </si>
  <si>
    <t>As - If</t>
  </si>
  <si>
    <t>Quantity</t>
  </si>
  <si>
    <t>Rate</t>
  </si>
  <si>
    <t>Total</t>
  </si>
  <si>
    <t>Budget Variance</t>
  </si>
  <si>
    <t>Purchased </t>
  </si>
  <si>
    <t>Production</t>
  </si>
  <si>
    <t>Flexible </t>
  </si>
  <si>
    <t>Actuals</t>
  </si>
  <si>
    <t>"As If"</t>
  </si>
  <si>
    <t>Budget</t>
  </si>
  <si>
    <t>Purchased Quantity</t>
  </si>
  <si>
    <t>Production Quantity</t>
  </si>
  <si>
    <t>Price</t>
  </si>
  <si>
    <t>DM Purchase Price Variance</t>
  </si>
  <si>
    <t>DM Efficiency (Quantity) Variance</t>
  </si>
  <si>
    <t>Price Variance</t>
  </si>
  <si>
    <t>East Plant</t>
  </si>
  <si>
    <t>West Plant</t>
  </si>
  <si>
    <t>Competitor X</t>
  </si>
  <si>
    <t>Variable Overhead</t>
  </si>
  <si>
    <t>Quantity 
(lbs)</t>
  </si>
  <si>
    <t>Cost 
(per lb)</t>
  </si>
  <si>
    <t>Quantity 
(hrs)</t>
  </si>
  <si>
    <t>Cost 
(per hr)</t>
  </si>
  <si>
    <t>Variable Overhead
(per lot)</t>
  </si>
  <si>
    <t>Direct Materials</t>
  </si>
  <si>
    <t>Direct Labor</t>
  </si>
  <si>
    <t>Budgeted Variable Cost</t>
  </si>
  <si>
    <t>Lots</t>
  </si>
  <si>
    <t>Actual:</t>
  </si>
  <si>
    <t>Quantity(lbs.)</t>
  </si>
  <si>
    <t>Quantity(hrs.)</t>
  </si>
  <si>
    <t>Cost (per lb.)</t>
  </si>
  <si>
    <t>Cost (per hr.)</t>
  </si>
  <si>
    <t>As-If:</t>
  </si>
  <si>
    <t>Flexible:</t>
  </si>
  <si>
    <t>DM</t>
  </si>
  <si>
    <t>DL</t>
  </si>
  <si>
    <t>Usage</t>
  </si>
  <si>
    <t>Usage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</si>
</sst>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7F8B-2C7F-C441-ABCF-0B27DF23DA50}">
  <dimension ref="B3:G30"/>
  <sheetViews>
    <sheetView workbookViewId="0">
      <selection activeCell="C34" sqref="C34"/>
    </sheetView>
  </sheetViews>
  <sheetFormatPr baseColWidth="10" defaultRowHeight="16" x14ac:dyDescent="0.2"/>
  <cols>
    <col min="1" max="1" width="10.83203125" style="1"/>
    <col min="2" max="2" width="22" style="1" customWidth="1"/>
    <col min="3" max="5" width="10.83203125" style="1"/>
    <col min="6" max="6" width="12.1640625" style="1" bestFit="1" customWidth="1"/>
    <col min="7" max="16384" width="10.83203125" style="1"/>
  </cols>
  <sheetData>
    <row r="3" spans="2:7" x14ac:dyDescent="0.2">
      <c r="B3" s="3" t="s">
        <v>11</v>
      </c>
      <c r="C3" s="3" t="s">
        <v>0</v>
      </c>
      <c r="D3" s="3" t="s">
        <v>1</v>
      </c>
      <c r="E3" s="3" t="s">
        <v>2</v>
      </c>
      <c r="F3" s="3" t="s">
        <v>7</v>
      </c>
      <c r="G3" s="3" t="s">
        <v>8</v>
      </c>
    </row>
    <row r="4" spans="2:7" x14ac:dyDescent="0.2">
      <c r="C4" s="2">
        <v>35000</v>
      </c>
      <c r="D4" s="2">
        <v>31500</v>
      </c>
      <c r="E4" s="2">
        <v>36000</v>
      </c>
      <c r="F4" s="2">
        <v>39000</v>
      </c>
    </row>
    <row r="6" spans="2:7" x14ac:dyDescent="0.2">
      <c r="B6" s="3" t="s">
        <v>3</v>
      </c>
      <c r="C6" s="2">
        <f>D4-C4</f>
        <v>-3500</v>
      </c>
      <c r="G6" s="1" t="s">
        <v>9</v>
      </c>
    </row>
    <row r="7" spans="2:7" x14ac:dyDescent="0.2">
      <c r="B7" s="3" t="s">
        <v>4</v>
      </c>
      <c r="D7" s="2">
        <f>E4-D4</f>
        <v>4500</v>
      </c>
      <c r="G7" s="1" t="s">
        <v>10</v>
      </c>
    </row>
    <row r="8" spans="2:7" x14ac:dyDescent="0.2">
      <c r="B8" s="3" t="s">
        <v>5</v>
      </c>
      <c r="C8" s="2">
        <f>E4-C4</f>
        <v>1000</v>
      </c>
      <c r="G8" s="1" t="s">
        <v>10</v>
      </c>
    </row>
    <row r="9" spans="2:7" x14ac:dyDescent="0.2">
      <c r="B9" s="3" t="s">
        <v>6</v>
      </c>
      <c r="E9" s="2">
        <f>F4-E4</f>
        <v>3000</v>
      </c>
      <c r="G9" s="1" t="s">
        <v>10</v>
      </c>
    </row>
    <row r="12" spans="2:7" x14ac:dyDescent="0.2">
      <c r="B12" s="3" t="s">
        <v>12</v>
      </c>
      <c r="C12" s="3" t="s">
        <v>0</v>
      </c>
      <c r="D12" s="3" t="s">
        <v>1</v>
      </c>
      <c r="E12" s="3" t="s">
        <v>2</v>
      </c>
      <c r="F12" s="3" t="s">
        <v>7</v>
      </c>
      <c r="G12" s="3" t="s">
        <v>8</v>
      </c>
    </row>
    <row r="13" spans="2:7" x14ac:dyDescent="0.2">
      <c r="C13" s="2">
        <v>16500</v>
      </c>
      <c r="D13" s="1" t="s">
        <v>13</v>
      </c>
      <c r="E13" s="2">
        <v>16000</v>
      </c>
      <c r="F13" s="2">
        <v>16000</v>
      </c>
    </row>
    <row r="15" spans="2:7" x14ac:dyDescent="0.2">
      <c r="B15" s="3" t="s">
        <v>14</v>
      </c>
      <c r="C15" s="2">
        <f>E13-C13</f>
        <v>-500</v>
      </c>
      <c r="G15" s="1" t="s">
        <v>9</v>
      </c>
    </row>
    <row r="16" spans="2:7" x14ac:dyDescent="0.2">
      <c r="B16" s="3" t="s">
        <v>4</v>
      </c>
      <c r="D16" s="1" t="s">
        <v>13</v>
      </c>
      <c r="G16" s="1" t="s">
        <v>13</v>
      </c>
    </row>
    <row r="17" spans="2:7" x14ac:dyDescent="0.2">
      <c r="B17" s="3" t="s">
        <v>5</v>
      </c>
      <c r="C17" s="2">
        <f>E13-C13</f>
        <v>-500</v>
      </c>
      <c r="G17" s="1" t="s">
        <v>9</v>
      </c>
    </row>
    <row r="18" spans="2:7" x14ac:dyDescent="0.2">
      <c r="B18" s="3" t="s">
        <v>6</v>
      </c>
      <c r="E18" s="2">
        <f>F13-E13</f>
        <v>0</v>
      </c>
      <c r="G18" s="1" t="s">
        <v>15</v>
      </c>
    </row>
    <row r="24" spans="2:7" x14ac:dyDescent="0.2">
      <c r="B24" s="4"/>
    </row>
    <row r="26" spans="2:7" x14ac:dyDescent="0.2">
      <c r="C26" s="3" t="s">
        <v>17</v>
      </c>
      <c r="E26" s="3" t="s">
        <v>18</v>
      </c>
    </row>
    <row r="27" spans="2:7" x14ac:dyDescent="0.2">
      <c r="B27" s="3" t="s">
        <v>16</v>
      </c>
      <c r="C27" s="2">
        <v>-3500</v>
      </c>
      <c r="D27" s="1" t="s">
        <v>9</v>
      </c>
      <c r="E27" s="1">
        <v>-500</v>
      </c>
      <c r="F27" s="1" t="s">
        <v>9</v>
      </c>
    </row>
    <row r="28" spans="2:7" x14ac:dyDescent="0.2">
      <c r="B28" s="3" t="s">
        <v>4</v>
      </c>
      <c r="C28" s="1">
        <v>4500</v>
      </c>
      <c r="D28" s="1" t="s">
        <v>10</v>
      </c>
      <c r="E28" s="1" t="s">
        <v>13</v>
      </c>
      <c r="F28" s="1" t="s">
        <v>13</v>
      </c>
    </row>
    <row r="29" spans="2:7" x14ac:dyDescent="0.2">
      <c r="B29" s="3" t="s">
        <v>5</v>
      </c>
      <c r="C29" s="1">
        <v>1000</v>
      </c>
      <c r="D29" s="1" t="s">
        <v>10</v>
      </c>
      <c r="E29" s="1">
        <v>-500</v>
      </c>
      <c r="F29" s="1" t="s">
        <v>9</v>
      </c>
    </row>
    <row r="30" spans="2:7" x14ac:dyDescent="0.2">
      <c r="B30" s="3" t="s">
        <v>6</v>
      </c>
      <c r="C30" s="1">
        <v>3000</v>
      </c>
      <c r="D30" s="1" t="s">
        <v>10</v>
      </c>
      <c r="E30" s="1">
        <v>0</v>
      </c>
      <c r="F30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71CA-E5B4-064E-8C39-5DE8B6E63338}">
  <dimension ref="B5:F13"/>
  <sheetViews>
    <sheetView workbookViewId="0">
      <selection activeCell="D23" sqref="D23"/>
    </sheetView>
  </sheetViews>
  <sheetFormatPr baseColWidth="10" defaultRowHeight="16" x14ac:dyDescent="0.2"/>
  <cols>
    <col min="1" max="1" width="10.83203125" style="1"/>
    <col min="2" max="2" width="16.83203125" style="1" bestFit="1" customWidth="1"/>
    <col min="3" max="16384" width="10.83203125" style="1"/>
  </cols>
  <sheetData>
    <row r="5" spans="2:6" x14ac:dyDescent="0.2">
      <c r="C5" s="3" t="s">
        <v>0</v>
      </c>
      <c r="D5" s="3" t="s">
        <v>20</v>
      </c>
      <c r="E5" s="3" t="s">
        <v>2</v>
      </c>
    </row>
    <row r="6" spans="2:6" x14ac:dyDescent="0.2">
      <c r="B6" s="3" t="s">
        <v>21</v>
      </c>
      <c r="C6" s="2">
        <v>46800</v>
      </c>
      <c r="D6" s="2">
        <v>46800</v>
      </c>
      <c r="E6" s="1">
        <f>2600000*0.02</f>
        <v>52000</v>
      </c>
    </row>
    <row r="7" spans="2:6" x14ac:dyDescent="0.2">
      <c r="B7" s="3" t="s">
        <v>22</v>
      </c>
      <c r="C7" s="1">
        <f>617760/46800</f>
        <v>13.2</v>
      </c>
      <c r="D7" s="1">
        <v>10</v>
      </c>
      <c r="E7" s="1">
        <v>10</v>
      </c>
    </row>
    <row r="8" spans="2:6" x14ac:dyDescent="0.2">
      <c r="B8" s="3" t="s">
        <v>23</v>
      </c>
      <c r="C8" s="1">
        <f>C6*C7</f>
        <v>617760</v>
      </c>
      <c r="D8" s="1">
        <f t="shared" ref="D8:E8" si="0">D6*D7</f>
        <v>468000</v>
      </c>
      <c r="E8" s="1">
        <f t="shared" si="0"/>
        <v>520000</v>
      </c>
    </row>
    <row r="9" spans="2:6" x14ac:dyDescent="0.2">
      <c r="B9" s="3"/>
    </row>
    <row r="10" spans="2:6" x14ac:dyDescent="0.2">
      <c r="B10" s="3"/>
      <c r="F10" s="3" t="s">
        <v>8</v>
      </c>
    </row>
    <row r="11" spans="2:6" x14ac:dyDescent="0.2">
      <c r="B11" s="3" t="s">
        <v>3</v>
      </c>
      <c r="C11" s="1">
        <f>D8-C8</f>
        <v>-149760</v>
      </c>
      <c r="F11" s="1" t="s">
        <v>9</v>
      </c>
    </row>
    <row r="12" spans="2:6" x14ac:dyDescent="0.2">
      <c r="B12" s="3" t="s">
        <v>4</v>
      </c>
      <c r="D12" s="1">
        <f>E8-D8</f>
        <v>52000</v>
      </c>
      <c r="F12" s="1" t="s">
        <v>10</v>
      </c>
    </row>
    <row r="13" spans="2:6" x14ac:dyDescent="0.2">
      <c r="B13" s="3" t="s">
        <v>24</v>
      </c>
      <c r="C13" s="1">
        <f>E8-C8</f>
        <v>-97760</v>
      </c>
      <c r="F13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EC9FE-9A8E-DE46-B47B-31E7B2BE6318}">
  <dimension ref="B10:I19"/>
  <sheetViews>
    <sheetView topLeftCell="B1" workbookViewId="0">
      <selection activeCell="F16" sqref="F16"/>
    </sheetView>
  </sheetViews>
  <sheetFormatPr baseColWidth="10" defaultRowHeight="16" x14ac:dyDescent="0.2"/>
  <cols>
    <col min="1" max="1" width="10.83203125" style="1"/>
    <col min="2" max="2" width="31.5" style="1" bestFit="1" customWidth="1"/>
    <col min="3" max="16384" width="10.83203125" style="1"/>
  </cols>
  <sheetData>
    <row r="10" spans="2:8" x14ac:dyDescent="0.2">
      <c r="B10" s="5"/>
      <c r="C10" s="6"/>
      <c r="D10" s="6"/>
      <c r="E10" s="6" t="s">
        <v>25</v>
      </c>
      <c r="F10" s="6" t="s">
        <v>26</v>
      </c>
      <c r="G10" s="6"/>
      <c r="H10" s="6" t="s">
        <v>27</v>
      </c>
    </row>
    <row r="11" spans="2:8" x14ac:dyDescent="0.2">
      <c r="B11" s="5"/>
      <c r="C11" s="7" t="s">
        <v>28</v>
      </c>
      <c r="D11" s="6"/>
      <c r="E11" s="7" t="s">
        <v>29</v>
      </c>
      <c r="F11" s="7" t="s">
        <v>29</v>
      </c>
      <c r="G11" s="6"/>
      <c r="H11" s="7" t="s">
        <v>30</v>
      </c>
    </row>
    <row r="12" spans="2:8" x14ac:dyDescent="0.2">
      <c r="B12" s="5"/>
      <c r="C12" s="5"/>
      <c r="D12" s="5"/>
      <c r="E12" s="5"/>
      <c r="F12" s="5"/>
      <c r="G12" s="5"/>
      <c r="H12" s="5"/>
    </row>
    <row r="13" spans="2:8" x14ac:dyDescent="0.2">
      <c r="B13" s="6" t="s">
        <v>31</v>
      </c>
      <c r="C13" s="8">
        <v>8700</v>
      </c>
      <c r="D13" s="5"/>
      <c r="E13" s="8">
        <v>8700</v>
      </c>
      <c r="F13" s="5"/>
      <c r="G13" s="5"/>
      <c r="H13" s="5"/>
    </row>
    <row r="14" spans="2:8" x14ac:dyDescent="0.2">
      <c r="B14" s="6" t="s">
        <v>32</v>
      </c>
      <c r="C14" s="5"/>
      <c r="D14" s="5"/>
      <c r="E14" s="5"/>
      <c r="F14" s="8">
        <v>6200</v>
      </c>
      <c r="G14" s="5"/>
      <c r="H14" s="5">
        <v>6600</v>
      </c>
    </row>
    <row r="15" spans="2:8" x14ac:dyDescent="0.2">
      <c r="B15" s="6" t="s">
        <v>33</v>
      </c>
      <c r="C15" s="5">
        <v>5.7</v>
      </c>
      <c r="D15" s="5"/>
      <c r="E15" s="5">
        <v>5.5</v>
      </c>
      <c r="F15" s="5">
        <v>5.5</v>
      </c>
      <c r="G15" s="5"/>
      <c r="H15" s="5">
        <v>5.5</v>
      </c>
    </row>
    <row r="16" spans="2:8" x14ac:dyDescent="0.2">
      <c r="B16" s="6" t="s">
        <v>23</v>
      </c>
      <c r="C16" s="5">
        <v>49590</v>
      </c>
      <c r="D16" s="5"/>
      <c r="E16" s="5">
        <v>47850</v>
      </c>
      <c r="F16" s="5">
        <v>34100</v>
      </c>
      <c r="G16" s="5"/>
      <c r="H16" s="5">
        <v>36300</v>
      </c>
    </row>
    <row r="17" spans="2:9" x14ac:dyDescent="0.2">
      <c r="B17" s="6"/>
      <c r="C17" s="5"/>
      <c r="D17" s="5"/>
      <c r="E17" s="5"/>
      <c r="F17" s="5"/>
      <c r="G17" s="5"/>
      <c r="H17" s="5"/>
      <c r="I17" s="3" t="s">
        <v>8</v>
      </c>
    </row>
    <row r="18" spans="2:9" x14ac:dyDescent="0.2">
      <c r="B18" s="6" t="s">
        <v>34</v>
      </c>
      <c r="C18" s="5"/>
      <c r="D18" s="5">
        <v>-1740</v>
      </c>
      <c r="E18" s="5"/>
      <c r="F18" s="5"/>
      <c r="G18" s="5"/>
      <c r="H18" s="5"/>
      <c r="I18" s="1" t="s">
        <v>9</v>
      </c>
    </row>
    <row r="19" spans="2:9" x14ac:dyDescent="0.2">
      <c r="B19" s="6" t="s">
        <v>35</v>
      </c>
      <c r="C19" s="5"/>
      <c r="D19" s="5"/>
      <c r="E19" s="5"/>
      <c r="F19" s="5"/>
      <c r="G19" s="5">
        <v>2200</v>
      </c>
      <c r="H19" s="5"/>
      <c r="I19" s="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7440-4C20-5249-98AA-E70CB6F24604}">
  <dimension ref="C10:G31"/>
  <sheetViews>
    <sheetView workbookViewId="0">
      <selection activeCell="G30" sqref="G30"/>
    </sheetView>
  </sheetViews>
  <sheetFormatPr baseColWidth="10" defaultRowHeight="16" x14ac:dyDescent="0.2"/>
  <cols>
    <col min="3" max="3" width="17" bestFit="1" customWidth="1"/>
  </cols>
  <sheetData>
    <row r="10" spans="3:7" x14ac:dyDescent="0.2">
      <c r="C10" s="1"/>
      <c r="D10" s="3" t="s">
        <v>0</v>
      </c>
      <c r="E10" s="3" t="s">
        <v>20</v>
      </c>
      <c r="F10" s="3" t="s">
        <v>2</v>
      </c>
      <c r="G10" s="1"/>
    </row>
    <row r="11" spans="3:7" x14ac:dyDescent="0.2">
      <c r="C11" s="3" t="s">
        <v>21</v>
      </c>
      <c r="D11" s="2">
        <v>6200</v>
      </c>
      <c r="E11" s="2">
        <v>6200</v>
      </c>
      <c r="F11" s="1">
        <f>2200*3</f>
        <v>6600</v>
      </c>
      <c r="G11" s="1"/>
    </row>
    <row r="12" spans="3:7" x14ac:dyDescent="0.2">
      <c r="C12" s="3" t="s">
        <v>33</v>
      </c>
      <c r="D12" s="1">
        <v>5.7</v>
      </c>
      <c r="E12" s="1">
        <v>5.5</v>
      </c>
      <c r="F12" s="1">
        <v>5.5</v>
      </c>
      <c r="G12" s="1"/>
    </row>
    <row r="13" spans="3:7" x14ac:dyDescent="0.2">
      <c r="C13" s="3" t="s">
        <v>23</v>
      </c>
      <c r="D13" s="1">
        <f>D11*D12</f>
        <v>35340</v>
      </c>
      <c r="E13" s="1">
        <f t="shared" ref="E13:F13" si="0">E11*E12</f>
        <v>34100</v>
      </c>
      <c r="F13" s="1">
        <f t="shared" si="0"/>
        <v>36300</v>
      </c>
      <c r="G13" s="1"/>
    </row>
    <row r="14" spans="3:7" x14ac:dyDescent="0.2">
      <c r="C14" s="3"/>
      <c r="D14" s="1"/>
      <c r="E14" s="1"/>
      <c r="F14" s="1"/>
      <c r="G14" s="1"/>
    </row>
    <row r="15" spans="3:7" x14ac:dyDescent="0.2">
      <c r="C15" s="3"/>
      <c r="D15" s="1"/>
      <c r="E15" s="1"/>
      <c r="F15" s="1"/>
      <c r="G15" s="3" t="s">
        <v>8</v>
      </c>
    </row>
    <row r="16" spans="3:7" x14ac:dyDescent="0.2">
      <c r="C16" s="3" t="s">
        <v>36</v>
      </c>
      <c r="D16" s="1">
        <f>E13-D13</f>
        <v>-1240</v>
      </c>
      <c r="E16" s="1"/>
      <c r="F16" s="1"/>
      <c r="G16" s="1" t="s">
        <v>9</v>
      </c>
    </row>
    <row r="17" spans="3:7" x14ac:dyDescent="0.2">
      <c r="C17" s="3" t="s">
        <v>4</v>
      </c>
      <c r="D17" s="1"/>
      <c r="E17" s="1">
        <f>F13-E13</f>
        <v>2200</v>
      </c>
      <c r="F17" s="1"/>
      <c r="G17" s="1" t="s">
        <v>10</v>
      </c>
    </row>
    <row r="18" spans="3:7" x14ac:dyDescent="0.2">
      <c r="C18" s="3" t="s">
        <v>24</v>
      </c>
      <c r="D18" s="1">
        <f>F13-D13</f>
        <v>960</v>
      </c>
      <c r="E18" s="1"/>
      <c r="F18" s="1"/>
      <c r="G18" s="1" t="s">
        <v>10</v>
      </c>
    </row>
    <row r="23" spans="3:7" x14ac:dyDescent="0.2">
      <c r="C23" s="1"/>
      <c r="D23" s="3" t="s">
        <v>0</v>
      </c>
      <c r="E23" s="3" t="s">
        <v>20</v>
      </c>
      <c r="F23" s="3" t="s">
        <v>2</v>
      </c>
      <c r="G23" s="1"/>
    </row>
    <row r="24" spans="3:7" x14ac:dyDescent="0.2">
      <c r="C24" s="3" t="s">
        <v>21</v>
      </c>
      <c r="D24" s="2">
        <v>920</v>
      </c>
      <c r="E24" s="2">
        <v>920</v>
      </c>
      <c r="F24" s="1">
        <f>2200*0.5</f>
        <v>1100</v>
      </c>
      <c r="G24" s="1"/>
    </row>
    <row r="25" spans="3:7" x14ac:dyDescent="0.2">
      <c r="C25" s="3" t="s">
        <v>33</v>
      </c>
      <c r="D25" s="1">
        <v>10.7</v>
      </c>
      <c r="E25" s="1">
        <v>10.5</v>
      </c>
      <c r="F25" s="1">
        <v>10.5</v>
      </c>
      <c r="G25" s="1"/>
    </row>
    <row r="26" spans="3:7" x14ac:dyDescent="0.2">
      <c r="C26" s="3" t="s">
        <v>23</v>
      </c>
      <c r="D26" s="1">
        <f>D24*D25</f>
        <v>9844</v>
      </c>
      <c r="E26" s="1">
        <f t="shared" ref="E26" si="1">E24*E25</f>
        <v>9660</v>
      </c>
      <c r="F26" s="1">
        <f t="shared" ref="F26" si="2">F24*F25</f>
        <v>11550</v>
      </c>
      <c r="G26" s="1"/>
    </row>
    <row r="27" spans="3:7" x14ac:dyDescent="0.2">
      <c r="C27" s="3"/>
      <c r="D27" s="1"/>
      <c r="E27" s="1"/>
      <c r="F27" s="1"/>
      <c r="G27" s="1"/>
    </row>
    <row r="28" spans="3:7" x14ac:dyDescent="0.2">
      <c r="C28" s="3"/>
      <c r="D28" s="1"/>
      <c r="E28" s="1"/>
      <c r="F28" s="1"/>
      <c r="G28" s="3" t="s">
        <v>8</v>
      </c>
    </row>
    <row r="29" spans="3:7" x14ac:dyDescent="0.2">
      <c r="C29" s="3" t="s">
        <v>36</v>
      </c>
      <c r="D29" s="1">
        <f>E26-D26</f>
        <v>-184</v>
      </c>
      <c r="E29" s="1"/>
      <c r="F29" s="1"/>
      <c r="G29" s="1" t="s">
        <v>9</v>
      </c>
    </row>
    <row r="30" spans="3:7" x14ac:dyDescent="0.2">
      <c r="C30" s="3" t="s">
        <v>4</v>
      </c>
      <c r="D30" s="1"/>
      <c r="E30" s="1">
        <f>F26-E26</f>
        <v>1890</v>
      </c>
      <c r="F30" s="1"/>
      <c r="G30" s="1" t="s">
        <v>10</v>
      </c>
    </row>
    <row r="31" spans="3:7" x14ac:dyDescent="0.2">
      <c r="C31" s="3" t="s">
        <v>24</v>
      </c>
      <c r="D31" s="1">
        <f>F26-D26</f>
        <v>1706</v>
      </c>
      <c r="E31" s="1"/>
      <c r="F31" s="1"/>
      <c r="G31" s="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30D0-1CFE-0846-89C6-923A4FBA509C}">
  <dimension ref="A5:F16"/>
  <sheetViews>
    <sheetView workbookViewId="0">
      <selection activeCell="C21" sqref="C21"/>
    </sheetView>
  </sheetViews>
  <sheetFormatPr baseColWidth="10" defaultRowHeight="16" x14ac:dyDescent="0.2"/>
  <cols>
    <col min="1" max="1" width="20.5" style="6" bestFit="1" customWidth="1"/>
    <col min="2" max="2" width="14.83203125" style="1" bestFit="1" customWidth="1"/>
    <col min="3" max="3" width="12.1640625" style="1" bestFit="1" customWidth="1"/>
    <col min="4" max="4" width="17.5" style="1" bestFit="1" customWidth="1"/>
    <col min="5" max="5" width="22" style="1" bestFit="1" customWidth="1"/>
    <col min="6" max="6" width="16.5" style="1" bestFit="1" customWidth="1"/>
    <col min="7" max="16384" width="10.83203125" style="1"/>
  </cols>
  <sheetData>
    <row r="5" spans="1:6" s="11" customFormat="1" ht="51" x14ac:dyDescent="0.2">
      <c r="A5" s="9"/>
      <c r="B5" s="10" t="s">
        <v>41</v>
      </c>
      <c r="C5" s="10" t="s">
        <v>42</v>
      </c>
      <c r="D5" s="10" t="s">
        <v>43</v>
      </c>
      <c r="E5" s="10" t="s">
        <v>44</v>
      </c>
      <c r="F5" s="10" t="s">
        <v>45</v>
      </c>
    </row>
    <row r="6" spans="1:6" x14ac:dyDescent="0.2">
      <c r="A6" s="6" t="s">
        <v>37</v>
      </c>
      <c r="B6" s="5">
        <v>74</v>
      </c>
      <c r="C6" s="5">
        <v>3.2</v>
      </c>
      <c r="D6" s="5">
        <v>2.5</v>
      </c>
      <c r="E6" s="5">
        <v>12</v>
      </c>
      <c r="F6" s="5">
        <v>20</v>
      </c>
    </row>
    <row r="7" spans="1:6" x14ac:dyDescent="0.2">
      <c r="A7" s="6" t="s">
        <v>38</v>
      </c>
      <c r="B7" s="5">
        <v>76.5</v>
      </c>
      <c r="C7" s="5">
        <v>3.1</v>
      </c>
      <c r="D7" s="5">
        <v>2.4</v>
      </c>
      <c r="E7" s="5">
        <v>12.2</v>
      </c>
      <c r="F7" s="5">
        <v>22</v>
      </c>
    </row>
    <row r="8" spans="1:6" x14ac:dyDescent="0.2">
      <c r="A8" s="6" t="s">
        <v>39</v>
      </c>
      <c r="B8" s="5">
        <v>70</v>
      </c>
      <c r="C8" s="5">
        <v>2.9</v>
      </c>
      <c r="D8" s="5">
        <v>2.4</v>
      </c>
      <c r="E8" s="5">
        <v>10.5</v>
      </c>
      <c r="F8" s="5">
        <v>20</v>
      </c>
    </row>
    <row r="9" spans="1:6" x14ac:dyDescent="0.2">
      <c r="B9" s="5"/>
      <c r="C9" s="5"/>
      <c r="D9" s="5"/>
      <c r="E9" s="5"/>
      <c r="F9" s="5"/>
    </row>
    <row r="10" spans="1:6" x14ac:dyDescent="0.2">
      <c r="B10" s="5"/>
      <c r="C10" s="5"/>
      <c r="D10" s="5"/>
      <c r="E10" s="5"/>
      <c r="F10" s="5"/>
    </row>
    <row r="11" spans="1:6" x14ac:dyDescent="0.2">
      <c r="B11" s="5"/>
      <c r="C11" s="5"/>
      <c r="D11" s="5"/>
      <c r="E11" s="5"/>
      <c r="F11" s="5"/>
    </row>
    <row r="12" spans="1:6" x14ac:dyDescent="0.2">
      <c r="B12" s="5"/>
      <c r="C12" s="5"/>
      <c r="D12" s="5"/>
      <c r="E12" s="5"/>
      <c r="F12" s="5"/>
    </row>
    <row r="13" spans="1:6" s="3" customFormat="1" x14ac:dyDescent="0.2">
      <c r="A13" s="6"/>
      <c r="B13" s="6" t="s">
        <v>46</v>
      </c>
      <c r="C13" s="6" t="s">
        <v>47</v>
      </c>
      <c r="D13" s="6" t="s">
        <v>40</v>
      </c>
      <c r="E13" s="6" t="s">
        <v>48</v>
      </c>
      <c r="F13" s="6"/>
    </row>
    <row r="14" spans="1:6" x14ac:dyDescent="0.2">
      <c r="A14" s="6" t="s">
        <v>37</v>
      </c>
      <c r="B14" s="5">
        <f>B6*C6</f>
        <v>236.8</v>
      </c>
      <c r="C14" s="5">
        <f>D6*E6</f>
        <v>30</v>
      </c>
      <c r="D14" s="5">
        <v>20</v>
      </c>
      <c r="E14" s="5">
        <f>SUM(B14:D14)</f>
        <v>286.8</v>
      </c>
      <c r="F14" s="5"/>
    </row>
    <row r="15" spans="1:6" x14ac:dyDescent="0.2">
      <c r="A15" s="6" t="s">
        <v>38</v>
      </c>
      <c r="B15" s="5">
        <f t="shared" ref="B15:B16" si="0">B7*C7</f>
        <v>237.15</v>
      </c>
      <c r="C15" s="5">
        <f t="shared" ref="C15:C16" si="1">D7*E7</f>
        <v>29.279999999999998</v>
      </c>
      <c r="D15" s="5">
        <v>22</v>
      </c>
      <c r="E15" s="5">
        <f t="shared" ref="E15:E16" si="2">SUM(B15:D15)</f>
        <v>288.43</v>
      </c>
      <c r="F15" s="5"/>
    </row>
    <row r="16" spans="1:6" x14ac:dyDescent="0.2">
      <c r="A16" s="6" t="s">
        <v>39</v>
      </c>
      <c r="B16" s="5">
        <f t="shared" si="0"/>
        <v>203</v>
      </c>
      <c r="C16" s="5">
        <f t="shared" si="1"/>
        <v>25.2</v>
      </c>
      <c r="D16" s="5">
        <v>20</v>
      </c>
      <c r="E16" s="5">
        <f t="shared" si="2"/>
        <v>248.2</v>
      </c>
      <c r="F1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13497-DE10-9645-A5F3-AB3051B558C6}">
  <dimension ref="B4:I25"/>
  <sheetViews>
    <sheetView workbookViewId="0">
      <selection activeCell="C31" sqref="C31"/>
    </sheetView>
  </sheetViews>
  <sheetFormatPr baseColWidth="10" defaultRowHeight="16" x14ac:dyDescent="0.2"/>
  <cols>
    <col min="1" max="1" width="10.83203125" style="1"/>
    <col min="2" max="2" width="10.1640625" style="3" bestFit="1" customWidth="1"/>
    <col min="3" max="3" width="12.83203125" style="1" bestFit="1" customWidth="1"/>
    <col min="4" max="4" width="12.33203125" style="1" bestFit="1" customWidth="1"/>
    <col min="5" max="5" width="16.83203125" style="1" bestFit="1" customWidth="1"/>
    <col min="6" max="6" width="14.33203125" style="1" bestFit="1" customWidth="1"/>
    <col min="7" max="7" width="12.5" style="1" bestFit="1" customWidth="1"/>
    <col min="8" max="8" width="11.83203125" style="1" bestFit="1" customWidth="1"/>
    <col min="9" max="9" width="11" style="1" bestFit="1" customWidth="1"/>
    <col min="10" max="16384" width="10.83203125" style="1"/>
  </cols>
  <sheetData>
    <row r="4" spans="2:9" x14ac:dyDescent="0.2">
      <c r="B4" s="3" t="s">
        <v>50</v>
      </c>
    </row>
    <row r="5" spans="2:9" s="3" customFormat="1" x14ac:dyDescent="0.2">
      <c r="C5" s="3" t="s">
        <v>49</v>
      </c>
      <c r="D5" s="3" t="s">
        <v>51</v>
      </c>
      <c r="E5" s="3" t="s">
        <v>53</v>
      </c>
      <c r="F5" s="3" t="s">
        <v>46</v>
      </c>
      <c r="G5" s="3" t="s">
        <v>52</v>
      </c>
      <c r="H5" s="3" t="s">
        <v>54</v>
      </c>
      <c r="I5" s="3" t="s">
        <v>47</v>
      </c>
    </row>
    <row r="6" spans="2:9" x14ac:dyDescent="0.2">
      <c r="B6" s="3" t="s">
        <v>37</v>
      </c>
      <c r="C6" s="1">
        <v>5000</v>
      </c>
      <c r="D6" s="1">
        <v>74</v>
      </c>
      <c r="E6" s="1">
        <v>3.2</v>
      </c>
      <c r="F6" s="1">
        <f>D6*C6*E6</f>
        <v>1184000</v>
      </c>
      <c r="G6" s="1">
        <v>2.5</v>
      </c>
      <c r="H6" s="1">
        <v>12</v>
      </c>
      <c r="I6" s="1">
        <f>G6*H6*C6</f>
        <v>150000</v>
      </c>
    </row>
    <row r="7" spans="2:9" x14ac:dyDescent="0.2">
      <c r="B7" s="3" t="s">
        <v>38</v>
      </c>
      <c r="C7" s="1">
        <v>5000</v>
      </c>
      <c r="D7" s="1">
        <v>76.5</v>
      </c>
      <c r="E7" s="1">
        <v>3.1</v>
      </c>
      <c r="F7" s="1">
        <f>D7*C7*E7</f>
        <v>1185750</v>
      </c>
      <c r="G7" s="1">
        <v>2.4</v>
      </c>
      <c r="H7" s="1">
        <v>12.2</v>
      </c>
      <c r="I7" s="1">
        <f>G7*H7*C7</f>
        <v>146400</v>
      </c>
    </row>
    <row r="9" spans="2:9" x14ac:dyDescent="0.2">
      <c r="B9" s="3" t="s">
        <v>55</v>
      </c>
    </row>
    <row r="10" spans="2:9" s="3" customFormat="1" x14ac:dyDescent="0.2">
      <c r="C10" s="3" t="s">
        <v>49</v>
      </c>
      <c r="D10" s="3" t="s">
        <v>51</v>
      </c>
      <c r="E10" s="3" t="s">
        <v>53</v>
      </c>
      <c r="F10" s="3" t="s">
        <v>46</v>
      </c>
      <c r="G10" s="3" t="s">
        <v>52</v>
      </c>
      <c r="H10" s="3" t="s">
        <v>54</v>
      </c>
      <c r="I10" s="3" t="s">
        <v>47</v>
      </c>
    </row>
    <row r="11" spans="2:9" x14ac:dyDescent="0.2">
      <c r="B11" s="3" t="s">
        <v>37</v>
      </c>
      <c r="C11" s="1">
        <v>5000</v>
      </c>
      <c r="D11" s="1">
        <v>74</v>
      </c>
      <c r="E11" s="1">
        <v>2.9</v>
      </c>
      <c r="F11" s="1">
        <f>D11*C11*E11</f>
        <v>1073000</v>
      </c>
      <c r="G11" s="1">
        <v>2.5</v>
      </c>
      <c r="H11" s="1">
        <v>10.5</v>
      </c>
      <c r="I11" s="1">
        <f>G11*H11*C11</f>
        <v>131250</v>
      </c>
    </row>
    <row r="12" spans="2:9" x14ac:dyDescent="0.2">
      <c r="B12" s="3" t="s">
        <v>38</v>
      </c>
      <c r="C12" s="1">
        <v>5000</v>
      </c>
      <c r="D12" s="1">
        <v>76.5</v>
      </c>
      <c r="E12" s="1">
        <v>2.9</v>
      </c>
      <c r="F12" s="1">
        <f>D12*C12*E12</f>
        <v>1109250</v>
      </c>
      <c r="G12" s="1">
        <v>2.4</v>
      </c>
      <c r="H12" s="1">
        <v>10.5</v>
      </c>
      <c r="I12" s="1">
        <f>G12*H12*C12</f>
        <v>126000</v>
      </c>
    </row>
    <row r="14" spans="2:9" x14ac:dyDescent="0.2">
      <c r="B14" s="3" t="s">
        <v>56</v>
      </c>
    </row>
    <row r="15" spans="2:9" s="3" customFormat="1" x14ac:dyDescent="0.2">
      <c r="C15" s="3" t="s">
        <v>49</v>
      </c>
      <c r="D15" s="3" t="s">
        <v>51</v>
      </c>
      <c r="E15" s="3" t="s">
        <v>53</v>
      </c>
      <c r="F15" s="3" t="s">
        <v>46</v>
      </c>
      <c r="G15" s="3" t="s">
        <v>52</v>
      </c>
      <c r="H15" s="3" t="s">
        <v>54</v>
      </c>
      <c r="I15" s="3" t="s">
        <v>47</v>
      </c>
    </row>
    <row r="16" spans="2:9" x14ac:dyDescent="0.2">
      <c r="B16" s="3" t="s">
        <v>37</v>
      </c>
      <c r="C16" s="1">
        <v>5000</v>
      </c>
      <c r="D16" s="1">
        <v>70</v>
      </c>
      <c r="E16" s="1">
        <v>2.9</v>
      </c>
      <c r="F16" s="1">
        <f>D16*C16*E16</f>
        <v>1015000</v>
      </c>
      <c r="G16" s="1">
        <v>2.4</v>
      </c>
      <c r="H16" s="1">
        <v>10.5</v>
      </c>
      <c r="I16" s="1">
        <f>G16*H16*C16</f>
        <v>126000</v>
      </c>
    </row>
    <row r="17" spans="2:9" x14ac:dyDescent="0.2">
      <c r="B17" s="3" t="s">
        <v>38</v>
      </c>
      <c r="C17" s="1">
        <v>5000</v>
      </c>
      <c r="D17" s="1">
        <v>70</v>
      </c>
      <c r="E17" s="1">
        <v>2.9</v>
      </c>
      <c r="F17" s="1">
        <f>D17*C17*E17</f>
        <v>1015000</v>
      </c>
      <c r="G17" s="1">
        <v>2.4</v>
      </c>
      <c r="H17" s="1">
        <v>10.5</v>
      </c>
      <c r="I17" s="1">
        <f>G17*H17*C17</f>
        <v>126000</v>
      </c>
    </row>
    <row r="19" spans="2:9" s="3" customFormat="1" x14ac:dyDescent="0.2">
      <c r="C19" s="3" t="s">
        <v>36</v>
      </c>
      <c r="D19" s="3" t="s">
        <v>8</v>
      </c>
      <c r="E19" s="3" t="s">
        <v>4</v>
      </c>
      <c r="F19" s="3" t="s">
        <v>8</v>
      </c>
    </row>
    <row r="20" spans="2:9" s="3" customFormat="1" x14ac:dyDescent="0.2">
      <c r="C20" s="3" t="s">
        <v>57</v>
      </c>
      <c r="E20" s="3" t="s">
        <v>57</v>
      </c>
    </row>
    <row r="21" spans="2:9" x14ac:dyDescent="0.2">
      <c r="B21" s="3" t="s">
        <v>37</v>
      </c>
      <c r="C21" s="3">
        <f>F11-F6</f>
        <v>-111000</v>
      </c>
      <c r="D21" s="1" t="s">
        <v>9</v>
      </c>
      <c r="E21" s="3">
        <f>F16-F11</f>
        <v>-58000</v>
      </c>
      <c r="F21" s="1" t="s">
        <v>9</v>
      </c>
    </row>
    <row r="22" spans="2:9" x14ac:dyDescent="0.2">
      <c r="B22" s="3" t="s">
        <v>38</v>
      </c>
      <c r="C22" s="3">
        <f>F12-F7</f>
        <v>-76500</v>
      </c>
      <c r="D22" s="1" t="s">
        <v>9</v>
      </c>
      <c r="E22" s="3">
        <f>F17-F12</f>
        <v>-94250</v>
      </c>
      <c r="F22" s="1" t="s">
        <v>9</v>
      </c>
    </row>
    <row r="23" spans="2:9" s="3" customFormat="1" x14ac:dyDescent="0.2">
      <c r="C23" s="3" t="s">
        <v>58</v>
      </c>
      <c r="E23" s="3" t="s">
        <v>58</v>
      </c>
    </row>
    <row r="24" spans="2:9" x14ac:dyDescent="0.2">
      <c r="B24" s="3" t="s">
        <v>37</v>
      </c>
      <c r="C24" s="3">
        <f>I11-I6</f>
        <v>-18750</v>
      </c>
      <c r="D24" s="1" t="s">
        <v>9</v>
      </c>
      <c r="E24" s="3">
        <f>I16-I11</f>
        <v>-5250</v>
      </c>
      <c r="F24" s="1" t="s">
        <v>9</v>
      </c>
    </row>
    <row r="25" spans="2:9" x14ac:dyDescent="0.2">
      <c r="B25" s="3" t="s">
        <v>38</v>
      </c>
      <c r="C25" s="3">
        <f>I12-I7</f>
        <v>-20400</v>
      </c>
      <c r="D25" s="1" t="s">
        <v>9</v>
      </c>
      <c r="E25" s="3">
        <f>I17-I12</f>
        <v>0</v>
      </c>
      <c r="F25" s="1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6D8B-C3A6-024D-B28D-C48C3CFDC215}">
  <dimension ref="B10:I19"/>
  <sheetViews>
    <sheetView tabSelected="1" topLeftCell="B3" workbookViewId="0">
      <selection activeCell="D14" sqref="D14"/>
    </sheetView>
  </sheetViews>
  <sheetFormatPr baseColWidth="10" defaultRowHeight="16" x14ac:dyDescent="0.2"/>
  <cols>
    <col min="2" max="2" width="31.5" bestFit="1" customWidth="1"/>
  </cols>
  <sheetData>
    <row r="10" spans="2:9" x14ac:dyDescent="0.2">
      <c r="B10" s="5"/>
      <c r="C10" s="6"/>
      <c r="D10" s="6"/>
      <c r="E10" s="6" t="s">
        <v>25</v>
      </c>
      <c r="F10" s="6" t="s">
        <v>59</v>
      </c>
      <c r="G10" s="6"/>
      <c r="H10" s="6" t="s">
        <v>27</v>
      </c>
      <c r="I10" s="1"/>
    </row>
    <row r="11" spans="2:9" x14ac:dyDescent="0.2">
      <c r="B11" s="5"/>
      <c r="C11" s="7" t="s">
        <v>28</v>
      </c>
      <c r="D11" s="6"/>
      <c r="E11" s="7" t="s">
        <v>29</v>
      </c>
      <c r="F11" s="7" t="s">
        <v>29</v>
      </c>
      <c r="G11" s="6"/>
      <c r="H11" s="7" t="s">
        <v>30</v>
      </c>
      <c r="I11" s="1"/>
    </row>
    <row r="12" spans="2:9" x14ac:dyDescent="0.2">
      <c r="B12" s="5"/>
      <c r="C12" s="5"/>
      <c r="D12" s="5"/>
      <c r="E12" s="5"/>
      <c r="F12" s="5"/>
      <c r="G12" s="5"/>
      <c r="H12" s="5"/>
      <c r="I12" s="1"/>
    </row>
    <row r="13" spans="2:9" x14ac:dyDescent="0.2">
      <c r="B13" s="6" t="s">
        <v>31</v>
      </c>
      <c r="C13" s="8">
        <v>5200</v>
      </c>
      <c r="D13" s="5"/>
      <c r="E13" s="8">
        <v>5200</v>
      </c>
      <c r="F13" s="5"/>
      <c r="G13" s="5"/>
      <c r="H13" s="5"/>
      <c r="I13" s="1"/>
    </row>
    <row r="14" spans="2:9" x14ac:dyDescent="0.2">
      <c r="B14" s="6" t="s">
        <v>60</v>
      </c>
      <c r="C14" s="5"/>
      <c r="D14" s="5"/>
      <c r="E14" s="5"/>
      <c r="F14" s="8">
        <v>4700</v>
      </c>
      <c r="G14" s="5"/>
      <c r="H14" s="5">
        <f>400*8</f>
        <v>3200</v>
      </c>
      <c r="I14" s="1"/>
    </row>
    <row r="15" spans="2:9" x14ac:dyDescent="0.2">
      <c r="B15" s="6" t="s">
        <v>33</v>
      </c>
      <c r="C15" s="5">
        <v>17</v>
      </c>
      <c r="D15" s="5"/>
      <c r="E15" s="5">
        <v>18</v>
      </c>
      <c r="F15" s="5">
        <v>18</v>
      </c>
      <c r="G15" s="5"/>
      <c r="H15" s="5">
        <v>18</v>
      </c>
      <c r="I15" s="1"/>
    </row>
    <row r="16" spans="2:9" x14ac:dyDescent="0.2">
      <c r="B16" s="6" t="s">
        <v>23</v>
      </c>
      <c r="C16" s="5">
        <f>C13*C15</f>
        <v>88400</v>
      </c>
      <c r="D16" s="5"/>
      <c r="E16" s="5">
        <f>E13*E15</f>
        <v>93600</v>
      </c>
      <c r="F16" s="5">
        <f>F14*F15</f>
        <v>84600</v>
      </c>
      <c r="G16" s="5"/>
      <c r="H16" s="5">
        <f>H14*H15</f>
        <v>57600</v>
      </c>
      <c r="I16" s="1"/>
    </row>
    <row r="17" spans="2:9" x14ac:dyDescent="0.2">
      <c r="B17" s="6"/>
      <c r="C17" s="5"/>
      <c r="D17" s="5"/>
      <c r="E17" s="5"/>
      <c r="F17" s="5"/>
      <c r="G17" s="5"/>
      <c r="H17" s="5"/>
      <c r="I17" s="3" t="s">
        <v>8</v>
      </c>
    </row>
    <row r="18" spans="2:9" x14ac:dyDescent="0.2">
      <c r="B18" s="6" t="s">
        <v>34</v>
      </c>
      <c r="C18" s="5"/>
      <c r="D18" s="5">
        <f>E16-C16</f>
        <v>5200</v>
      </c>
      <c r="E18" s="5"/>
      <c r="F18" s="5"/>
      <c r="G18" s="5"/>
      <c r="H18" s="5"/>
      <c r="I18" s="1" t="s">
        <v>10</v>
      </c>
    </row>
    <row r="19" spans="2:9" x14ac:dyDescent="0.2">
      <c r="B19" s="6" t="s">
        <v>35</v>
      </c>
      <c r="C19" s="5"/>
      <c r="D19" s="5"/>
      <c r="E19" s="5"/>
      <c r="F19" s="5"/>
      <c r="G19" s="5">
        <f>H16-F16</f>
        <v>-27000</v>
      </c>
      <c r="H19" s="5"/>
      <c r="I19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Angati</dc:creator>
  <cp:lastModifiedBy>Jahnavi Angati</cp:lastModifiedBy>
  <dcterms:created xsi:type="dcterms:W3CDTF">2023-09-26T00:47:41Z</dcterms:created>
  <dcterms:modified xsi:type="dcterms:W3CDTF">2023-09-26T20:57:02Z</dcterms:modified>
</cp:coreProperties>
</file>