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13_ncr:1_{BF09D70D-C456-46A6-80F4-420B29578D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PV New Customer" sheetId="1" r:id="rId1"/>
    <sheet name="IRR New Custo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D23" i="1"/>
  <c r="E23" i="1"/>
  <c r="F23" i="1"/>
  <c r="C23" i="1"/>
  <c r="F22" i="1"/>
  <c r="D21" i="1"/>
  <c r="E21" i="1"/>
  <c r="F21" i="1"/>
  <c r="C21" i="1"/>
  <c r="D20" i="1"/>
  <c r="E20" i="1"/>
  <c r="F20" i="1"/>
  <c r="C20" i="1"/>
  <c r="D32" i="1"/>
  <c r="E32" i="1"/>
  <c r="F32" i="1"/>
  <c r="C32" i="1"/>
  <c r="B31" i="1"/>
  <c r="D31" i="1"/>
  <c r="E31" i="1"/>
  <c r="F31" i="1"/>
  <c r="C31" i="1"/>
  <c r="D19" i="1"/>
  <c r="E19" i="1"/>
  <c r="F19" i="1"/>
  <c r="G19" i="1" s="1"/>
  <c r="C19" i="1"/>
  <c r="D19" i="2" l="1"/>
  <c r="E19" i="2"/>
  <c r="E21" i="2" s="1"/>
  <c r="E23" i="2" s="1"/>
  <c r="F19" i="2"/>
  <c r="C19" i="2"/>
  <c r="B31" i="2"/>
  <c r="D31" i="2"/>
  <c r="D32" i="2" s="1"/>
  <c r="D20" i="2" s="1"/>
  <c r="E31" i="2"/>
  <c r="E32" i="2" s="1"/>
  <c r="E20" i="2" s="1"/>
  <c r="F31" i="2"/>
  <c r="F32" i="2" s="1"/>
  <c r="F20" i="2" s="1"/>
  <c r="F21" i="2" s="1"/>
  <c r="C31" i="2"/>
  <c r="C32" i="2" s="1"/>
  <c r="C20" i="2" s="1"/>
  <c r="C21" i="2" s="1"/>
  <c r="C23" i="2" s="1"/>
  <c r="D21" i="2" l="1"/>
  <c r="D23" i="2" s="1"/>
  <c r="F22" i="2"/>
  <c r="F23" i="2" s="1"/>
  <c r="B24" i="2" s="1"/>
</calcChain>
</file>

<file path=xl/sharedStrings.xml><?xml version="1.0" encoding="utf-8"?>
<sst xmlns="http://schemas.openxmlformats.org/spreadsheetml/2006/main" count="78" uniqueCount="53">
  <si>
    <t>Assumptions</t>
  </si>
  <si>
    <t>Depreciation offsets CAPEX dollar for dollar</t>
  </si>
  <si>
    <t>All projects continue on forever</t>
  </si>
  <si>
    <t>SNC tax rate</t>
  </si>
  <si>
    <t>SNC terminal growth rate, g</t>
  </si>
  <si>
    <t>Year</t>
  </si>
  <si>
    <t>Post 2015</t>
  </si>
  <si>
    <t>Incremental Summary Income Statement ($ in thousands)</t>
  </si>
  <si>
    <t>Sales</t>
  </si>
  <si>
    <t>Cost of Sales</t>
  </si>
  <si>
    <t>EBIT</t>
  </si>
  <si>
    <t>EBIT * (1-T)</t>
  </si>
  <si>
    <t>less increase in wc</t>
  </si>
  <si>
    <t>FCF</t>
  </si>
  <si>
    <t>Terminal Value</t>
  </si>
  <si>
    <t>FCF with Terminal</t>
  </si>
  <si>
    <t>NPV</t>
  </si>
  <si>
    <t>Incremental Balance Sheet ($ in thousands)</t>
  </si>
  <si>
    <t>Accounts Receivable</t>
  </si>
  <si>
    <t>Inventories</t>
  </si>
  <si>
    <t>Accounts Payable</t>
  </si>
  <si>
    <t>working cap</t>
  </si>
  <si>
    <t>Increase in wc</t>
  </si>
  <si>
    <t>In F, apply perpetuity assumption = Final FCF/discount rate</t>
  </si>
  <si>
    <t>make tax rate absolute with dollar signs before copying right</t>
  </si>
  <si>
    <t>tie below</t>
  </si>
  <si>
    <t>FCF = EBIT*(1-T) less increase in working cap</t>
  </si>
  <si>
    <t>Add FCF plus empty line in row above which will add the TV in final year</t>
  </si>
  <si>
    <t>AR plus Inventories less AP</t>
  </si>
  <si>
    <t>column C less column B</t>
  </si>
  <si>
    <t>DIRECTIONS</t>
  </si>
  <si>
    <t>We will solve for IRR, the rate that means the NPV = zero</t>
  </si>
  <si>
    <t>put cursor where NPV is</t>
  </si>
  <si>
    <t xml:space="preserve">Set NPV cell equal to zero by changing </t>
  </si>
  <si>
    <t xml:space="preserve">Data, what if, goal seek … ALT A, W, G </t>
  </si>
  <si>
    <t>SNC WACC (risk adjusted discount rate)</t>
  </si>
  <si>
    <t>SNC risk adjusted discount rate (or IRR)</t>
  </si>
  <si>
    <t>Then remembering the discount rate is 12%, compare the IRR to the discount rate and state invest or turn down</t>
  </si>
  <si>
    <t>Analysis</t>
  </si>
  <si>
    <t>Directions</t>
  </si>
  <si>
    <t>Read the project to the right and then solve the model and for NPV</t>
  </si>
  <si>
    <t>Then undertake the analysis at the bottom</t>
  </si>
  <si>
    <t>Margin</t>
  </si>
  <si>
    <t>The NPV is less than zero. Reject this project as it destroys value.</t>
  </si>
  <si>
    <t>Growing sales so much would be great BUT…</t>
  </si>
  <si>
    <t>the margin is very tight on this project so the profit forecast is somewhat low</t>
  </si>
  <si>
    <t>then when you correct the profit forecast for the large cash increase in working capital, the CFs are low, especially in forecast year 1</t>
  </si>
  <si>
    <t>Overall the cash flow benefit in present value terms cannot offset the cost/investment</t>
  </si>
  <si>
    <t>The IRR or internal rate of return mathematically is the rate that forces NPV to equal zero</t>
  </si>
  <si>
    <t>Here the IRR on the project is about 10.06% which doesn not clear the "hurdle rate" of 12%</t>
  </si>
  <si>
    <t>The discount rate or hurdle rate of 12% reflects the required return of the investors providing capital to this company.</t>
  </si>
  <si>
    <t>If the IRR is less than the required return. Then this project does not give a sufficient return to pay back investors.</t>
  </si>
  <si>
    <t>It will destroy value and agrees with the NPV. Reject this project. Even though you would like to grow sales, look for a different or better NPV.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</si>
</sst>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/>
  </cellStyleXfs>
  <cellXfs count="14">
    <xf numFmtId="0" fontId="0" fillId="0" borderId="0" xfId="0"/>
    <xf numFmtId="0" fontId="3" fillId="3" borderId="0" xfId="2" applyFill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/>
    <xf numFmtId="6" fontId="0" fillId="0" borderId="0" xfId="0" applyNumberFormat="1"/>
    <xf numFmtId="6" fontId="2" fillId="0" borderId="0" xfId="0" applyNumberFormat="1" applyFont="1"/>
    <xf numFmtId="10" fontId="0" fillId="0" borderId="0" xfId="1" applyNumberFormat="1" applyFont="1"/>
    <xf numFmtId="6" fontId="0" fillId="4" borderId="0" xfId="0" applyNumberFormat="1" applyFill="1" applyAlignment="1">
      <alignment horizontal="center"/>
    </xf>
    <xf numFmtId="8" fontId="0" fillId="4" borderId="0" xfId="0" applyNumberFormat="1" applyFill="1" applyAlignment="1">
      <alignment horizontal="center"/>
    </xf>
    <xf numFmtId="9" fontId="2" fillId="0" borderId="0" xfId="1" applyFont="1" applyBorder="1"/>
    <xf numFmtId="0" fontId="0" fillId="5" borderId="0" xfId="0" applyFill="1" applyAlignment="1">
      <alignment horizontal="right"/>
    </xf>
    <xf numFmtId="10" fontId="0" fillId="5" borderId="0" xfId="1" applyNumberFormat="1" applyFont="1" applyFill="1"/>
  </cellXfs>
  <cellStyles count="3">
    <cellStyle name="blp_column_header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0</xdr:rowOff>
    </xdr:from>
    <xdr:to>
      <xdr:col>13</xdr:col>
      <xdr:colOff>305538</xdr:colOff>
      <xdr:row>11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C1D165-273C-45DC-BC24-4A904E0F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0"/>
          <a:ext cx="673650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="120" zoomScaleNormal="120" workbookViewId="0">
      <selection activeCell="E45" sqref="E45"/>
    </sheetView>
  </sheetViews>
  <sheetFormatPr defaultRowHeight="15" x14ac:dyDescent="0.25"/>
  <cols>
    <col min="1" max="1" width="50.140625" bestFit="1" customWidth="1"/>
    <col min="3" max="3" width="10.85546875" bestFit="1" customWidth="1"/>
    <col min="6" max="6" width="10.28515625" bestFit="1" customWidth="1"/>
  </cols>
  <sheetData>
    <row r="1" spans="1:7" x14ac:dyDescent="0.25">
      <c r="A1" s="5" t="s">
        <v>39</v>
      </c>
    </row>
    <row r="2" spans="1:7" x14ac:dyDescent="0.25">
      <c r="A2" t="s">
        <v>40</v>
      </c>
    </row>
    <row r="3" spans="1:7" x14ac:dyDescent="0.25">
      <c r="A3" t="s">
        <v>41</v>
      </c>
    </row>
    <row r="5" spans="1:7" x14ac:dyDescent="0.25">
      <c r="A5" s="1" t="s">
        <v>0</v>
      </c>
      <c r="B5" s="1"/>
    </row>
    <row r="6" spans="1:7" x14ac:dyDescent="0.25">
      <c r="A6" s="2" t="s">
        <v>1</v>
      </c>
      <c r="B6" s="3"/>
    </row>
    <row r="7" spans="1:7" x14ac:dyDescent="0.25">
      <c r="A7" s="4" t="s">
        <v>2</v>
      </c>
      <c r="B7" s="3"/>
    </row>
    <row r="8" spans="1:7" x14ac:dyDescent="0.25">
      <c r="A8" s="4" t="s">
        <v>3</v>
      </c>
      <c r="B8" s="11">
        <v>0.4</v>
      </c>
    </row>
    <row r="9" spans="1:7" x14ac:dyDescent="0.25">
      <c r="A9" s="4" t="s">
        <v>35</v>
      </c>
      <c r="B9" s="11">
        <v>0.12</v>
      </c>
    </row>
    <row r="10" spans="1:7" x14ac:dyDescent="0.25">
      <c r="A10" s="4" t="s">
        <v>4</v>
      </c>
      <c r="B10" s="3">
        <v>0</v>
      </c>
    </row>
    <row r="13" spans="1:7" x14ac:dyDescent="0.25">
      <c r="A13" s="5"/>
    </row>
    <row r="14" spans="1:7" x14ac:dyDescent="0.25">
      <c r="A14" s="1" t="s">
        <v>5</v>
      </c>
      <c r="B14" s="1">
        <v>2012</v>
      </c>
      <c r="C14" s="1">
        <v>2013</v>
      </c>
      <c r="D14" s="1">
        <v>2014</v>
      </c>
      <c r="E14" s="1">
        <v>2015</v>
      </c>
      <c r="F14" s="1" t="s">
        <v>6</v>
      </c>
      <c r="G14" s="12" t="s">
        <v>42</v>
      </c>
    </row>
    <row r="15" spans="1:7" x14ac:dyDescent="0.25">
      <c r="A15" s="1" t="s">
        <v>7</v>
      </c>
    </row>
    <row r="16" spans="1:7" x14ac:dyDescent="0.25">
      <c r="A16" t="s">
        <v>8</v>
      </c>
      <c r="C16" s="6">
        <v>4000</v>
      </c>
      <c r="D16" s="6">
        <v>4000</v>
      </c>
      <c r="E16" s="6">
        <v>4000</v>
      </c>
      <c r="F16" s="6">
        <v>4000</v>
      </c>
    </row>
    <row r="17" spans="1:8" x14ac:dyDescent="0.25">
      <c r="A17" t="s">
        <v>9</v>
      </c>
      <c r="C17" s="6">
        <v>3740</v>
      </c>
      <c r="D17" s="6">
        <v>3740</v>
      </c>
      <c r="E17" s="6">
        <v>3740</v>
      </c>
      <c r="F17" s="6">
        <v>3740</v>
      </c>
    </row>
    <row r="18" spans="1:8" x14ac:dyDescent="0.25">
      <c r="A18" t="s">
        <v>10</v>
      </c>
      <c r="C18" s="6">
        <v>260</v>
      </c>
      <c r="D18" s="6">
        <v>260</v>
      </c>
      <c r="E18" s="6">
        <v>260</v>
      </c>
      <c r="F18" s="6">
        <v>260</v>
      </c>
    </row>
    <row r="19" spans="1:8" x14ac:dyDescent="0.25">
      <c r="A19" t="s">
        <v>11</v>
      </c>
      <c r="C19" s="10">
        <f>C18*(1-$B$8)</f>
        <v>156</v>
      </c>
      <c r="D19" s="10">
        <f t="shared" ref="D19:F19" si="0">D18*(1-$B$8)</f>
        <v>156</v>
      </c>
      <c r="E19" s="10">
        <f t="shared" si="0"/>
        <v>156</v>
      </c>
      <c r="F19" s="10">
        <f t="shared" si="0"/>
        <v>156</v>
      </c>
      <c r="G19" s="13">
        <f>F19/F16</f>
        <v>3.9E-2</v>
      </c>
      <c r="H19" t="s">
        <v>24</v>
      </c>
    </row>
    <row r="20" spans="1:8" x14ac:dyDescent="0.25">
      <c r="A20" t="s">
        <v>12</v>
      </c>
      <c r="C20" s="9">
        <f>C32</f>
        <v>1707</v>
      </c>
      <c r="D20" s="9">
        <f t="shared" ref="D20:F20" si="1">D32</f>
        <v>0</v>
      </c>
      <c r="E20" s="9">
        <f t="shared" si="1"/>
        <v>0</v>
      </c>
      <c r="F20" s="9">
        <f t="shared" si="1"/>
        <v>0</v>
      </c>
      <c r="H20" t="s">
        <v>25</v>
      </c>
    </row>
    <row r="21" spans="1:8" x14ac:dyDescent="0.25">
      <c r="A21" s="6" t="s">
        <v>13</v>
      </c>
      <c r="C21" s="10">
        <f>C19-C20</f>
        <v>-1551</v>
      </c>
      <c r="D21" s="10">
        <f t="shared" ref="D21:F21" si="2">D19-D20</f>
        <v>156</v>
      </c>
      <c r="E21" s="10">
        <f t="shared" si="2"/>
        <v>156</v>
      </c>
      <c r="F21" s="10">
        <f t="shared" si="2"/>
        <v>156</v>
      </c>
      <c r="H21" t="s">
        <v>26</v>
      </c>
    </row>
    <row r="22" spans="1:8" x14ac:dyDescent="0.25">
      <c r="A22" s="6" t="s">
        <v>14</v>
      </c>
      <c r="C22" s="6"/>
      <c r="D22" s="6"/>
      <c r="E22" s="6"/>
      <c r="F22" s="10">
        <f>F21/B9</f>
        <v>1300</v>
      </c>
      <c r="H22" t="s">
        <v>23</v>
      </c>
    </row>
    <row r="23" spans="1:8" x14ac:dyDescent="0.25">
      <c r="A23" s="6" t="s">
        <v>15</v>
      </c>
      <c r="C23" s="10">
        <f>C21+C22</f>
        <v>-1551</v>
      </c>
      <c r="D23" s="10">
        <f t="shared" ref="D23:F23" si="3">D21+D22</f>
        <v>156</v>
      </c>
      <c r="E23" s="10">
        <f t="shared" si="3"/>
        <v>156</v>
      </c>
      <c r="F23" s="10">
        <f t="shared" si="3"/>
        <v>1456</v>
      </c>
      <c r="H23" t="s">
        <v>27</v>
      </c>
    </row>
    <row r="24" spans="1:8" x14ac:dyDescent="0.25">
      <c r="A24" s="7" t="s">
        <v>16</v>
      </c>
      <c r="B24" s="10">
        <f>NPV(B9,C23:F23)</f>
        <v>-224.10714285714303</v>
      </c>
      <c r="C24" s="6"/>
      <c r="D24" s="6"/>
      <c r="E24" s="6"/>
      <c r="F24" s="6"/>
    </row>
    <row r="25" spans="1:8" x14ac:dyDescent="0.25">
      <c r="A25" s="6"/>
      <c r="B25" s="8"/>
      <c r="C25" s="6"/>
      <c r="D25" s="6"/>
      <c r="E25" s="6"/>
      <c r="F25" s="6"/>
    </row>
    <row r="26" spans="1:8" x14ac:dyDescent="0.25">
      <c r="A26" s="6"/>
      <c r="C26" s="6"/>
      <c r="D26" s="6"/>
      <c r="E26" s="6"/>
      <c r="F26" s="6"/>
    </row>
    <row r="27" spans="1:8" x14ac:dyDescent="0.25">
      <c r="A27" s="1" t="s">
        <v>17</v>
      </c>
    </row>
    <row r="28" spans="1:8" x14ac:dyDescent="0.25">
      <c r="A28" t="s">
        <v>18</v>
      </c>
      <c r="B28">
        <v>0</v>
      </c>
      <c r="C28" s="6">
        <v>1205</v>
      </c>
      <c r="D28" s="6">
        <v>1205</v>
      </c>
      <c r="E28" s="6">
        <v>1205</v>
      </c>
      <c r="F28" s="6">
        <v>1205</v>
      </c>
    </row>
    <row r="29" spans="1:8" x14ac:dyDescent="0.25">
      <c r="A29" t="s">
        <v>19</v>
      </c>
      <c r="B29">
        <v>0</v>
      </c>
      <c r="C29" s="6">
        <v>922</v>
      </c>
      <c r="D29" s="6">
        <v>922</v>
      </c>
      <c r="E29" s="6">
        <v>922</v>
      </c>
      <c r="F29" s="6">
        <v>922</v>
      </c>
    </row>
    <row r="30" spans="1:8" x14ac:dyDescent="0.25">
      <c r="A30" t="s">
        <v>20</v>
      </c>
      <c r="B30">
        <v>0</v>
      </c>
      <c r="C30" s="6">
        <v>420</v>
      </c>
      <c r="D30" s="6">
        <v>420</v>
      </c>
      <c r="E30" s="6">
        <v>420</v>
      </c>
      <c r="F30" s="6">
        <v>420</v>
      </c>
    </row>
    <row r="31" spans="1:8" x14ac:dyDescent="0.25">
      <c r="A31" t="s">
        <v>21</v>
      </c>
      <c r="B31" s="9">
        <f>B28+B29-B30</f>
        <v>0</v>
      </c>
      <c r="C31" s="9">
        <f>C28+C29-C30</f>
        <v>1707</v>
      </c>
      <c r="D31" s="9">
        <f t="shared" ref="D31:F31" si="4">D28+D29-D30</f>
        <v>1707</v>
      </c>
      <c r="E31" s="9">
        <f t="shared" si="4"/>
        <v>1707</v>
      </c>
      <c r="F31" s="9">
        <f t="shared" si="4"/>
        <v>1707</v>
      </c>
      <c r="H31" t="s">
        <v>28</v>
      </c>
    </row>
    <row r="32" spans="1:8" x14ac:dyDescent="0.25">
      <c r="A32" t="s">
        <v>22</v>
      </c>
      <c r="C32" s="9">
        <f>C31-B31</f>
        <v>1707</v>
      </c>
      <c r="D32" s="9">
        <f t="shared" ref="D32:F32" si="5">D31-C31</f>
        <v>0</v>
      </c>
      <c r="E32" s="9">
        <f t="shared" si="5"/>
        <v>0</v>
      </c>
      <c r="F32" s="9">
        <f t="shared" si="5"/>
        <v>0</v>
      </c>
      <c r="H32" t="s">
        <v>29</v>
      </c>
    </row>
    <row r="34" spans="1:1" x14ac:dyDescent="0.25">
      <c r="A34" s="5" t="s">
        <v>38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47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topLeftCell="A19" zoomScale="130" zoomScaleNormal="130" workbookViewId="0">
      <selection activeCell="A40" sqref="A40"/>
    </sheetView>
  </sheetViews>
  <sheetFormatPr defaultRowHeight="15" x14ac:dyDescent="0.25"/>
  <cols>
    <col min="1" max="1" width="50.140625" bestFit="1" customWidth="1"/>
    <col min="2" max="2" width="9.42578125" bestFit="1" customWidth="1"/>
    <col min="8" max="8" width="32.85546875" bestFit="1" customWidth="1"/>
  </cols>
  <sheetData>
    <row r="1" spans="1:8" x14ac:dyDescent="0.25">
      <c r="A1" s="5" t="s">
        <v>30</v>
      </c>
    </row>
    <row r="2" spans="1:8" x14ac:dyDescent="0.25">
      <c r="A2" t="s">
        <v>31</v>
      </c>
    </row>
    <row r="3" spans="1:8" x14ac:dyDescent="0.25">
      <c r="A3" t="s">
        <v>37</v>
      </c>
    </row>
    <row r="5" spans="1:8" x14ac:dyDescent="0.25">
      <c r="A5" s="1" t="s">
        <v>0</v>
      </c>
      <c r="B5" s="1"/>
    </row>
    <row r="6" spans="1:8" x14ac:dyDescent="0.25">
      <c r="A6" s="2" t="s">
        <v>1</v>
      </c>
      <c r="B6" s="3"/>
    </row>
    <row r="7" spans="1:8" x14ac:dyDescent="0.25">
      <c r="A7" s="4" t="s">
        <v>2</v>
      </c>
      <c r="B7" s="3"/>
    </row>
    <row r="8" spans="1:8" x14ac:dyDescent="0.25">
      <c r="A8" s="4" t="s">
        <v>3</v>
      </c>
      <c r="B8" s="11">
        <v>0.4</v>
      </c>
      <c r="H8" s="5" t="s">
        <v>38</v>
      </c>
    </row>
    <row r="9" spans="1:8" x14ac:dyDescent="0.25">
      <c r="A9" s="4" t="s">
        <v>36</v>
      </c>
      <c r="B9" s="11">
        <v>0.10058026972286273</v>
      </c>
    </row>
    <row r="10" spans="1:8" x14ac:dyDescent="0.25">
      <c r="A10" s="4" t="s">
        <v>4</v>
      </c>
      <c r="B10" s="3">
        <v>0</v>
      </c>
    </row>
    <row r="13" spans="1:8" x14ac:dyDescent="0.25">
      <c r="A13" s="5"/>
    </row>
    <row r="14" spans="1:8" x14ac:dyDescent="0.25">
      <c r="A14" s="1" t="s">
        <v>5</v>
      </c>
      <c r="B14" s="1">
        <v>2012</v>
      </c>
      <c r="C14" s="1">
        <v>2013</v>
      </c>
      <c r="D14" s="1">
        <v>2014</v>
      </c>
      <c r="E14" s="1">
        <v>2015</v>
      </c>
      <c r="F14" s="1" t="s">
        <v>6</v>
      </c>
    </row>
    <row r="15" spans="1:8" x14ac:dyDescent="0.25">
      <c r="A15" s="1" t="s">
        <v>7</v>
      </c>
    </row>
    <row r="16" spans="1:8" x14ac:dyDescent="0.25">
      <c r="A16" t="s">
        <v>8</v>
      </c>
      <c r="C16" s="6">
        <v>4000</v>
      </c>
      <c r="D16" s="6">
        <v>4000</v>
      </c>
      <c r="E16" s="6">
        <v>4000</v>
      </c>
      <c r="F16" s="6">
        <v>4000</v>
      </c>
    </row>
    <row r="17" spans="1:8" x14ac:dyDescent="0.25">
      <c r="A17" t="s">
        <v>9</v>
      </c>
      <c r="C17" s="6">
        <v>3740</v>
      </c>
      <c r="D17" s="6">
        <v>3740</v>
      </c>
      <c r="E17" s="6">
        <v>3740</v>
      </c>
      <c r="F17" s="6">
        <v>3740</v>
      </c>
    </row>
    <row r="18" spans="1:8" x14ac:dyDescent="0.25">
      <c r="A18" t="s">
        <v>10</v>
      </c>
      <c r="C18" s="6">
        <v>260</v>
      </c>
      <c r="D18" s="6">
        <v>260</v>
      </c>
      <c r="E18" s="6">
        <v>260</v>
      </c>
      <c r="F18" s="6">
        <v>260</v>
      </c>
    </row>
    <row r="19" spans="1:8" x14ac:dyDescent="0.25">
      <c r="A19" t="s">
        <v>11</v>
      </c>
      <c r="C19" s="6">
        <f>C18*(1-$B$8)</f>
        <v>156</v>
      </c>
      <c r="D19" s="6">
        <f t="shared" ref="D19:F19" si="0">D18*(1-$B$8)</f>
        <v>156</v>
      </c>
      <c r="E19" s="6">
        <f t="shared" si="0"/>
        <v>156</v>
      </c>
      <c r="F19" s="6">
        <f t="shared" si="0"/>
        <v>156</v>
      </c>
    </row>
    <row r="20" spans="1:8" x14ac:dyDescent="0.25">
      <c r="A20" t="s">
        <v>12</v>
      </c>
      <c r="C20" s="6">
        <f>C32</f>
        <v>1707</v>
      </c>
      <c r="D20" s="6">
        <f t="shared" ref="D20:F20" si="1">D32</f>
        <v>0</v>
      </c>
      <c r="E20" s="6">
        <f t="shared" si="1"/>
        <v>0</v>
      </c>
      <c r="F20" s="6">
        <f t="shared" si="1"/>
        <v>0</v>
      </c>
    </row>
    <row r="21" spans="1:8" x14ac:dyDescent="0.25">
      <c r="A21" s="6" t="s">
        <v>13</v>
      </c>
      <c r="C21" s="6">
        <f>C19-C20</f>
        <v>-1551</v>
      </c>
      <c r="D21" s="6">
        <f t="shared" ref="D21:F21" si="2">D19-D20</f>
        <v>156</v>
      </c>
      <c r="E21" s="6">
        <f t="shared" si="2"/>
        <v>156</v>
      </c>
      <c r="F21" s="6">
        <f t="shared" si="2"/>
        <v>156</v>
      </c>
    </row>
    <row r="22" spans="1:8" x14ac:dyDescent="0.25">
      <c r="A22" s="6" t="s">
        <v>14</v>
      </c>
      <c r="C22" s="6"/>
      <c r="D22" s="6"/>
      <c r="E22" s="6"/>
      <c r="F22" s="6">
        <f>F21/B9</f>
        <v>1551.0000165026393</v>
      </c>
    </row>
    <row r="23" spans="1:8" x14ac:dyDescent="0.25">
      <c r="A23" s="6" t="s">
        <v>15</v>
      </c>
      <c r="C23" s="6">
        <f>C21+C22</f>
        <v>-1551</v>
      </c>
      <c r="D23" s="6">
        <f t="shared" ref="D23:F23" si="3">D21+D22</f>
        <v>156</v>
      </c>
      <c r="E23" s="6">
        <f t="shared" si="3"/>
        <v>156</v>
      </c>
      <c r="F23" s="6">
        <f t="shared" si="3"/>
        <v>1707.0000165026393</v>
      </c>
    </row>
    <row r="24" spans="1:8" x14ac:dyDescent="0.25">
      <c r="A24" s="7" t="s">
        <v>16</v>
      </c>
      <c r="B24" s="10">
        <f>NPV(B9,C23:F23)</f>
        <v>1.499448904761014E-5</v>
      </c>
      <c r="C24" s="6"/>
      <c r="D24" s="6"/>
      <c r="E24" s="6"/>
      <c r="F24" s="6"/>
      <c r="H24" t="s">
        <v>32</v>
      </c>
    </row>
    <row r="25" spans="1:8" x14ac:dyDescent="0.25">
      <c r="A25" s="6"/>
      <c r="B25" s="8"/>
      <c r="C25" s="6"/>
      <c r="D25" s="6"/>
      <c r="E25" s="6"/>
      <c r="F25" s="6"/>
      <c r="H25" t="s">
        <v>34</v>
      </c>
    </row>
    <row r="26" spans="1:8" x14ac:dyDescent="0.25">
      <c r="A26" s="6"/>
      <c r="C26" s="6"/>
      <c r="D26" s="6"/>
      <c r="E26" s="6"/>
      <c r="F26" s="6"/>
      <c r="H26" t="s">
        <v>33</v>
      </c>
    </row>
    <row r="27" spans="1:8" x14ac:dyDescent="0.25">
      <c r="A27" s="1" t="s">
        <v>17</v>
      </c>
    </row>
    <row r="28" spans="1:8" x14ac:dyDescent="0.25">
      <c r="A28" t="s">
        <v>18</v>
      </c>
      <c r="B28">
        <v>0</v>
      </c>
      <c r="C28" s="6">
        <v>1205</v>
      </c>
      <c r="D28" s="6">
        <v>1205</v>
      </c>
      <c r="E28" s="6">
        <v>1205</v>
      </c>
      <c r="F28" s="6">
        <v>1205</v>
      </c>
    </row>
    <row r="29" spans="1:8" x14ac:dyDescent="0.25">
      <c r="A29" t="s">
        <v>19</v>
      </c>
      <c r="B29">
        <v>0</v>
      </c>
      <c r="C29" s="6">
        <v>922</v>
      </c>
      <c r="D29" s="6">
        <v>922</v>
      </c>
      <c r="E29" s="6">
        <v>922</v>
      </c>
      <c r="F29" s="6">
        <v>922</v>
      </c>
    </row>
    <row r="30" spans="1:8" x14ac:dyDescent="0.25">
      <c r="A30" t="s">
        <v>20</v>
      </c>
      <c r="B30">
        <v>0</v>
      </c>
      <c r="C30" s="6">
        <v>420</v>
      </c>
      <c r="D30" s="6">
        <v>420</v>
      </c>
      <c r="E30" s="6">
        <v>420</v>
      </c>
      <c r="F30" s="6">
        <v>420</v>
      </c>
    </row>
    <row r="31" spans="1:8" x14ac:dyDescent="0.25">
      <c r="A31" t="s">
        <v>21</v>
      </c>
      <c r="B31" s="9">
        <f>B28+B29-B30</f>
        <v>0</v>
      </c>
      <c r="C31" s="9">
        <f>C28+C29-C30</f>
        <v>1707</v>
      </c>
      <c r="D31" s="9">
        <f t="shared" ref="D31:F31" si="4">D28+D29-D30</f>
        <v>1707</v>
      </c>
      <c r="E31" s="9">
        <f t="shared" si="4"/>
        <v>1707</v>
      </c>
      <c r="F31" s="9">
        <f t="shared" si="4"/>
        <v>1707</v>
      </c>
    </row>
    <row r="32" spans="1:8" x14ac:dyDescent="0.25">
      <c r="A32" t="s">
        <v>22</v>
      </c>
      <c r="C32" s="9">
        <f>C31-B31</f>
        <v>1707</v>
      </c>
      <c r="D32" s="9">
        <f t="shared" ref="D32:F32" si="5">D31-C31</f>
        <v>0</v>
      </c>
      <c r="E32" s="9">
        <f t="shared" si="5"/>
        <v>0</v>
      </c>
      <c r="F32" s="9">
        <f t="shared" si="5"/>
        <v>0</v>
      </c>
    </row>
    <row r="34" spans="1:1" x14ac:dyDescent="0.25">
      <c r="A34" s="5" t="s">
        <v>38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 New Customer</vt:lpstr>
      <vt:lpstr>IRR New Customer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Angati, Jahnavi</cp:lastModifiedBy>
  <cp:lastPrinted>2023-10-25T17:11:15Z</cp:lastPrinted>
  <dcterms:created xsi:type="dcterms:W3CDTF">2021-10-31T21:43:20Z</dcterms:created>
  <dcterms:modified xsi:type="dcterms:W3CDTF">2023-10-30T14:50:57Z</dcterms:modified>
</cp:coreProperties>
</file>