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jahnaviangati/Downloads/"/>
    </mc:Choice>
  </mc:AlternateContent>
  <xr:revisionPtr revIDLastSave="0" documentId="13_ncr:1_{124B6E35-3AA1-6449-9104-35249B73D9A7}" xr6:coauthVersionLast="47" xr6:coauthVersionMax="47" xr10:uidLastSave="{00000000-0000-0000-0000-000000000000}"/>
  <bookViews>
    <workbookView xWindow="0" yWindow="780" windowWidth="29040" windowHeight="15840" xr2:uid="{00000000-000D-0000-FFFF-FFFF00000000}"/>
  </bookViews>
  <sheets>
    <sheet name="Three Statements" sheetId="1" r:id="rId1"/>
  </sheets>
  <definedNames>
    <definedName name="_xlchart.v1.0" hidden="1">'Three Statements'!$A$34</definedName>
    <definedName name="_xlchart.v1.1" hidden="1">'Three Statements'!$B$34:$M$34</definedName>
    <definedName name="_xlchart.v2.2" hidden="1">'Three Statements'!$A$34</definedName>
    <definedName name="_xlchart.v2.3" hidden="1">'Three Statements'!$B$34:$M$34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8" i="1" l="1"/>
  <c r="E58" i="1"/>
  <c r="F58" i="1"/>
  <c r="G58" i="1"/>
  <c r="H58" i="1"/>
  <c r="I58" i="1"/>
  <c r="J58" i="1"/>
  <c r="K58" i="1"/>
  <c r="L58" i="1"/>
  <c r="M58" i="1"/>
  <c r="C58" i="1"/>
  <c r="K57" i="1"/>
  <c r="L57" i="1"/>
  <c r="M57" i="1"/>
  <c r="D57" i="1"/>
  <c r="E57" i="1"/>
  <c r="F57" i="1"/>
  <c r="G57" i="1"/>
  <c r="H57" i="1"/>
  <c r="I57" i="1"/>
  <c r="J57" i="1"/>
  <c r="C57" i="1"/>
  <c r="K35" i="1"/>
  <c r="L35" i="1"/>
  <c r="M35" i="1"/>
  <c r="K34" i="1"/>
  <c r="L34" i="1"/>
  <c r="K36" i="1"/>
  <c r="L36" i="1"/>
  <c r="M36" i="1"/>
  <c r="C36" i="1"/>
  <c r="D36" i="1"/>
  <c r="E36" i="1"/>
  <c r="F36" i="1"/>
  <c r="G36" i="1"/>
  <c r="H36" i="1"/>
  <c r="I36" i="1"/>
  <c r="J36" i="1"/>
  <c r="B36" i="1"/>
  <c r="C34" i="1"/>
  <c r="D34" i="1"/>
  <c r="E34" i="1"/>
  <c r="F34" i="1"/>
  <c r="G34" i="1"/>
  <c r="H34" i="1"/>
  <c r="I34" i="1"/>
  <c r="J34" i="1"/>
  <c r="B34" i="1"/>
  <c r="C35" i="1"/>
  <c r="D35" i="1"/>
  <c r="E35" i="1"/>
  <c r="F35" i="1"/>
  <c r="G35" i="1"/>
  <c r="H35" i="1"/>
  <c r="I35" i="1"/>
  <c r="J35" i="1"/>
  <c r="B35" i="1"/>
  <c r="C23" i="1"/>
  <c r="D23" i="1"/>
  <c r="E23" i="1"/>
  <c r="F23" i="1"/>
  <c r="G23" i="1"/>
  <c r="H23" i="1"/>
  <c r="I23" i="1"/>
  <c r="J23" i="1"/>
  <c r="B23" i="1"/>
</calcChain>
</file>

<file path=xl/sharedStrings.xml><?xml version="1.0" encoding="utf-8"?>
<sst xmlns="http://schemas.openxmlformats.org/spreadsheetml/2006/main" count="79" uniqueCount="60">
  <si>
    <t>Assets / Equity</t>
  </si>
  <si>
    <t>ROA</t>
  </si>
  <si>
    <t>Change in Working Capital</t>
  </si>
  <si>
    <t>Profit Margin</t>
  </si>
  <si>
    <t>WC to Sales</t>
  </si>
  <si>
    <t>AREA CHART</t>
  </si>
  <si>
    <t>Sometimes you can free up working capital to create value</t>
  </si>
  <si>
    <t>Sometimes you need to invest in working capital to create value</t>
  </si>
  <si>
    <t>Interest Coverage (EBIT/interest)</t>
  </si>
  <si>
    <t>Optional:  In the last two years before paying down the credit line,</t>
  </si>
  <si>
    <t>your intereste coverage ratio was a whopping 56 times and 32 times.</t>
  </si>
  <si>
    <t>It freed up poorly used capital so that we could pay down debt.</t>
  </si>
  <si>
    <t>ONLY AFTER PASTING ALL THREE STATEMENTS SHOULD YOU DELECTE THE EXTRA COLUMNS</t>
  </si>
  <si>
    <t>Balance Sheet</t>
  </si>
  <si>
    <t>(data in thousands of dollars)</t>
  </si>
  <si>
    <t>Minimum Cash Requirement</t>
  </si>
  <si>
    <t>Cash &amp; Equivalents (Shortfall)*</t>
  </si>
  <si>
    <t>Accounts Receivable</t>
  </si>
  <si>
    <t>Inventories</t>
  </si>
  <si>
    <t>Other CA</t>
  </si>
  <si>
    <t>Total Current Assets</t>
  </si>
  <si>
    <t>Net PP&amp;E</t>
  </si>
  <si>
    <t>Other FA</t>
  </si>
  <si>
    <t>Total Assets</t>
  </si>
  <si>
    <t>Accounts Payable</t>
  </si>
  <si>
    <t>Accrued Expenses</t>
  </si>
  <si>
    <t>Total Current Liabilities</t>
  </si>
  <si>
    <t>Amount Borrowed from Credit Line</t>
  </si>
  <si>
    <t>Total Liabilities</t>
  </si>
  <si>
    <t>Common Stock</t>
  </si>
  <si>
    <t>Retained Earnings</t>
  </si>
  <si>
    <t>Total Stockholder's Equity</t>
  </si>
  <si>
    <t>Total Liabilities &amp; Equity</t>
  </si>
  <si>
    <t>Income Statement</t>
  </si>
  <si>
    <t>Sales</t>
  </si>
  <si>
    <t>Cost of Sales</t>
  </si>
  <si>
    <t>EBIT</t>
  </si>
  <si>
    <t>Interest Expense</t>
  </si>
  <si>
    <t>Pre-Tax Income</t>
  </si>
  <si>
    <t>Income Taxes</t>
  </si>
  <si>
    <t>Net Income</t>
  </si>
  <si>
    <t>Cash Flow</t>
  </si>
  <si>
    <t>-</t>
  </si>
  <si>
    <t>Depreciation</t>
  </si>
  <si>
    <t>Change in Account Receivable</t>
  </si>
  <si>
    <t>Change in Inventories</t>
  </si>
  <si>
    <t>Change in Other CA</t>
  </si>
  <si>
    <t>Change in Account Payable</t>
  </si>
  <si>
    <t>Change in Accrued Expenses</t>
  </si>
  <si>
    <t>Cash Flow from Operations</t>
  </si>
  <si>
    <t>CAPEX</t>
  </si>
  <si>
    <t>Cash Flow from Investments</t>
  </si>
  <si>
    <t>Change in Credit Line</t>
  </si>
  <si>
    <t>Equity Issuance</t>
  </si>
  <si>
    <t>Dividends</t>
  </si>
  <si>
    <t>Cash Flow from Financing</t>
  </si>
  <si>
    <t>Net Cash Flow</t>
  </si>
  <si>
    <t>Beginning Excess Cash and Cash Equivalents</t>
  </si>
  <si>
    <t>Ending Cash and Equivalents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</si>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</sst>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6" fontId="0" fillId="0" borderId="0" xfId="0" applyNumberFormat="1"/>
    <xf numFmtId="4" fontId="0" fillId="0" borderId="0" xfId="0" applyNumberFormat="1"/>
    <xf numFmtId="0" fontId="2" fillId="2" borderId="0" xfId="0" applyFont="1" applyFill="1"/>
    <xf numFmtId="40" fontId="0" fillId="2" borderId="0" xfId="0" applyNumberFormat="1" applyFill="1"/>
    <xf numFmtId="0" fontId="2" fillId="3" borderId="0" xfId="0" applyFont="1" applyFill="1"/>
    <xf numFmtId="40" fontId="0" fillId="3" borderId="0" xfId="0" applyNumberFormat="1" applyFill="1"/>
    <xf numFmtId="10" fontId="0" fillId="3" borderId="0" xfId="1" applyNumberFormat="1" applyFont="1" applyFill="1"/>
    <xf numFmtId="0" fontId="0" fillId="4" borderId="0" xfId="0" applyFill="1"/>
    <xf numFmtId="6" fontId="0" fillId="4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Debt/Amount</a:t>
            </a:r>
            <a:r>
              <a:rPr lang="en-US" baseline="0"/>
              <a:t> Borrower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'Three Statements'!$B$16:$M$16</c:f>
              <c:numCache>
                <c:formatCode>"$"#,##0_);[Red]\("$"#,##0\)</c:formatCode>
                <c:ptCount val="12"/>
                <c:pt idx="0">
                  <c:v>3332</c:v>
                </c:pt>
                <c:pt idx="1">
                  <c:v>3200</c:v>
                </c:pt>
                <c:pt idx="2">
                  <c:v>2844</c:v>
                </c:pt>
                <c:pt idx="3">
                  <c:v>1645</c:v>
                </c:pt>
                <c:pt idx="4">
                  <c:v>1351</c:v>
                </c:pt>
                <c:pt idx="5">
                  <c:v>1042</c:v>
                </c:pt>
                <c:pt idx="6">
                  <c:v>1004</c:v>
                </c:pt>
                <c:pt idx="7">
                  <c:v>700</c:v>
                </c:pt>
                <c:pt idx="8">
                  <c:v>282</c:v>
                </c:pt>
                <c:pt idx="9">
                  <c:v>510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A-4FE7-A1A5-27F96A12E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884687"/>
        <c:axId val="1761230319"/>
      </c:barChart>
      <c:catAx>
        <c:axId val="129488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230319"/>
        <c:crosses val="autoZero"/>
        <c:auto val="1"/>
        <c:lblAlgn val="ctr"/>
        <c:lblOffset val="100"/>
        <c:noMultiLvlLbl val="0"/>
      </c:catAx>
      <c:valAx>
        <c:axId val="176123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88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Stockholder's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'Three Statements'!$B$20:$M$20</c:f>
              <c:numCache>
                <c:formatCode>"$"#,##0_);[Red]\("$"#,##0\)</c:formatCode>
                <c:ptCount val="12"/>
                <c:pt idx="0">
                  <c:v>1467</c:v>
                </c:pt>
                <c:pt idx="1">
                  <c:v>1529</c:v>
                </c:pt>
                <c:pt idx="2">
                  <c:v>1765</c:v>
                </c:pt>
                <c:pt idx="3">
                  <c:v>2002</c:v>
                </c:pt>
                <c:pt idx="4">
                  <c:v>2296</c:v>
                </c:pt>
                <c:pt idx="5">
                  <c:v>2604</c:v>
                </c:pt>
                <c:pt idx="6">
                  <c:v>3097</c:v>
                </c:pt>
                <c:pt idx="7">
                  <c:v>3632</c:v>
                </c:pt>
                <c:pt idx="8">
                  <c:v>4211</c:v>
                </c:pt>
                <c:pt idx="9">
                  <c:v>4969</c:v>
                </c:pt>
                <c:pt idx="10">
                  <c:v>5743</c:v>
                </c:pt>
                <c:pt idx="11">
                  <c:v>6540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B-4508-85B6-B2721E32C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0794415"/>
        <c:axId val="1761242799"/>
      </c:barChart>
      <c:catAx>
        <c:axId val="185079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242799"/>
        <c:crosses val="autoZero"/>
        <c:auto val="1"/>
        <c:lblAlgn val="ctr"/>
        <c:lblOffset val="100"/>
        <c:noMultiLvlLbl val="0"/>
      </c:catAx>
      <c:valAx>
        <c:axId val="176124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79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'Three Statements'!$B$35:$M$35</c:f>
              <c:numCache>
                <c:formatCode>0.00%</c:formatCode>
                <c:ptCount val="12"/>
                <c:pt idx="0">
                  <c:v>2.6799518982992612E-2</c:v>
                </c:pt>
                <c:pt idx="1">
                  <c:v>1.0719225449515906E-2</c:v>
                </c:pt>
                <c:pt idx="2">
                  <c:v>4.1703481180420568E-2</c:v>
                </c:pt>
                <c:pt idx="3">
                  <c:v>5.2283256121773661E-2</c:v>
                </c:pt>
                <c:pt idx="4">
                  <c:v>6.4857710125744539E-2</c:v>
                </c:pt>
                <c:pt idx="5">
                  <c:v>6.7946172512684755E-2</c:v>
                </c:pt>
                <c:pt idx="6">
                  <c:v>9.6685624632280837E-2</c:v>
                </c:pt>
                <c:pt idx="7">
                  <c:v>9.8781388478581977E-2</c:v>
                </c:pt>
                <c:pt idx="8">
                  <c:v>0.10257320319432121</c:v>
                </c:pt>
                <c:pt idx="9">
                  <c:v>0.13239141810570382</c:v>
                </c:pt>
                <c:pt idx="10">
                  <c:v>0.12789543348775645</c:v>
                </c:pt>
                <c:pt idx="11">
                  <c:v>0.11663256357790119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F7-4106-97A2-E332BE0A0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811327"/>
        <c:axId val="1761238959"/>
      </c:lineChart>
      <c:catAx>
        <c:axId val="184681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238959"/>
        <c:crosses val="autoZero"/>
        <c:auto val="1"/>
        <c:lblAlgn val="ctr"/>
        <c:lblOffset val="100"/>
        <c:noMultiLvlLbl val="0"/>
      </c:catAx>
      <c:valAx>
        <c:axId val="176123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8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'Three Statements'!$B$36:$M$36</c:f>
              <c:numCache>
                <c:formatCode>0.00%</c:formatCode>
                <c:ptCount val="12"/>
                <c:pt idx="0">
                  <c:v>1.5599999999999999E-2</c:v>
                </c:pt>
                <c:pt idx="1">
                  <c:v>6.1999999999999998E-3</c:v>
                </c:pt>
                <c:pt idx="2">
                  <c:v>2.3599999999999999E-2</c:v>
                </c:pt>
                <c:pt idx="3">
                  <c:v>2.6333333333333334E-2</c:v>
                </c:pt>
                <c:pt idx="4">
                  <c:v>3.2666666666666663E-2</c:v>
                </c:pt>
                <c:pt idx="5">
                  <c:v>3.4222222222222223E-2</c:v>
                </c:pt>
                <c:pt idx="6">
                  <c:v>4.7632850241545892E-2</c:v>
                </c:pt>
                <c:pt idx="7">
                  <c:v>4.7669963467878461E-2</c:v>
                </c:pt>
                <c:pt idx="8">
                  <c:v>4.8858833474218093E-2</c:v>
                </c:pt>
                <c:pt idx="9">
                  <c:v>6.2289700451374642E-2</c:v>
                </c:pt>
                <c:pt idx="10">
                  <c:v>6.1000631313131312E-2</c:v>
                </c:pt>
                <c:pt idx="11">
                  <c:v>6.2973484848484848E-2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DF-407E-984E-F28816028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018223"/>
        <c:axId val="1761199119"/>
      </c:lineChart>
      <c:catAx>
        <c:axId val="184901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199119"/>
        <c:crosses val="autoZero"/>
        <c:auto val="1"/>
        <c:lblAlgn val="ctr"/>
        <c:lblOffset val="100"/>
        <c:noMultiLvlLbl val="0"/>
      </c:catAx>
      <c:valAx>
        <c:axId val="176119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1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'Three Statements'!$B$26:$M$26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1-4870-A86E-B4CFCFB49334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'Three Statements'!$B$27:$M$27</c:f>
              <c:numCache>
                <c:formatCode>"$"#,##0_);[Red]\("$"#,##0\)</c:formatCode>
                <c:ptCount val="12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9000</c:v>
                </c:pt>
                <c:pt idx="4">
                  <c:v>9000</c:v>
                </c:pt>
                <c:pt idx="5">
                  <c:v>9000</c:v>
                </c:pt>
                <c:pt idx="6">
                  <c:v>10350</c:v>
                </c:pt>
                <c:pt idx="7">
                  <c:v>11223</c:v>
                </c:pt>
                <c:pt idx="8">
                  <c:v>11830</c:v>
                </c:pt>
                <c:pt idx="9">
                  <c:v>12185</c:v>
                </c:pt>
                <c:pt idx="10">
                  <c:v>12672</c:v>
                </c:pt>
                <c:pt idx="11">
                  <c:v>12672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1-4870-A86E-B4CFCFB4933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231009455"/>
        <c:axId val="1860028047"/>
        <c:axId val="1785981871"/>
      </c:surface3DChart>
      <c:catAx>
        <c:axId val="12310094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028047"/>
        <c:crosses val="autoZero"/>
        <c:auto val="1"/>
        <c:lblAlgn val="ctr"/>
        <c:lblOffset val="100"/>
        <c:noMultiLvlLbl val="0"/>
      </c:catAx>
      <c:valAx>
        <c:axId val="186002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009455"/>
        <c:crosses val="autoZero"/>
        <c:crossBetween val="midCat"/>
      </c:valAx>
      <c:serAx>
        <c:axId val="178598187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02804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WC</a:t>
            </a:r>
            <a:r>
              <a:rPr lang="en-US" baseline="0"/>
              <a:t> to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'Three Statements'!$C$58:$M$58</c:f>
              <c:numCache>
                <c:formatCode>0.00%</c:formatCode>
                <c:ptCount val="11"/>
                <c:pt idx="0">
                  <c:v>7.0000000000000001E-3</c:v>
                </c:pt>
                <c:pt idx="1">
                  <c:v>1.2E-2</c:v>
                </c:pt>
                <c:pt idx="2">
                  <c:v>0.107</c:v>
                </c:pt>
                <c:pt idx="3">
                  <c:v>0</c:v>
                </c:pt>
                <c:pt idx="4">
                  <c:v>0</c:v>
                </c:pt>
                <c:pt idx="5">
                  <c:v>-4.3864734299516907E-2</c:v>
                </c:pt>
                <c:pt idx="6">
                  <c:v>-2.0582731889869019E-2</c:v>
                </c:pt>
                <c:pt idx="7">
                  <c:v>-1.3609467455621301E-2</c:v>
                </c:pt>
                <c:pt idx="8">
                  <c:v>-8.1001231021748055E-2</c:v>
                </c:pt>
                <c:pt idx="9">
                  <c:v>-1.3257575757575758E-2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8-44BB-AB0D-4D1889591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664559"/>
        <c:axId val="1860027567"/>
        <c:axId val="1848476687"/>
      </c:area3DChart>
      <c:catAx>
        <c:axId val="18506645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027567"/>
        <c:crosses val="autoZero"/>
        <c:auto val="1"/>
        <c:lblAlgn val="ctr"/>
        <c:lblOffset val="100"/>
        <c:noMultiLvlLbl val="0"/>
      </c:catAx>
      <c:valAx>
        <c:axId val="186002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664559"/>
        <c:crosses val="autoZero"/>
        <c:crossBetween val="midCat"/>
      </c:valAx>
      <c:serAx>
        <c:axId val="18484766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027567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'Three Statements'!$A$34</c:f>
              <c:strCache>
                <c:ptCount val="1"/>
                <c:pt idx="0">
                  <c:v>Interest Coverage (EBIT/interest)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'Three Statements'!$B$34:$M$34</c:f>
              <c:numCache>
                <c:formatCode>#,##0.00_);[Red]\(#,##0.00\)</c:formatCode>
                <c:ptCount val="12"/>
                <c:pt idx="0">
                  <c:v>2.4444444444444446</c:v>
                </c:pt>
                <c:pt idx="1">
                  <c:v>1.3857677902621723</c:v>
                </c:pt>
                <c:pt idx="2">
                  <c:v>2.5390625</c:v>
                </c:pt>
                <c:pt idx="3">
                  <c:v>2.7280701754385963</c:v>
                </c:pt>
                <c:pt idx="4">
                  <c:v>4.7121212121212119</c:v>
                </c:pt>
                <c:pt idx="5">
                  <c:v>5.7592592592592595</c:v>
                </c:pt>
                <c:pt idx="6">
                  <c:v>10.891566265060241</c:v>
                </c:pt>
                <c:pt idx="7">
                  <c:v>12.15</c:v>
                </c:pt>
                <c:pt idx="8">
                  <c:v>18.214285714285715</c:v>
                </c:pt>
                <c:pt idx="9">
                  <c:v>55.956521739130437</c:v>
                </c:pt>
                <c:pt idx="10">
                  <c:v>32.414634146341463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C6-4942-88D1-4E959248E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004719"/>
        <c:axId val="205291631"/>
      </c:barChart>
      <c:catAx>
        <c:axId val="20500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91631"/>
        <c:crosses val="autoZero"/>
        <c:auto val="1"/>
        <c:lblAlgn val="ctr"/>
        <c:lblOffset val="100"/>
        <c:noMultiLvlLbl val="0"/>
      </c:catAx>
      <c:valAx>
        <c:axId val="20529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0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482896</xdr:colOff>
      <xdr:row>1</xdr:row>
      <xdr:rowOff>90377</xdr:rowOff>
    </xdr:from>
    <xdr:to>
      <xdr:col>30</xdr:col>
      <xdr:colOff>358849</xdr:colOff>
      <xdr:row>16</xdr:row>
      <xdr:rowOff>9304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0B7F82-FDFA-EDA3-368F-7557AD5CD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62023</xdr:colOff>
      <xdr:row>1</xdr:row>
      <xdr:rowOff>101453</xdr:rowOff>
    </xdr:from>
    <xdr:to>
      <xdr:col>21</xdr:col>
      <xdr:colOff>524982</xdr:colOff>
      <xdr:row>16</xdr:row>
      <xdr:rowOff>20380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09ADF1-4060-4EF7-D4AC-F0A80CBBC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50947</xdr:colOff>
      <xdr:row>23</xdr:row>
      <xdr:rowOff>90378</xdr:rowOff>
    </xdr:from>
    <xdr:to>
      <xdr:col>21</xdr:col>
      <xdr:colOff>513906</xdr:colOff>
      <xdr:row>38</xdr:row>
      <xdr:rowOff>9304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D8BAB0-6157-D6EB-D3F0-AB6E6427C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416442</xdr:colOff>
      <xdr:row>23</xdr:row>
      <xdr:rowOff>101454</xdr:rowOff>
    </xdr:from>
    <xdr:to>
      <xdr:col>30</xdr:col>
      <xdr:colOff>292395</xdr:colOff>
      <xdr:row>38</xdr:row>
      <xdr:rowOff>20380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36DE16-3DF9-26FF-48C5-8B62006E0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50948</xdr:colOff>
      <xdr:row>39</xdr:row>
      <xdr:rowOff>68225</xdr:rowOff>
    </xdr:from>
    <xdr:to>
      <xdr:col>21</xdr:col>
      <xdr:colOff>513907</xdr:colOff>
      <xdr:row>53</xdr:row>
      <xdr:rowOff>175436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DAB322-89F2-6116-4C47-29F6711A7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139552</xdr:colOff>
      <xdr:row>39</xdr:row>
      <xdr:rowOff>145755</xdr:rowOff>
    </xdr:from>
    <xdr:to>
      <xdr:col>31</xdr:col>
      <xdr:colOff>15505</xdr:colOff>
      <xdr:row>54</xdr:row>
      <xdr:rowOff>64681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44235D-AC0E-21BA-D073-479DF73B0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652721</xdr:colOff>
      <xdr:row>59</xdr:row>
      <xdr:rowOff>127296</xdr:rowOff>
    </xdr:from>
    <xdr:to>
      <xdr:col>18</xdr:col>
      <xdr:colOff>469605</xdr:colOff>
      <xdr:row>73</xdr:row>
      <xdr:rowOff>182822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8CE5C0-DCB3-B13D-E7D6-F4F4A4F3C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7"/>
  <sheetViews>
    <sheetView tabSelected="1" topLeftCell="A36" zoomScale="86" workbookViewId="0">
      <selection activeCell="V69" sqref="V69"/>
    </sheetView>
  </sheetViews>
  <sheetFormatPr baseColWidth="10" defaultColWidth="8.83203125" defaultRowHeight="15" x14ac:dyDescent="0.2"/>
  <cols>
    <col min="1" max="1" width="40.5" bestFit="1" customWidth="1"/>
  </cols>
  <sheetData>
    <row r="1" spans="1:14" x14ac:dyDescent="0.2">
      <c r="A1" t="s">
        <v>13</v>
      </c>
      <c r="N1" t="s">
        <v>12</v>
      </c>
    </row>
    <row r="2" spans="1:14" x14ac:dyDescent="0.2">
      <c r="A2" t="s">
        <v>14</v>
      </c>
      <c r="B2">
        <v>2010</v>
      </c>
      <c r="C2">
        <v>2011</v>
      </c>
      <c r="D2">
        <v>2012</v>
      </c>
      <c r="E2">
        <v>2013</v>
      </c>
      <c r="F2">
        <v>2014</v>
      </c>
      <c r="G2">
        <v>2015</v>
      </c>
      <c r="H2">
        <v>2016</v>
      </c>
      <c r="I2">
        <v>2017</v>
      </c>
      <c r="J2">
        <v>2018</v>
      </c>
      <c r="K2">
        <v>2019</v>
      </c>
      <c r="L2">
        <v>2020</v>
      </c>
      <c r="M2">
        <v>2021</v>
      </c>
    </row>
    <row r="3" spans="1:14" x14ac:dyDescent="0.2">
      <c r="A3" t="s">
        <v>15</v>
      </c>
      <c r="B3" s="1">
        <v>300</v>
      </c>
      <c r="C3" s="1">
        <v>300</v>
      </c>
      <c r="D3" s="1">
        <v>300</v>
      </c>
      <c r="E3" s="1">
        <v>300</v>
      </c>
      <c r="F3" s="1">
        <v>300</v>
      </c>
      <c r="G3" s="1">
        <v>300</v>
      </c>
      <c r="H3" s="1">
        <v>300</v>
      </c>
      <c r="I3" s="1">
        <v>300</v>
      </c>
      <c r="J3" s="1">
        <v>300</v>
      </c>
      <c r="K3" s="1">
        <v>300</v>
      </c>
      <c r="L3" s="1">
        <v>300</v>
      </c>
      <c r="M3" s="1">
        <v>300</v>
      </c>
    </row>
    <row r="4" spans="1:14" x14ac:dyDescent="0.2">
      <c r="A4" t="s">
        <v>16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95</v>
      </c>
      <c r="M4" s="1">
        <v>893</v>
      </c>
    </row>
    <row r="5" spans="1:14" x14ac:dyDescent="0.2">
      <c r="A5" t="s">
        <v>17</v>
      </c>
      <c r="B5" s="1">
        <v>3123</v>
      </c>
      <c r="C5" s="1">
        <v>3096</v>
      </c>
      <c r="D5" s="1">
        <v>3014</v>
      </c>
      <c r="E5" s="1">
        <v>2219</v>
      </c>
      <c r="F5" s="1">
        <v>2219</v>
      </c>
      <c r="G5" s="1">
        <v>2219</v>
      </c>
      <c r="H5" s="1">
        <v>2440</v>
      </c>
      <c r="I5" s="1">
        <v>2563</v>
      </c>
      <c r="J5" s="1">
        <v>2648</v>
      </c>
      <c r="K5" s="1">
        <v>2694</v>
      </c>
      <c r="L5" s="1">
        <v>2767</v>
      </c>
      <c r="M5" s="1">
        <v>2767</v>
      </c>
    </row>
    <row r="6" spans="1:14" x14ac:dyDescent="0.2">
      <c r="A6" t="s">
        <v>18</v>
      </c>
      <c r="B6" s="1">
        <v>2357</v>
      </c>
      <c r="C6" s="1">
        <v>2348</v>
      </c>
      <c r="D6" s="1">
        <v>2305</v>
      </c>
      <c r="E6" s="1">
        <v>1973</v>
      </c>
      <c r="F6" s="1">
        <v>1973</v>
      </c>
      <c r="G6" s="1">
        <v>1973</v>
      </c>
      <c r="H6" s="1">
        <v>2319</v>
      </c>
      <c r="I6" s="1">
        <v>2513</v>
      </c>
      <c r="J6" s="1">
        <v>2647</v>
      </c>
      <c r="K6" s="1">
        <v>2699</v>
      </c>
      <c r="L6" s="1">
        <v>2841</v>
      </c>
      <c r="M6" s="1">
        <v>2841</v>
      </c>
    </row>
    <row r="7" spans="1:14" x14ac:dyDescent="0.2">
      <c r="A7" t="s">
        <v>19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14" x14ac:dyDescent="0.2">
      <c r="A8" t="s">
        <v>20</v>
      </c>
      <c r="B8" s="1">
        <v>5781</v>
      </c>
      <c r="C8" s="1">
        <v>5744</v>
      </c>
      <c r="D8" s="1">
        <v>5619</v>
      </c>
      <c r="E8" s="1">
        <v>4493</v>
      </c>
      <c r="F8" s="1">
        <v>4493</v>
      </c>
      <c r="G8" s="1">
        <v>4493</v>
      </c>
      <c r="H8" s="1">
        <v>5059</v>
      </c>
      <c r="I8" s="1">
        <v>5376</v>
      </c>
      <c r="J8" s="1">
        <v>5595</v>
      </c>
      <c r="K8" s="1">
        <v>5693</v>
      </c>
      <c r="L8" s="1">
        <v>6004</v>
      </c>
      <c r="M8" s="1">
        <v>6802</v>
      </c>
    </row>
    <row r="9" spans="1:14" x14ac:dyDescent="0.2">
      <c r="A9" t="s">
        <v>21</v>
      </c>
      <c r="B9" s="1">
        <v>40</v>
      </c>
      <c r="C9" s="1">
        <v>40</v>
      </c>
      <c r="D9" s="1">
        <v>40</v>
      </c>
      <c r="E9" s="1">
        <v>40</v>
      </c>
      <c r="F9" s="1">
        <v>40</v>
      </c>
      <c r="G9" s="1">
        <v>40</v>
      </c>
      <c r="H9" s="1">
        <v>40</v>
      </c>
      <c r="I9" s="1">
        <v>40</v>
      </c>
      <c r="J9" s="1">
        <v>40</v>
      </c>
      <c r="K9" s="1">
        <v>40</v>
      </c>
      <c r="L9" s="1">
        <v>40</v>
      </c>
      <c r="M9" s="1">
        <v>40</v>
      </c>
    </row>
    <row r="10" spans="1:14" x14ac:dyDescent="0.2">
      <c r="A10" t="s">
        <v>22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</row>
    <row r="11" spans="1:14" x14ac:dyDescent="0.2">
      <c r="A11" t="s">
        <v>23</v>
      </c>
      <c r="B11" s="1">
        <v>5821</v>
      </c>
      <c r="C11" s="1">
        <v>5784</v>
      </c>
      <c r="D11" s="1">
        <v>5659</v>
      </c>
      <c r="E11" s="1">
        <v>4533</v>
      </c>
      <c r="F11" s="1">
        <v>4533</v>
      </c>
      <c r="G11" s="1">
        <v>4533</v>
      </c>
      <c r="H11" s="1">
        <v>5099</v>
      </c>
      <c r="I11" s="1">
        <v>5416</v>
      </c>
      <c r="J11" s="1">
        <v>5635</v>
      </c>
      <c r="K11" s="1">
        <v>5733</v>
      </c>
      <c r="L11" s="1">
        <v>6044</v>
      </c>
      <c r="M11" s="1">
        <v>6842</v>
      </c>
    </row>
    <row r="12" spans="1:14" x14ac:dyDescent="0.2">
      <c r="B12" s="1"/>
      <c r="C12" s="1"/>
      <c r="D12" s="1"/>
      <c r="E12" s="1"/>
      <c r="F12" s="1"/>
      <c r="G12" s="1"/>
      <c r="H12" s="1"/>
      <c r="I12" s="1"/>
      <c r="J12" s="1"/>
    </row>
    <row r="13" spans="1:14" x14ac:dyDescent="0.2">
      <c r="A13" t="s">
        <v>24</v>
      </c>
      <c r="B13" s="1">
        <v>1021</v>
      </c>
      <c r="C13" s="1">
        <v>1055</v>
      </c>
      <c r="D13" s="1">
        <v>1050</v>
      </c>
      <c r="E13" s="1">
        <v>886</v>
      </c>
      <c r="F13" s="1">
        <v>886</v>
      </c>
      <c r="G13" s="1">
        <v>886</v>
      </c>
      <c r="H13" s="1">
        <v>999</v>
      </c>
      <c r="I13" s="1">
        <v>1084</v>
      </c>
      <c r="J13" s="1">
        <v>1143</v>
      </c>
      <c r="K13" s="1">
        <v>254</v>
      </c>
      <c r="L13" s="1">
        <v>301</v>
      </c>
      <c r="M13" s="1">
        <v>301</v>
      </c>
    </row>
    <row r="14" spans="1:14" x14ac:dyDescent="0.2">
      <c r="A14" t="s">
        <v>25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</row>
    <row r="15" spans="1:14" x14ac:dyDescent="0.2">
      <c r="A15" t="s">
        <v>26</v>
      </c>
      <c r="B15" s="1">
        <v>1021</v>
      </c>
      <c r="C15" s="1">
        <v>1055</v>
      </c>
      <c r="D15" s="1">
        <v>1050</v>
      </c>
      <c r="E15" s="1">
        <v>886</v>
      </c>
      <c r="F15" s="1">
        <v>886</v>
      </c>
      <c r="G15" s="1">
        <v>886</v>
      </c>
      <c r="H15" s="1">
        <v>999</v>
      </c>
      <c r="I15" s="1">
        <v>1084</v>
      </c>
      <c r="J15" s="1">
        <v>1143</v>
      </c>
      <c r="K15" s="1">
        <v>254</v>
      </c>
      <c r="L15" s="1">
        <v>301</v>
      </c>
      <c r="M15" s="1">
        <v>301</v>
      </c>
    </row>
    <row r="16" spans="1:14" x14ac:dyDescent="0.2">
      <c r="A16" t="s">
        <v>27</v>
      </c>
      <c r="B16" s="1">
        <v>3332</v>
      </c>
      <c r="C16" s="1">
        <v>3200</v>
      </c>
      <c r="D16" s="1">
        <v>2844</v>
      </c>
      <c r="E16" s="1">
        <v>1645</v>
      </c>
      <c r="F16" s="1">
        <v>1351</v>
      </c>
      <c r="G16" s="1">
        <v>1042</v>
      </c>
      <c r="H16" s="1">
        <v>1004</v>
      </c>
      <c r="I16" s="1">
        <v>700</v>
      </c>
      <c r="J16" s="1">
        <v>282</v>
      </c>
      <c r="K16" s="1">
        <v>510</v>
      </c>
      <c r="L16" s="1">
        <v>0</v>
      </c>
      <c r="M16" s="1">
        <v>0</v>
      </c>
    </row>
    <row r="17" spans="1:13" x14ac:dyDescent="0.2">
      <c r="A17" s="8" t="s">
        <v>28</v>
      </c>
      <c r="B17" s="9">
        <v>4353</v>
      </c>
      <c r="C17" s="9">
        <v>4255</v>
      </c>
      <c r="D17" s="9">
        <v>3894</v>
      </c>
      <c r="E17" s="9">
        <v>2531</v>
      </c>
      <c r="F17" s="9">
        <v>2237</v>
      </c>
      <c r="G17" s="9">
        <v>1928</v>
      </c>
      <c r="H17" s="9">
        <v>2002</v>
      </c>
      <c r="I17" s="9">
        <v>1784</v>
      </c>
      <c r="J17" s="9">
        <v>1425</v>
      </c>
      <c r="K17" s="1">
        <v>764</v>
      </c>
      <c r="L17" s="1">
        <v>301</v>
      </c>
      <c r="M17" s="1">
        <v>301</v>
      </c>
    </row>
    <row r="18" spans="1:13" x14ac:dyDescent="0.2">
      <c r="A18" t="s">
        <v>29</v>
      </c>
      <c r="B18" s="1">
        <v>200</v>
      </c>
      <c r="C18" s="1">
        <v>200</v>
      </c>
      <c r="D18" s="1">
        <v>200</v>
      </c>
      <c r="E18" s="1">
        <v>200</v>
      </c>
      <c r="F18" s="1">
        <v>200</v>
      </c>
      <c r="G18" s="1">
        <v>200</v>
      </c>
      <c r="H18" s="1">
        <v>200</v>
      </c>
      <c r="I18" s="1">
        <v>200</v>
      </c>
      <c r="J18" s="1">
        <v>200</v>
      </c>
      <c r="K18" s="1">
        <v>200</v>
      </c>
      <c r="L18" s="1">
        <v>200</v>
      </c>
      <c r="M18" s="1">
        <v>200</v>
      </c>
    </row>
    <row r="19" spans="1:13" x14ac:dyDescent="0.2">
      <c r="A19" t="s">
        <v>30</v>
      </c>
      <c r="B19" s="1">
        <v>1267</v>
      </c>
      <c r="C19" s="1">
        <v>1329</v>
      </c>
      <c r="D19" s="1">
        <v>1565</v>
      </c>
      <c r="E19" s="1">
        <v>1802</v>
      </c>
      <c r="F19" s="1">
        <v>2096</v>
      </c>
      <c r="G19" s="1">
        <v>2404</v>
      </c>
      <c r="H19" s="1">
        <v>2897</v>
      </c>
      <c r="I19" s="1">
        <v>3432</v>
      </c>
      <c r="J19" s="1">
        <v>4011</v>
      </c>
      <c r="K19" s="1">
        <v>4769</v>
      </c>
      <c r="L19" s="1">
        <v>5543</v>
      </c>
      <c r="M19" s="1">
        <v>6340</v>
      </c>
    </row>
    <row r="20" spans="1:13" x14ac:dyDescent="0.2">
      <c r="A20" t="s">
        <v>31</v>
      </c>
      <c r="B20" s="1">
        <v>1467</v>
      </c>
      <c r="C20" s="1">
        <v>1529</v>
      </c>
      <c r="D20" s="1">
        <v>1765</v>
      </c>
      <c r="E20" s="1">
        <v>2002</v>
      </c>
      <c r="F20" s="1">
        <v>2296</v>
      </c>
      <c r="G20" s="1">
        <v>2604</v>
      </c>
      <c r="H20" s="1">
        <v>3097</v>
      </c>
      <c r="I20" s="1">
        <v>3632</v>
      </c>
      <c r="J20" s="1">
        <v>4211</v>
      </c>
      <c r="K20" s="1">
        <v>4969</v>
      </c>
      <c r="L20" s="1">
        <v>5743</v>
      </c>
      <c r="M20" s="1">
        <v>6540</v>
      </c>
    </row>
    <row r="21" spans="1:13" x14ac:dyDescent="0.2">
      <c r="A21" s="8" t="s">
        <v>32</v>
      </c>
      <c r="B21" s="9">
        <v>5821</v>
      </c>
      <c r="C21" s="9">
        <v>5784</v>
      </c>
      <c r="D21" s="9">
        <v>5659</v>
      </c>
      <c r="E21" s="9">
        <v>4533</v>
      </c>
      <c r="F21" s="9">
        <v>4533</v>
      </c>
      <c r="G21" s="9">
        <v>4533</v>
      </c>
      <c r="H21" s="9">
        <v>5099</v>
      </c>
      <c r="I21" s="9">
        <v>5416</v>
      </c>
      <c r="J21" s="9">
        <v>5635</v>
      </c>
      <c r="K21" s="1">
        <v>5733</v>
      </c>
      <c r="L21" s="1">
        <v>6044</v>
      </c>
      <c r="M21" s="1">
        <v>6842</v>
      </c>
    </row>
    <row r="22" spans="1:13" x14ac:dyDescent="0.2">
      <c r="B22" s="1"/>
      <c r="C22" s="1"/>
      <c r="D22" s="1"/>
      <c r="E22" s="1"/>
      <c r="F22" s="1"/>
      <c r="G22" s="1"/>
      <c r="H22" s="1"/>
      <c r="I22" s="1"/>
      <c r="J22" s="1"/>
    </row>
    <row r="23" spans="1:13" x14ac:dyDescent="0.2">
      <c r="A23" s="5" t="s">
        <v>0</v>
      </c>
      <c r="B23" s="6">
        <f>B11/B20</f>
        <v>3.9679618268575325</v>
      </c>
      <c r="C23" s="6">
        <f t="shared" ref="C23:J23" si="0">C11/C20</f>
        <v>3.7828646173969913</v>
      </c>
      <c r="D23" s="6">
        <f t="shared" si="0"/>
        <v>3.2062322946175636</v>
      </c>
      <c r="E23" s="6">
        <f t="shared" si="0"/>
        <v>2.2642357642357642</v>
      </c>
      <c r="F23" s="6">
        <f t="shared" si="0"/>
        <v>1.9743031358885017</v>
      </c>
      <c r="G23" s="6">
        <f t="shared" si="0"/>
        <v>1.7407834101382489</v>
      </c>
      <c r="H23" s="6">
        <f t="shared" si="0"/>
        <v>1.6464320309977398</v>
      </c>
      <c r="I23" s="6">
        <f t="shared" si="0"/>
        <v>1.4911894273127753</v>
      </c>
      <c r="J23" s="6">
        <f t="shared" si="0"/>
        <v>1.3381619567798622</v>
      </c>
    </row>
    <row r="25" spans="1:13" x14ac:dyDescent="0.2">
      <c r="A25" t="s">
        <v>33</v>
      </c>
    </row>
    <row r="26" spans="1:13" x14ac:dyDescent="0.2">
      <c r="A26" t="s">
        <v>14</v>
      </c>
      <c r="B26">
        <v>2010</v>
      </c>
      <c r="C26">
        <v>2011</v>
      </c>
      <c r="D26">
        <v>2012</v>
      </c>
      <c r="E26">
        <v>2013</v>
      </c>
      <c r="F26">
        <v>2014</v>
      </c>
      <c r="G26">
        <v>2015</v>
      </c>
      <c r="H26">
        <v>2016</v>
      </c>
      <c r="I26">
        <v>2017</v>
      </c>
      <c r="J26">
        <v>2018</v>
      </c>
      <c r="K26">
        <v>2019</v>
      </c>
      <c r="L26">
        <v>2020</v>
      </c>
      <c r="M26">
        <v>2021</v>
      </c>
    </row>
    <row r="27" spans="1:13" x14ac:dyDescent="0.2">
      <c r="A27" s="8" t="s">
        <v>34</v>
      </c>
      <c r="B27" s="9">
        <v>10000</v>
      </c>
      <c r="C27" s="9">
        <v>10000</v>
      </c>
      <c r="D27" s="9">
        <v>10000</v>
      </c>
      <c r="E27" s="9">
        <v>9000</v>
      </c>
      <c r="F27" s="9">
        <v>9000</v>
      </c>
      <c r="G27" s="9">
        <v>9000</v>
      </c>
      <c r="H27" s="9">
        <v>10350</v>
      </c>
      <c r="I27" s="9">
        <v>11223</v>
      </c>
      <c r="J27" s="9">
        <v>11830</v>
      </c>
      <c r="K27" s="1">
        <v>12185</v>
      </c>
      <c r="L27" s="1">
        <v>12672</v>
      </c>
      <c r="M27" s="1">
        <v>12672</v>
      </c>
    </row>
    <row r="28" spans="1:13" x14ac:dyDescent="0.2">
      <c r="A28" t="s">
        <v>35</v>
      </c>
      <c r="B28" s="1">
        <v>9560</v>
      </c>
      <c r="C28" s="1">
        <v>9630</v>
      </c>
      <c r="D28" s="1">
        <v>9350</v>
      </c>
      <c r="E28" s="1">
        <v>8378</v>
      </c>
      <c r="F28" s="1">
        <v>8378</v>
      </c>
      <c r="G28" s="1">
        <v>8378</v>
      </c>
      <c r="H28" s="1">
        <v>9445</v>
      </c>
      <c r="I28" s="1">
        <v>10250</v>
      </c>
      <c r="J28" s="1">
        <v>10809</v>
      </c>
      <c r="K28" s="1">
        <v>10897</v>
      </c>
      <c r="L28" s="1">
        <v>11342</v>
      </c>
      <c r="M28" s="1">
        <v>11342</v>
      </c>
    </row>
    <row r="29" spans="1:13" x14ac:dyDescent="0.2">
      <c r="A29" t="s">
        <v>36</v>
      </c>
      <c r="B29" s="1">
        <v>440</v>
      </c>
      <c r="C29" s="1">
        <v>370</v>
      </c>
      <c r="D29" s="1">
        <v>650</v>
      </c>
      <c r="E29" s="1">
        <v>622</v>
      </c>
      <c r="F29" s="1">
        <v>622</v>
      </c>
      <c r="G29" s="1">
        <v>622</v>
      </c>
      <c r="H29" s="1">
        <v>904</v>
      </c>
      <c r="I29" s="1">
        <v>972</v>
      </c>
      <c r="J29" s="1">
        <v>1020</v>
      </c>
      <c r="K29" s="1">
        <v>1287</v>
      </c>
      <c r="L29" s="1">
        <v>1329</v>
      </c>
      <c r="M29" s="1">
        <v>1329</v>
      </c>
    </row>
    <row r="30" spans="1:13" x14ac:dyDescent="0.2">
      <c r="A30" t="s">
        <v>37</v>
      </c>
      <c r="B30" s="1">
        <v>180</v>
      </c>
      <c r="C30" s="1">
        <v>267</v>
      </c>
      <c r="D30" s="1">
        <v>256</v>
      </c>
      <c r="E30" s="1">
        <v>228</v>
      </c>
      <c r="F30" s="1">
        <v>132</v>
      </c>
      <c r="G30" s="1">
        <v>108</v>
      </c>
      <c r="H30" s="1">
        <v>83</v>
      </c>
      <c r="I30" s="1">
        <v>80</v>
      </c>
      <c r="J30" s="1">
        <v>56</v>
      </c>
      <c r="K30" s="1">
        <v>23</v>
      </c>
      <c r="L30" s="1">
        <v>41</v>
      </c>
      <c r="M30" s="1">
        <v>0</v>
      </c>
    </row>
    <row r="31" spans="1:13" x14ac:dyDescent="0.2">
      <c r="A31" t="s">
        <v>38</v>
      </c>
      <c r="B31" s="1">
        <v>260</v>
      </c>
      <c r="C31" s="1">
        <v>103</v>
      </c>
      <c r="D31" s="1">
        <v>394</v>
      </c>
      <c r="E31" s="1">
        <v>394</v>
      </c>
      <c r="F31" s="1">
        <v>490</v>
      </c>
      <c r="G31" s="1">
        <v>514</v>
      </c>
      <c r="H31" s="1">
        <v>821</v>
      </c>
      <c r="I31" s="1">
        <v>892</v>
      </c>
      <c r="J31" s="1">
        <v>964</v>
      </c>
      <c r="K31" s="1">
        <v>1265</v>
      </c>
      <c r="L31" s="1">
        <v>1289</v>
      </c>
      <c r="M31" s="1">
        <v>1329</v>
      </c>
    </row>
    <row r="32" spans="1:13" x14ac:dyDescent="0.2">
      <c r="A32" t="s">
        <v>39</v>
      </c>
      <c r="B32" s="1">
        <v>104</v>
      </c>
      <c r="C32" s="1">
        <v>41</v>
      </c>
      <c r="D32" s="1">
        <v>157</v>
      </c>
      <c r="E32" s="1">
        <v>158</v>
      </c>
      <c r="F32" s="1">
        <v>196</v>
      </c>
      <c r="G32" s="1">
        <v>206</v>
      </c>
      <c r="H32" s="1">
        <v>328</v>
      </c>
      <c r="I32" s="1">
        <v>357</v>
      </c>
      <c r="J32" s="1">
        <v>386</v>
      </c>
      <c r="K32" s="1">
        <v>506</v>
      </c>
      <c r="L32" s="1">
        <v>515</v>
      </c>
      <c r="M32" s="1">
        <v>532</v>
      </c>
    </row>
    <row r="33" spans="1:13" x14ac:dyDescent="0.2">
      <c r="A33" t="s">
        <v>40</v>
      </c>
      <c r="B33" s="1">
        <v>156</v>
      </c>
      <c r="C33" s="1">
        <v>62</v>
      </c>
      <c r="D33" s="1">
        <v>236</v>
      </c>
      <c r="E33" s="1">
        <v>237</v>
      </c>
      <c r="F33" s="1">
        <v>294</v>
      </c>
      <c r="G33" s="1">
        <v>308</v>
      </c>
      <c r="H33" s="1">
        <v>493</v>
      </c>
      <c r="I33" s="1">
        <v>535</v>
      </c>
      <c r="J33" s="1">
        <v>578</v>
      </c>
      <c r="K33" s="1">
        <v>759</v>
      </c>
      <c r="L33" s="1">
        <v>773</v>
      </c>
      <c r="M33" s="1">
        <v>798</v>
      </c>
    </row>
    <row r="34" spans="1:13" x14ac:dyDescent="0.2">
      <c r="A34" s="3" t="s">
        <v>8</v>
      </c>
      <c r="B34" s="4">
        <f>B29/B30</f>
        <v>2.4444444444444446</v>
      </c>
      <c r="C34" s="4">
        <f t="shared" ref="C34:L34" si="1">C29/C30</f>
        <v>1.3857677902621723</v>
      </c>
      <c r="D34" s="4">
        <f t="shared" si="1"/>
        <v>2.5390625</v>
      </c>
      <c r="E34" s="4">
        <f t="shared" si="1"/>
        <v>2.7280701754385963</v>
      </c>
      <c r="F34" s="4">
        <f t="shared" si="1"/>
        <v>4.7121212121212119</v>
      </c>
      <c r="G34" s="4">
        <f t="shared" si="1"/>
        <v>5.7592592592592595</v>
      </c>
      <c r="H34" s="4">
        <f t="shared" si="1"/>
        <v>10.891566265060241</v>
      </c>
      <c r="I34" s="4">
        <f t="shared" si="1"/>
        <v>12.15</v>
      </c>
      <c r="J34" s="4">
        <f t="shared" si="1"/>
        <v>18.214285714285715</v>
      </c>
      <c r="K34" s="4">
        <f t="shared" si="1"/>
        <v>55.956521739130437</v>
      </c>
      <c r="L34" s="4">
        <f t="shared" si="1"/>
        <v>32.414634146341463</v>
      </c>
      <c r="M34" s="4" t="s">
        <v>59</v>
      </c>
    </row>
    <row r="35" spans="1:13" x14ac:dyDescent="0.2">
      <c r="A35" s="5" t="s">
        <v>1</v>
      </c>
      <c r="B35" s="7">
        <f>B33/B11</f>
        <v>2.6799518982992612E-2</v>
      </c>
      <c r="C35" s="7">
        <f t="shared" ref="C35:M35" si="2">C33/C11</f>
        <v>1.0719225449515906E-2</v>
      </c>
      <c r="D35" s="7">
        <f t="shared" si="2"/>
        <v>4.1703481180420568E-2</v>
      </c>
      <c r="E35" s="7">
        <f t="shared" si="2"/>
        <v>5.2283256121773661E-2</v>
      </c>
      <c r="F35" s="7">
        <f t="shared" si="2"/>
        <v>6.4857710125744539E-2</v>
      </c>
      <c r="G35" s="7">
        <f t="shared" si="2"/>
        <v>6.7946172512684755E-2</v>
      </c>
      <c r="H35" s="7">
        <f t="shared" si="2"/>
        <v>9.6685624632280837E-2</v>
      </c>
      <c r="I35" s="7">
        <f t="shared" si="2"/>
        <v>9.8781388478581977E-2</v>
      </c>
      <c r="J35" s="7">
        <f t="shared" si="2"/>
        <v>0.10257320319432121</v>
      </c>
      <c r="K35" s="7">
        <f t="shared" si="2"/>
        <v>0.13239141810570382</v>
      </c>
      <c r="L35" s="7">
        <f t="shared" si="2"/>
        <v>0.12789543348775645</v>
      </c>
      <c r="M35" s="7">
        <f t="shared" si="2"/>
        <v>0.11663256357790119</v>
      </c>
    </row>
    <row r="36" spans="1:13" x14ac:dyDescent="0.2">
      <c r="A36" s="5" t="s">
        <v>3</v>
      </c>
      <c r="B36" s="7">
        <f>B33/B27</f>
        <v>1.5599999999999999E-2</v>
      </c>
      <c r="C36" s="7">
        <f t="shared" ref="C36:M36" si="3">C33/C27</f>
        <v>6.1999999999999998E-3</v>
      </c>
      <c r="D36" s="7">
        <f t="shared" si="3"/>
        <v>2.3599999999999999E-2</v>
      </c>
      <c r="E36" s="7">
        <f t="shared" si="3"/>
        <v>2.6333333333333334E-2</v>
      </c>
      <c r="F36" s="7">
        <f t="shared" si="3"/>
        <v>3.2666666666666663E-2</v>
      </c>
      <c r="G36" s="7">
        <f t="shared" si="3"/>
        <v>3.4222222222222223E-2</v>
      </c>
      <c r="H36" s="7">
        <f t="shared" si="3"/>
        <v>4.7632850241545892E-2</v>
      </c>
      <c r="I36" s="7">
        <f t="shared" si="3"/>
        <v>4.7669963467878461E-2</v>
      </c>
      <c r="J36" s="7">
        <f t="shared" si="3"/>
        <v>4.8858833474218093E-2</v>
      </c>
      <c r="K36" s="7">
        <f t="shared" si="3"/>
        <v>6.2289700451374642E-2</v>
      </c>
      <c r="L36" s="7">
        <f t="shared" si="3"/>
        <v>6.1000631313131312E-2</v>
      </c>
      <c r="M36" s="7">
        <f t="shared" si="3"/>
        <v>6.2973484848484848E-2</v>
      </c>
    </row>
    <row r="38" spans="1:13" x14ac:dyDescent="0.2">
      <c r="A38" t="s">
        <v>41</v>
      </c>
    </row>
    <row r="39" spans="1:13" x14ac:dyDescent="0.2">
      <c r="A39" t="s">
        <v>14</v>
      </c>
      <c r="B39">
        <v>2010</v>
      </c>
      <c r="C39">
        <v>2011</v>
      </c>
      <c r="D39">
        <v>2012</v>
      </c>
      <c r="E39">
        <v>2013</v>
      </c>
      <c r="F39">
        <v>2014</v>
      </c>
      <c r="G39">
        <v>2015</v>
      </c>
      <c r="H39">
        <v>2016</v>
      </c>
      <c r="I39">
        <v>2017</v>
      </c>
      <c r="J39">
        <v>2018</v>
      </c>
      <c r="K39">
        <v>2019</v>
      </c>
      <c r="L39">
        <v>2020</v>
      </c>
      <c r="M39">
        <v>2021</v>
      </c>
    </row>
    <row r="40" spans="1:13" x14ac:dyDescent="0.2">
      <c r="A40" t="s">
        <v>40</v>
      </c>
      <c r="B40" t="s">
        <v>42</v>
      </c>
      <c r="C40" s="1">
        <v>62</v>
      </c>
      <c r="D40" s="1">
        <v>236</v>
      </c>
      <c r="E40" s="1">
        <v>237</v>
      </c>
      <c r="F40" s="1">
        <v>294</v>
      </c>
      <c r="G40" s="1">
        <v>308</v>
      </c>
      <c r="H40" s="1">
        <v>493</v>
      </c>
      <c r="I40" s="1">
        <v>535</v>
      </c>
      <c r="J40" s="1">
        <v>578</v>
      </c>
      <c r="K40" s="1">
        <v>759</v>
      </c>
      <c r="L40" s="1">
        <v>773</v>
      </c>
      <c r="M40" s="1">
        <v>798</v>
      </c>
    </row>
    <row r="41" spans="1:13" x14ac:dyDescent="0.2">
      <c r="A41" t="s">
        <v>43</v>
      </c>
      <c r="B41" t="s">
        <v>42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</row>
    <row r="42" spans="1:13" x14ac:dyDescent="0.2">
      <c r="A42" t="s">
        <v>44</v>
      </c>
      <c r="B42" t="s">
        <v>42</v>
      </c>
      <c r="C42" s="1">
        <v>27</v>
      </c>
      <c r="D42" s="1">
        <v>82</v>
      </c>
      <c r="E42" s="1">
        <v>795</v>
      </c>
      <c r="F42" s="1">
        <v>0</v>
      </c>
      <c r="G42" s="1">
        <v>0</v>
      </c>
      <c r="H42" s="1">
        <v>-221</v>
      </c>
      <c r="I42" s="1">
        <v>-123</v>
      </c>
      <c r="J42" s="1">
        <v>-85</v>
      </c>
      <c r="K42" s="1">
        <v>-46</v>
      </c>
      <c r="L42" s="1">
        <v>-73</v>
      </c>
      <c r="M42" s="1">
        <v>0</v>
      </c>
    </row>
    <row r="43" spans="1:13" x14ac:dyDescent="0.2">
      <c r="A43" t="s">
        <v>45</v>
      </c>
      <c r="B43" t="s">
        <v>42</v>
      </c>
      <c r="C43" s="1">
        <v>9</v>
      </c>
      <c r="D43" s="1">
        <v>43</v>
      </c>
      <c r="E43" s="1">
        <v>332</v>
      </c>
      <c r="F43" s="1">
        <v>0</v>
      </c>
      <c r="G43" s="1">
        <v>0</v>
      </c>
      <c r="H43" s="1">
        <v>-346</v>
      </c>
      <c r="I43" s="1">
        <v>-193</v>
      </c>
      <c r="J43" s="1">
        <v>-135</v>
      </c>
      <c r="K43" s="1">
        <v>-52</v>
      </c>
      <c r="L43" s="1">
        <v>-142</v>
      </c>
      <c r="M43" s="1">
        <v>0</v>
      </c>
    </row>
    <row r="44" spans="1:13" x14ac:dyDescent="0.2">
      <c r="A44" t="s">
        <v>46</v>
      </c>
      <c r="B44" t="s">
        <v>42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</row>
    <row r="45" spans="1:13" x14ac:dyDescent="0.2">
      <c r="A45" t="s">
        <v>47</v>
      </c>
      <c r="B45" t="s">
        <v>42</v>
      </c>
      <c r="C45" s="1">
        <v>34</v>
      </c>
      <c r="D45" s="1">
        <v>-5</v>
      </c>
      <c r="E45" s="1">
        <v>-164</v>
      </c>
      <c r="F45" s="1">
        <v>0</v>
      </c>
      <c r="G45" s="1">
        <v>0</v>
      </c>
      <c r="H45" s="1">
        <v>113</v>
      </c>
      <c r="I45" s="1">
        <v>85</v>
      </c>
      <c r="J45" s="1">
        <v>59</v>
      </c>
      <c r="K45" s="1">
        <v>-889</v>
      </c>
      <c r="L45" s="1">
        <v>47</v>
      </c>
      <c r="M45" s="1">
        <v>0</v>
      </c>
    </row>
    <row r="46" spans="1:13" x14ac:dyDescent="0.2">
      <c r="A46" t="s">
        <v>48</v>
      </c>
      <c r="B46" t="s">
        <v>42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</row>
    <row r="47" spans="1:13" x14ac:dyDescent="0.2">
      <c r="A47" t="s">
        <v>49</v>
      </c>
      <c r="B47" t="s">
        <v>42</v>
      </c>
      <c r="C47">
        <v>132.61000000000001</v>
      </c>
      <c r="D47">
        <v>356.35</v>
      </c>
      <c r="E47" s="2">
        <v>1199.1500000000001</v>
      </c>
      <c r="F47">
        <v>294.64</v>
      </c>
      <c r="G47">
        <v>308.76</v>
      </c>
      <c r="H47">
        <v>39.35</v>
      </c>
      <c r="I47">
        <v>303.87</v>
      </c>
      <c r="J47">
        <v>418.58</v>
      </c>
      <c r="K47">
        <v>-227.43</v>
      </c>
      <c r="L47">
        <v>605.6</v>
      </c>
      <c r="M47">
        <v>798.04</v>
      </c>
    </row>
    <row r="48" spans="1:13" x14ac:dyDescent="0.2">
      <c r="A48" t="s">
        <v>50</v>
      </c>
      <c r="B48" t="s">
        <v>42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</row>
    <row r="49" spans="1:21" x14ac:dyDescent="0.2">
      <c r="A49" t="s">
        <v>51</v>
      </c>
      <c r="B49" t="s">
        <v>42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</row>
    <row r="50" spans="1:21" x14ac:dyDescent="0.2">
      <c r="A50" t="s">
        <v>52</v>
      </c>
      <c r="B50" t="s">
        <v>42</v>
      </c>
      <c r="C50" s="1">
        <v>-132</v>
      </c>
      <c r="D50" s="1">
        <v>-356</v>
      </c>
      <c r="E50" s="1">
        <v>-1199</v>
      </c>
      <c r="F50" s="1">
        <v>-294</v>
      </c>
      <c r="G50" s="1">
        <v>-308</v>
      </c>
      <c r="H50" s="1">
        <v>-39</v>
      </c>
      <c r="I50" s="1">
        <v>-303</v>
      </c>
      <c r="J50" s="1">
        <v>-418</v>
      </c>
      <c r="K50" s="1">
        <v>228</v>
      </c>
      <c r="L50" s="1">
        <v>-510</v>
      </c>
      <c r="M50" s="1">
        <v>0</v>
      </c>
    </row>
    <row r="51" spans="1:21" x14ac:dyDescent="0.2">
      <c r="A51" t="s">
        <v>53</v>
      </c>
      <c r="B51" t="s">
        <v>42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</row>
    <row r="52" spans="1:21" x14ac:dyDescent="0.2">
      <c r="A52" t="s">
        <v>54</v>
      </c>
      <c r="B52" t="s">
        <v>42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</row>
    <row r="53" spans="1:21" x14ac:dyDescent="0.2">
      <c r="A53" t="s">
        <v>55</v>
      </c>
      <c r="B53" t="s">
        <v>42</v>
      </c>
      <c r="C53" s="1">
        <v>-132</v>
      </c>
      <c r="D53" s="1">
        <v>-356</v>
      </c>
      <c r="E53" s="1">
        <v>-1199</v>
      </c>
      <c r="F53" s="1">
        <v>-294</v>
      </c>
      <c r="G53" s="1">
        <v>-308</v>
      </c>
      <c r="H53" s="1">
        <v>-39</v>
      </c>
      <c r="I53" s="1">
        <v>-303</v>
      </c>
      <c r="J53" s="1">
        <v>-418</v>
      </c>
      <c r="K53" s="1">
        <v>228</v>
      </c>
      <c r="L53" s="1">
        <v>-510</v>
      </c>
      <c r="M53" s="1">
        <v>0</v>
      </c>
    </row>
    <row r="54" spans="1:21" x14ac:dyDescent="0.2">
      <c r="A54" t="s">
        <v>56</v>
      </c>
      <c r="B54" t="s">
        <v>42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95</v>
      </c>
      <c r="M54" s="1">
        <v>798</v>
      </c>
    </row>
    <row r="55" spans="1:21" x14ac:dyDescent="0.2">
      <c r="A55" t="s">
        <v>57</v>
      </c>
      <c r="B55" t="s">
        <v>42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95</v>
      </c>
    </row>
    <row r="56" spans="1:21" x14ac:dyDescent="0.2">
      <c r="A56" t="s">
        <v>58</v>
      </c>
      <c r="B56" t="s">
        <v>42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95</v>
      </c>
      <c r="M56" s="1">
        <v>893</v>
      </c>
    </row>
    <row r="57" spans="1:21" x14ac:dyDescent="0.2">
      <c r="A57" s="3" t="s">
        <v>2</v>
      </c>
      <c r="B57" s="4"/>
      <c r="C57" s="4">
        <f>SUM(C42:C45)</f>
        <v>70</v>
      </c>
      <c r="D57" s="4">
        <f t="shared" ref="D57:M57" si="4">SUM(D42:D45)</f>
        <v>120</v>
      </c>
      <c r="E57" s="4">
        <f t="shared" si="4"/>
        <v>963</v>
      </c>
      <c r="F57" s="4">
        <f t="shared" si="4"/>
        <v>0</v>
      </c>
      <c r="G57" s="4">
        <f t="shared" si="4"/>
        <v>0</v>
      </c>
      <c r="H57" s="4">
        <f t="shared" si="4"/>
        <v>-454</v>
      </c>
      <c r="I57" s="4">
        <f t="shared" si="4"/>
        <v>-231</v>
      </c>
      <c r="J57" s="4">
        <f t="shared" si="4"/>
        <v>-161</v>
      </c>
      <c r="K57" s="4">
        <f>SUM(K42:K45)</f>
        <v>-987</v>
      </c>
      <c r="L57" s="4">
        <f t="shared" si="4"/>
        <v>-168</v>
      </c>
      <c r="M57" s="4">
        <f t="shared" si="4"/>
        <v>0</v>
      </c>
      <c r="U57" t="s">
        <v>5</v>
      </c>
    </row>
    <row r="58" spans="1:21" x14ac:dyDescent="0.2">
      <c r="A58" s="5" t="s">
        <v>4</v>
      </c>
      <c r="B58" s="6"/>
      <c r="C58" s="7">
        <f>C57/C27</f>
        <v>7.0000000000000001E-3</v>
      </c>
      <c r="D58" s="7">
        <f t="shared" ref="D58:M58" si="5">D57/D27</f>
        <v>1.2E-2</v>
      </c>
      <c r="E58" s="7">
        <f t="shared" si="5"/>
        <v>0.107</v>
      </c>
      <c r="F58" s="7">
        <f t="shared" si="5"/>
        <v>0</v>
      </c>
      <c r="G58" s="7">
        <f t="shared" si="5"/>
        <v>0</v>
      </c>
      <c r="H58" s="7">
        <f t="shared" si="5"/>
        <v>-4.3864734299516907E-2</v>
      </c>
      <c r="I58" s="7">
        <f t="shared" si="5"/>
        <v>-2.0582731889869019E-2</v>
      </c>
      <c r="J58" s="7">
        <f t="shared" si="5"/>
        <v>-1.3609467455621301E-2</v>
      </c>
      <c r="K58" s="7">
        <f t="shared" si="5"/>
        <v>-8.1001231021748055E-2</v>
      </c>
      <c r="L58" s="7">
        <f t="shared" si="5"/>
        <v>-1.3257575757575758E-2</v>
      </c>
      <c r="M58" s="7">
        <f t="shared" si="5"/>
        <v>0</v>
      </c>
      <c r="U58" t="s">
        <v>7</v>
      </c>
    </row>
    <row r="59" spans="1:21" x14ac:dyDescent="0.2">
      <c r="M59" t="s">
        <v>11</v>
      </c>
      <c r="U59" t="s">
        <v>6</v>
      </c>
    </row>
    <row r="76" spans="13:13" x14ac:dyDescent="0.2">
      <c r="M76" t="s">
        <v>9</v>
      </c>
    </row>
    <row r="77" spans="13:13" x14ac:dyDescent="0.2">
      <c r="M77" t="s">
        <v>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Three Statements</vt:lpstr>
    </vt:vector>
  </TitlesOfParts>
  <Company>The University of Texas at Austin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Kamm, Kelly L</dc:creator>
  <cp:lastModifiedBy>Jahnavi Angati</cp:lastModifiedBy>
  <dcterms:created xsi:type="dcterms:W3CDTF">2023-11-06T18:11:40Z</dcterms:created>
  <dcterms:modified xsi:type="dcterms:W3CDTF">2023-11-08T16:46:23Z</dcterms:modified>
</cp:coreProperties>
</file>