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54632\Downloads\"/>
    </mc:Choice>
  </mc:AlternateContent>
  <xr:revisionPtr revIDLastSave="0" documentId="8_{D87042F2-546D-40C0-A935-6CB260904773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S" sheetId="1" r:id="rId1"/>
    <sheet name="BS" sheetId="2" r:id="rId2"/>
    <sheet name="EPS and ROE w leverage" sheetId="3" r:id="rId3"/>
    <sheet name="negative EPS ROE" sheetId="4" r:id="rId4"/>
    <sheet name="DuPont ROA ROE" sheetId="5" r:id="rId5"/>
    <sheet name="Efficiency Ratio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10" i="4"/>
  <c r="E8" i="4"/>
  <c r="E4" i="4"/>
  <c r="B11" i="4"/>
  <c r="B10" i="4"/>
  <c r="B8" i="4"/>
  <c r="B4" i="4"/>
  <c r="E11" i="3"/>
  <c r="E10" i="3"/>
  <c r="B8" i="3"/>
  <c r="B11" i="3" s="1"/>
  <c r="E8" i="3"/>
  <c r="E4" i="3"/>
  <c r="B10" i="3"/>
  <c r="B4" i="3"/>
  <c r="I17" i="2"/>
  <c r="I15" i="2"/>
  <c r="G17" i="2"/>
  <c r="G16" i="2"/>
  <c r="G15" i="2"/>
  <c r="D17" i="2"/>
  <c r="D15" i="2"/>
  <c r="B17" i="2"/>
  <c r="B16" i="2"/>
  <c r="B15" i="2"/>
  <c r="I11" i="2"/>
  <c r="I10" i="2"/>
  <c r="D10" i="2"/>
  <c r="D11" i="2"/>
  <c r="I7" i="2"/>
  <c r="G7" i="2"/>
  <c r="D7" i="2"/>
  <c r="B7" i="2"/>
  <c r="F14" i="1"/>
  <c r="F12" i="1"/>
  <c r="F11" i="1"/>
  <c r="F9" i="1"/>
  <c r="F7" i="1"/>
  <c r="F5" i="1"/>
  <c r="B12" i="1"/>
  <c r="B10" i="1"/>
  <c r="B7" i="1"/>
  <c r="I3" i="3" l="1"/>
</calcChain>
</file>

<file path=xl/sharedStrings.xml><?xml version="1.0" encoding="utf-8"?>
<sst xmlns="http://schemas.openxmlformats.org/spreadsheetml/2006/main" count="206" uniqueCount="129">
  <si>
    <t>Revenue</t>
  </si>
  <si>
    <t>COGS</t>
  </si>
  <si>
    <t>Operating Expense</t>
  </si>
  <si>
    <t>Interest Expense</t>
  </si>
  <si>
    <t>Tax Expense</t>
  </si>
  <si>
    <t>EBIT</t>
  </si>
  <si>
    <t>Taxable Income</t>
  </si>
  <si>
    <t>Net Income</t>
  </si>
  <si>
    <t>Income Statement Simple</t>
  </si>
  <si>
    <t>Income Statement More Terms</t>
  </si>
  <si>
    <t>EBIT (Earnings before Interest &amp; Taxes)</t>
  </si>
  <si>
    <t>Net Margin</t>
  </si>
  <si>
    <t>EBIT Margin</t>
  </si>
  <si>
    <t>Balance Sheet Period 1</t>
  </si>
  <si>
    <t>Assets</t>
  </si>
  <si>
    <t>Cash</t>
  </si>
  <si>
    <t>Accounts Receivable</t>
  </si>
  <si>
    <t>Inventory</t>
  </si>
  <si>
    <t>PP&amp;E (Property Plant Equip)</t>
  </si>
  <si>
    <t>Total Assets</t>
  </si>
  <si>
    <t>Liabilities &amp; Equity</t>
  </si>
  <si>
    <t>Accounts Payable</t>
  </si>
  <si>
    <t>Long Term Debt</t>
  </si>
  <si>
    <t>Owners Capital (Equity)</t>
  </si>
  <si>
    <t>Retained Earnings</t>
  </si>
  <si>
    <t>Total L&amp;E</t>
  </si>
  <si>
    <t>Money Invested or Not Yet Collected</t>
  </si>
  <si>
    <t>Accounts Receivable (not collected)</t>
  </si>
  <si>
    <t>Inventory (invested, not sold)</t>
  </si>
  <si>
    <t>Money Not Yet Paid</t>
  </si>
  <si>
    <t xml:space="preserve">Total </t>
  </si>
  <si>
    <t>working capital, net</t>
  </si>
  <si>
    <t>Total Liabilities from column C?</t>
  </si>
  <si>
    <t>Total Equity (Book Value)?</t>
  </si>
  <si>
    <t>Balance Sheet Period 2</t>
  </si>
  <si>
    <t>Number of Shares</t>
  </si>
  <si>
    <t>EPS (Earnings Per Share)</t>
  </si>
  <si>
    <t>All Equity Firm (No debt, i.e. leverage)</t>
  </si>
  <si>
    <t xml:space="preserve">Number of Shares </t>
  </si>
  <si>
    <t>Interest Expense (no debt so no interest)</t>
  </si>
  <si>
    <t>Earnings Per Share (NI/ Number Shares)</t>
  </si>
  <si>
    <t>Book Value of Equity per share</t>
  </si>
  <si>
    <t>Or ROE equals Net Income / total book)</t>
  </si>
  <si>
    <t>Equity = Firm Value</t>
  </si>
  <si>
    <t>Half Equity and Half Debt (firm uses leverage)</t>
  </si>
  <si>
    <t>Equity = half of firm value (other 1/2 is debt)</t>
  </si>
  <si>
    <t>Interest Expense (4% of 500)</t>
  </si>
  <si>
    <t>stock shares are half of before</t>
  </si>
  <si>
    <t>equity is half of what it was before</t>
  </si>
  <si>
    <t>Firm pays interest of 4% on 500 debt</t>
  </si>
  <si>
    <t xml:space="preserve">Debt </t>
  </si>
  <si>
    <t>Equity = Assets of Firm</t>
  </si>
  <si>
    <t>Equity = half of Assets of Firm (other 1/2 is debt)</t>
  </si>
  <si>
    <t>ROE (Net Income/Equity)</t>
  </si>
  <si>
    <t>Company A</t>
  </si>
  <si>
    <t>Company B</t>
  </si>
  <si>
    <t>Income Statement</t>
  </si>
  <si>
    <t>Balance Sheet</t>
  </si>
  <si>
    <t>Sales</t>
  </si>
  <si>
    <t>Debt</t>
  </si>
  <si>
    <t>Expenses</t>
  </si>
  <si>
    <t>Equity</t>
  </si>
  <si>
    <t>Debt &amp; Equity</t>
  </si>
  <si>
    <t>Financial Ratios</t>
  </si>
  <si>
    <t>Check</t>
  </si>
  <si>
    <t>Net Profit Margin (NI/S)</t>
  </si>
  <si>
    <t>Asset Turnover (S/A)</t>
  </si>
  <si>
    <t>ROA (NI/A)</t>
  </si>
  <si>
    <t>Leverage (D+E)/E</t>
  </si>
  <si>
    <t>ROE (NI/E)</t>
  </si>
  <si>
    <t>Turnover Ratios and the Cash Collection Cycle</t>
  </si>
  <si>
    <t>FY 2015</t>
  </si>
  <si>
    <t>Gap</t>
  </si>
  <si>
    <t>Inditex</t>
  </si>
  <si>
    <t>Nordstrom</t>
  </si>
  <si>
    <t>Prada</t>
  </si>
  <si>
    <t>Urban Out</t>
  </si>
  <si>
    <t>Asset Turnover</t>
  </si>
  <si>
    <t>Inventory Turnover</t>
  </si>
  <si>
    <t>Accounts Receivable Turnover</t>
  </si>
  <si>
    <t>Accounts Payable Turnover</t>
  </si>
  <si>
    <t>In words, what does it mean that Prada has an Asset Turnover ratio of .8 and Urban Outfitters 1.6?  And why does this make sense?</t>
  </si>
  <si>
    <t>Days Inventory Held (365/Inventory Turnover)</t>
  </si>
  <si>
    <t>Days Payable Outstanding (365/APT)</t>
  </si>
  <si>
    <t>Days Inventory plus Days Sales Outstanding</t>
  </si>
  <si>
    <t>Cash Collection Cycle (above less Days Payable Outstanding)</t>
  </si>
  <si>
    <t>Look at Days Inventory Held.  Which company has more than 6 months (180 days) in Inventory?</t>
  </si>
  <si>
    <t>Look at the Cash Collection Cycle.  Which company invests the most days, net, in working capital to generate sales? How can Inditex have a negative 22 days?</t>
  </si>
  <si>
    <t>Look at Days Payable Outstanding.  Which company pays its suppliers the fastest, in a bit more than 3 weeks.  Why might this company pay so fast?</t>
  </si>
  <si>
    <t>Days Sales Outstanding / Ave Collection Period (365/RT)</t>
  </si>
  <si>
    <t>Look at Days Sales Outstanding (the Accounts which are yet to be collected).  Which company has about 2 months?</t>
  </si>
  <si>
    <t>tax rate</t>
  </si>
  <si>
    <t>Notes about the balance sheet</t>
  </si>
  <si>
    <t>Notes about the income statement</t>
  </si>
  <si>
    <t>Notes</t>
  </si>
  <si>
    <t>Both companies have the same ROA</t>
  </si>
  <si>
    <t>Company A has a higher margin and lower turnover or volume of sales to assets</t>
  </si>
  <si>
    <t>Or, put another way company B operates at a lower margin but has high turnover of sales to assets</t>
  </si>
  <si>
    <t>Company A has a higher ROE because it is using more debt than B; in this case the extra risk taken  y A was effective</t>
  </si>
  <si>
    <t>Recall</t>
  </si>
  <si>
    <t>Though Prada and Urban Outfitters had similar ROA, Prada had a higher margin and lower asset T</t>
  </si>
  <si>
    <t>Urban Outfitters operated at a low margin and high turnover</t>
  </si>
  <si>
    <t>Prada and Nordstrom had somewhat similar ROA though Prada's was higher</t>
  </si>
  <si>
    <t>But Nordstrom's ROE was almost double Prada's… why? Higher leverage / equity multiplier</t>
  </si>
  <si>
    <t>Should Nordstrom consider reducing debt or Prada increase debt?</t>
  </si>
  <si>
    <t>Margins are a percent of revenue or sales</t>
  </si>
  <si>
    <t>Revenue or top line sales are not all collected in cash… Some are made on accounts receivable</t>
  </si>
  <si>
    <t>Net Margin = Net Income/Revenue</t>
  </si>
  <si>
    <t>Not all costs that are recorded on the income statement have been paid…Sometimes the company delays paying supplies</t>
  </si>
  <si>
    <t>Last inventory buildup cost money, inventories use up cash, but we don't expense it until the sale is made</t>
  </si>
  <si>
    <t>Depreciation has been expensed. The company is allowed to write down assets and take a tax deduction</t>
  </si>
  <si>
    <t>No cash was used up in depreciation expense</t>
  </si>
  <si>
    <t>Total Liabilities from column H?</t>
  </si>
  <si>
    <t>Retained earnings = profits genetrated on income statements - dividends to stockholders</t>
  </si>
  <si>
    <t>Net working capital doesn't include cash</t>
  </si>
  <si>
    <t>If retained earnings grew, likely sales grew</t>
  </si>
  <si>
    <t>to do that the company built up the assets to be able to generate more sales</t>
  </si>
  <si>
    <t>Total assets grew by $80M, in which $30M was financed by liablities/debt and $50M by owners equity</t>
  </si>
  <si>
    <t>net working capital actually fell by $5M (cash was "freed up" on net)</t>
  </si>
  <si>
    <t>Assets = Equity, multiplier is 1, there is no debt, no "leverage"</t>
  </si>
  <si>
    <t>A/E = 1000/500 =2</t>
  </si>
  <si>
    <t>Notice that EPS is higher when you use debt or leverage</t>
  </si>
  <si>
    <t>ROE is higher when you use debt or leverage</t>
  </si>
  <si>
    <t>Remember stockholders "own" the Net income and they are the equity in ROE</t>
  </si>
  <si>
    <t>It is not quite double because you have to pay interest on debt</t>
  </si>
  <si>
    <t>It works both ways… if you increase risk, stockholders demand or expect higher returns</t>
  </si>
  <si>
    <t>To do that management must use debt effectively</t>
  </si>
  <si>
    <t>you can’t issue debt, you have to invest it wisely in projects</t>
  </si>
  <si>
    <t>If you do you will magnify or leverage positive accounting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</si>
</sst>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9" fontId="0" fillId="2" borderId="0" xfId="1" applyFont="1" applyFill="1"/>
    <xf numFmtId="0" fontId="0" fillId="0" borderId="0" xfId="0" applyFill="1"/>
    <xf numFmtId="9" fontId="0" fillId="0" borderId="0" xfId="1" applyFont="1" applyFill="1"/>
    <xf numFmtId="0" fontId="2" fillId="2" borderId="0" xfId="0" applyFont="1" applyFill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164" fontId="0" fillId="2" borderId="0" xfId="0" applyNumberFormat="1" applyFill="1"/>
    <xf numFmtId="0" fontId="3" fillId="0" borderId="0" xfId="0" applyFont="1"/>
    <xf numFmtId="0" fontId="0" fillId="0" borderId="0" xfId="0" applyFont="1"/>
    <xf numFmtId="3" fontId="0" fillId="0" borderId="0" xfId="0" applyNumberFormat="1"/>
    <xf numFmtId="9" fontId="0" fillId="2" borderId="0" xfId="1" applyNumberFormat="1" applyFont="1" applyFill="1"/>
    <xf numFmtId="9" fontId="0" fillId="2" borderId="0" xfId="0" applyNumberFormat="1" applyFill="1"/>
    <xf numFmtId="0" fontId="2" fillId="0" borderId="0" xfId="0" applyFont="1" applyAlignment="1">
      <alignment horizontal="center"/>
    </xf>
    <xf numFmtId="0" fontId="0" fillId="3" borderId="0" xfId="0" applyFill="1"/>
    <xf numFmtId="1" fontId="0" fillId="3" borderId="0" xfId="0" applyNumberFormat="1" applyFill="1"/>
    <xf numFmtId="0" fontId="3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170" zoomScaleNormal="170" workbookViewId="0">
      <selection activeCell="F15" sqref="F15"/>
    </sheetView>
  </sheetViews>
  <sheetFormatPr defaultRowHeight="15" x14ac:dyDescent="0.25"/>
  <cols>
    <col min="1" max="1" width="24.28515625" bestFit="1" customWidth="1"/>
    <col min="5" max="5" width="36" bestFit="1" customWidth="1"/>
  </cols>
  <sheetData>
    <row r="1" spans="1:6" x14ac:dyDescent="0.25">
      <c r="A1" s="2" t="s">
        <v>8</v>
      </c>
      <c r="E1" s="2" t="s">
        <v>9</v>
      </c>
    </row>
    <row r="2" spans="1:6" x14ac:dyDescent="0.25">
      <c r="A2" t="s">
        <v>0</v>
      </c>
      <c r="B2">
        <v>500</v>
      </c>
      <c r="E2" t="s">
        <v>0</v>
      </c>
      <c r="F2">
        <v>500</v>
      </c>
    </row>
    <row r="3" spans="1:6" x14ac:dyDescent="0.25">
      <c r="A3" t="s">
        <v>1</v>
      </c>
      <c r="B3">
        <v>250</v>
      </c>
      <c r="E3" t="s">
        <v>1</v>
      </c>
      <c r="F3">
        <v>250</v>
      </c>
    </row>
    <row r="4" spans="1:6" x14ac:dyDescent="0.25">
      <c r="A4" t="s">
        <v>2</v>
      </c>
      <c r="B4">
        <v>150</v>
      </c>
      <c r="E4" t="s">
        <v>2</v>
      </c>
      <c r="F4">
        <v>150</v>
      </c>
    </row>
    <row r="5" spans="1:6" x14ac:dyDescent="0.25">
      <c r="A5" t="s">
        <v>3</v>
      </c>
      <c r="B5">
        <v>10</v>
      </c>
      <c r="E5" s="1" t="s">
        <v>10</v>
      </c>
      <c r="F5" s="1">
        <f>F2-SUM(F3:F4)</f>
        <v>100</v>
      </c>
    </row>
    <row r="6" spans="1:6" x14ac:dyDescent="0.25">
      <c r="A6" t="s">
        <v>4</v>
      </c>
      <c r="B6">
        <v>30</v>
      </c>
      <c r="E6" t="s">
        <v>3</v>
      </c>
      <c r="F6">
        <v>10</v>
      </c>
    </row>
    <row r="7" spans="1:6" x14ac:dyDescent="0.25">
      <c r="A7" s="1" t="s">
        <v>7</v>
      </c>
      <c r="B7" s="1">
        <f>B2-SUM(B3:B6)</f>
        <v>60</v>
      </c>
      <c r="C7" s="4"/>
      <c r="E7" s="1" t="s">
        <v>6</v>
      </c>
      <c r="F7" s="1">
        <f>F5-F6</f>
        <v>90</v>
      </c>
    </row>
    <row r="8" spans="1:6" x14ac:dyDescent="0.25">
      <c r="E8" t="s">
        <v>4</v>
      </c>
      <c r="F8">
        <v>30</v>
      </c>
    </row>
    <row r="9" spans="1:6" x14ac:dyDescent="0.25">
      <c r="A9" t="s">
        <v>35</v>
      </c>
      <c r="B9">
        <v>50</v>
      </c>
      <c r="E9" s="1" t="s">
        <v>7</v>
      </c>
      <c r="F9" s="1">
        <f>F7-F8</f>
        <v>60</v>
      </c>
    </row>
    <row r="10" spans="1:6" x14ac:dyDescent="0.25">
      <c r="A10" s="1" t="s">
        <v>36</v>
      </c>
      <c r="B10" s="15">
        <f>B7/B9</f>
        <v>1.2</v>
      </c>
    </row>
    <row r="11" spans="1:6" x14ac:dyDescent="0.25">
      <c r="E11" s="1" t="s">
        <v>12</v>
      </c>
      <c r="F11" s="3">
        <f>F5/F2</f>
        <v>0.2</v>
      </c>
    </row>
    <row r="12" spans="1:6" x14ac:dyDescent="0.25">
      <c r="A12" s="1" t="s">
        <v>11</v>
      </c>
      <c r="B12" s="3">
        <f>B7/B2</f>
        <v>0.12</v>
      </c>
      <c r="C12" s="5"/>
      <c r="E12" s="1" t="s">
        <v>11</v>
      </c>
      <c r="F12" s="3">
        <f>F9/F2</f>
        <v>0.12</v>
      </c>
    </row>
    <row r="13" spans="1:6" x14ac:dyDescent="0.25">
      <c r="A13" t="s">
        <v>107</v>
      </c>
    </row>
    <row r="14" spans="1:6" x14ac:dyDescent="0.25">
      <c r="E14" s="1" t="s">
        <v>91</v>
      </c>
      <c r="F14" s="3">
        <f>F8/F7</f>
        <v>0.33333333333333331</v>
      </c>
    </row>
    <row r="16" spans="1:6" x14ac:dyDescent="0.25">
      <c r="E16" s="4" t="s">
        <v>93</v>
      </c>
    </row>
    <row r="17" spans="5:5" x14ac:dyDescent="0.25">
      <c r="E17" s="16" t="s">
        <v>105</v>
      </c>
    </row>
    <row r="18" spans="5:5" x14ac:dyDescent="0.25">
      <c r="E18" s="16" t="s">
        <v>106</v>
      </c>
    </row>
    <row r="19" spans="5:5" x14ac:dyDescent="0.25">
      <c r="E19" s="16" t="s">
        <v>108</v>
      </c>
    </row>
    <row r="20" spans="5:5" x14ac:dyDescent="0.25">
      <c r="E20" s="16" t="s">
        <v>109</v>
      </c>
    </row>
    <row r="21" spans="5:5" x14ac:dyDescent="0.25">
      <c r="E21" s="16" t="s">
        <v>110</v>
      </c>
    </row>
    <row r="22" spans="5:5" x14ac:dyDescent="0.25">
      <c r="E22" s="1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opLeftCell="A7" zoomScale="140" zoomScaleNormal="140" workbookViewId="0">
      <selection activeCell="B27" sqref="B27"/>
    </sheetView>
  </sheetViews>
  <sheetFormatPr defaultRowHeight="15" x14ac:dyDescent="0.25"/>
  <cols>
    <col min="1" max="1" width="34.5703125" bestFit="1" customWidth="1"/>
    <col min="3" max="3" width="22.28515625" bestFit="1" customWidth="1"/>
    <col min="6" max="6" width="34.5703125" bestFit="1" customWidth="1"/>
    <col min="8" max="8" width="22.28515625" bestFit="1" customWidth="1"/>
  </cols>
  <sheetData>
    <row r="1" spans="1:9" x14ac:dyDescent="0.25">
      <c r="A1" s="7" t="s">
        <v>13</v>
      </c>
      <c r="B1" s="9"/>
      <c r="F1" s="7" t="s">
        <v>34</v>
      </c>
      <c r="G1" s="9"/>
    </row>
    <row r="2" spans="1:9" x14ac:dyDescent="0.25">
      <c r="A2" s="7" t="s">
        <v>14</v>
      </c>
      <c r="B2" s="9"/>
      <c r="C2" s="2" t="s">
        <v>20</v>
      </c>
      <c r="F2" s="7" t="s">
        <v>14</v>
      </c>
      <c r="G2" s="9"/>
      <c r="H2" s="2" t="s">
        <v>20</v>
      </c>
    </row>
    <row r="3" spans="1:9" x14ac:dyDescent="0.25">
      <c r="A3" s="9" t="s">
        <v>15</v>
      </c>
      <c r="B3" s="9">
        <v>100</v>
      </c>
      <c r="C3" t="s">
        <v>21</v>
      </c>
      <c r="D3">
        <v>50</v>
      </c>
      <c r="F3" s="9" t="s">
        <v>15</v>
      </c>
      <c r="G3" s="8">
        <v>155</v>
      </c>
      <c r="H3" t="s">
        <v>21</v>
      </c>
      <c r="I3">
        <v>100</v>
      </c>
    </row>
    <row r="4" spans="1:9" x14ac:dyDescent="0.25">
      <c r="A4" s="9" t="s">
        <v>16</v>
      </c>
      <c r="B4" s="9">
        <v>50</v>
      </c>
      <c r="C4" t="s">
        <v>22</v>
      </c>
      <c r="D4">
        <v>150</v>
      </c>
      <c r="F4" s="9" t="s">
        <v>16</v>
      </c>
      <c r="G4" s="8">
        <v>80</v>
      </c>
      <c r="H4" t="s">
        <v>22</v>
      </c>
      <c r="I4">
        <v>130</v>
      </c>
    </row>
    <row r="5" spans="1:9" x14ac:dyDescent="0.25">
      <c r="A5" s="9" t="s">
        <v>17</v>
      </c>
      <c r="B5" s="9">
        <v>50</v>
      </c>
      <c r="C5" t="s">
        <v>23</v>
      </c>
      <c r="D5">
        <v>100</v>
      </c>
      <c r="F5" s="9" t="s">
        <v>17</v>
      </c>
      <c r="G5" s="8">
        <v>65</v>
      </c>
      <c r="H5" t="s">
        <v>23</v>
      </c>
      <c r="I5">
        <v>100</v>
      </c>
    </row>
    <row r="6" spans="1:9" x14ac:dyDescent="0.25">
      <c r="A6" s="9" t="s">
        <v>18</v>
      </c>
      <c r="B6" s="9">
        <v>200</v>
      </c>
      <c r="C6" t="s">
        <v>24</v>
      </c>
      <c r="D6">
        <v>100</v>
      </c>
      <c r="F6" s="9" t="s">
        <v>18</v>
      </c>
      <c r="G6" s="8">
        <v>180</v>
      </c>
      <c r="H6" t="s">
        <v>24</v>
      </c>
      <c r="I6">
        <v>150</v>
      </c>
    </row>
    <row r="7" spans="1:9" x14ac:dyDescent="0.25">
      <c r="A7" s="12" t="s">
        <v>19</v>
      </c>
      <c r="B7" s="11">
        <f>SUM(B3:B6)</f>
        <v>400</v>
      </c>
      <c r="C7" s="14" t="s">
        <v>25</v>
      </c>
      <c r="D7" s="1">
        <f>SUM(D3:D6)</f>
        <v>400</v>
      </c>
      <c r="F7" s="12" t="s">
        <v>19</v>
      </c>
      <c r="G7" s="10">
        <f>SUM(G3:G6)</f>
        <v>480</v>
      </c>
      <c r="H7" s="14" t="s">
        <v>25</v>
      </c>
      <c r="I7" s="1">
        <f>SUM(I3:I6)</f>
        <v>480</v>
      </c>
    </row>
    <row r="8" spans="1:9" x14ac:dyDescent="0.25">
      <c r="A8" s="12"/>
      <c r="B8" s="13"/>
      <c r="C8" s="14"/>
      <c r="D8" s="4"/>
      <c r="F8" s="12"/>
      <c r="G8" s="13"/>
      <c r="H8" s="14"/>
      <c r="I8" s="4"/>
    </row>
    <row r="9" spans="1:9" x14ac:dyDescent="0.25">
      <c r="A9" s="13"/>
      <c r="B9" s="9"/>
      <c r="C9" s="4"/>
      <c r="F9" s="13"/>
      <c r="G9" s="9"/>
      <c r="H9" s="4"/>
    </row>
    <row r="10" spans="1:9" x14ac:dyDescent="0.25">
      <c r="A10" t="s">
        <v>32</v>
      </c>
      <c r="D10" s="1">
        <f>D3+D4</f>
        <v>200</v>
      </c>
      <c r="F10" t="s">
        <v>112</v>
      </c>
      <c r="I10" s="1">
        <f>I3+I4</f>
        <v>230</v>
      </c>
    </row>
    <row r="11" spans="1:9" x14ac:dyDescent="0.25">
      <c r="A11" t="s">
        <v>33</v>
      </c>
      <c r="D11" s="6">
        <f>D5+D6</f>
        <v>200</v>
      </c>
      <c r="F11" t="s">
        <v>33</v>
      </c>
      <c r="I11" s="6">
        <f>I5+I6</f>
        <v>250</v>
      </c>
    </row>
    <row r="14" spans="1:9" x14ac:dyDescent="0.25">
      <c r="A14" s="12" t="s">
        <v>26</v>
      </c>
      <c r="B14" s="9"/>
      <c r="C14" s="14" t="s">
        <v>29</v>
      </c>
      <c r="F14" s="12" t="s">
        <v>26</v>
      </c>
      <c r="G14" s="9"/>
      <c r="H14" s="14" t="s">
        <v>29</v>
      </c>
    </row>
    <row r="15" spans="1:9" x14ac:dyDescent="0.25">
      <c r="A15" s="13" t="s">
        <v>27</v>
      </c>
      <c r="B15" s="11">
        <f>B4</f>
        <v>50</v>
      </c>
      <c r="C15" s="4" t="s">
        <v>21</v>
      </c>
      <c r="D15" s="1">
        <f>D3</f>
        <v>50</v>
      </c>
      <c r="F15" s="13" t="s">
        <v>27</v>
      </c>
      <c r="G15" s="11">
        <f>G4</f>
        <v>80</v>
      </c>
      <c r="H15" s="4" t="s">
        <v>21</v>
      </c>
      <c r="I15" s="1">
        <f>I3</f>
        <v>100</v>
      </c>
    </row>
    <row r="16" spans="1:9" x14ac:dyDescent="0.25">
      <c r="A16" s="13" t="s">
        <v>28</v>
      </c>
      <c r="B16" s="11">
        <f>B5</f>
        <v>50</v>
      </c>
      <c r="C16" s="4"/>
      <c r="F16" s="13" t="s">
        <v>28</v>
      </c>
      <c r="G16" s="11">
        <f>G5</f>
        <v>65</v>
      </c>
      <c r="H16" s="4"/>
    </row>
    <row r="17" spans="1:9" x14ac:dyDescent="0.25">
      <c r="A17" s="12" t="s">
        <v>30</v>
      </c>
      <c r="B17" s="11">
        <f>SUM(B15:B16)</f>
        <v>100</v>
      </c>
      <c r="C17" s="14" t="s">
        <v>31</v>
      </c>
      <c r="D17" s="6">
        <f>B17-D15</f>
        <v>50</v>
      </c>
      <c r="F17" s="12" t="s">
        <v>30</v>
      </c>
      <c r="G17" s="11">
        <f>SUM(G15:G16)</f>
        <v>145</v>
      </c>
      <c r="H17" s="14" t="s">
        <v>31</v>
      </c>
      <c r="I17" s="6">
        <f>G17-I15</f>
        <v>45</v>
      </c>
    </row>
    <row r="20" spans="1:9" x14ac:dyDescent="0.25">
      <c r="F20" s="4" t="s">
        <v>92</v>
      </c>
    </row>
    <row r="21" spans="1:9" x14ac:dyDescent="0.25">
      <c r="F21" s="16" t="s">
        <v>113</v>
      </c>
    </row>
    <row r="22" spans="1:9" x14ac:dyDescent="0.25">
      <c r="F22" s="16" t="s">
        <v>114</v>
      </c>
    </row>
    <row r="23" spans="1:9" x14ac:dyDescent="0.25">
      <c r="F23" s="16" t="s">
        <v>115</v>
      </c>
    </row>
    <row r="24" spans="1:9" x14ac:dyDescent="0.25">
      <c r="F24" s="16" t="s">
        <v>116</v>
      </c>
    </row>
    <row r="25" spans="1:9" x14ac:dyDescent="0.25">
      <c r="F25" s="16" t="s">
        <v>117</v>
      </c>
    </row>
    <row r="26" spans="1:9" x14ac:dyDescent="0.25">
      <c r="F26" s="1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zoomScale="140" zoomScaleNormal="140" workbookViewId="0">
      <selection activeCell="D19" sqref="D19"/>
    </sheetView>
  </sheetViews>
  <sheetFormatPr defaultRowHeight="15" x14ac:dyDescent="0.25"/>
  <cols>
    <col min="1" max="1" width="35.7109375" bestFit="1" customWidth="1"/>
    <col min="4" max="4" width="42.28515625" bestFit="1" customWidth="1"/>
    <col min="7" max="7" width="33.5703125" bestFit="1" customWidth="1"/>
  </cols>
  <sheetData>
    <row r="1" spans="1:9" x14ac:dyDescent="0.25">
      <c r="A1" s="2" t="s">
        <v>37</v>
      </c>
      <c r="D1" s="2" t="s">
        <v>44</v>
      </c>
      <c r="H1" s="2" t="s">
        <v>50</v>
      </c>
      <c r="I1" s="2" t="s">
        <v>14</v>
      </c>
    </row>
    <row r="2" spans="1:9" x14ac:dyDescent="0.25">
      <c r="A2" t="s">
        <v>38</v>
      </c>
      <c r="B2">
        <v>20</v>
      </c>
      <c r="D2" t="s">
        <v>38</v>
      </c>
      <c r="E2">
        <v>10</v>
      </c>
      <c r="G2" s="16" t="s">
        <v>47</v>
      </c>
    </row>
    <row r="3" spans="1:9" x14ac:dyDescent="0.25">
      <c r="A3" t="s">
        <v>51</v>
      </c>
      <c r="B3">
        <v>1000</v>
      </c>
      <c r="D3" t="s">
        <v>52</v>
      </c>
      <c r="E3">
        <v>500</v>
      </c>
      <c r="G3" s="16" t="s">
        <v>48</v>
      </c>
      <c r="H3" s="17">
        <v>500</v>
      </c>
      <c r="I3">
        <f>E3+H3</f>
        <v>1000</v>
      </c>
    </row>
    <row r="4" spans="1:9" x14ac:dyDescent="0.25">
      <c r="A4" s="1" t="s">
        <v>41</v>
      </c>
      <c r="B4" s="1">
        <f>B3/B2</f>
        <v>50</v>
      </c>
      <c r="D4" s="1" t="s">
        <v>41</v>
      </c>
      <c r="E4" s="1">
        <f>E3/E2</f>
        <v>50</v>
      </c>
    </row>
    <row r="6" spans="1:9" x14ac:dyDescent="0.25">
      <c r="A6" t="s">
        <v>5</v>
      </c>
      <c r="B6">
        <v>100</v>
      </c>
      <c r="D6" t="s">
        <v>5</v>
      </c>
      <c r="E6">
        <v>100</v>
      </c>
    </row>
    <row r="7" spans="1:9" x14ac:dyDescent="0.25">
      <c r="A7" t="s">
        <v>39</v>
      </c>
      <c r="B7">
        <v>0</v>
      </c>
      <c r="D7" t="s">
        <v>46</v>
      </c>
      <c r="E7">
        <v>20</v>
      </c>
      <c r="G7" s="16" t="s">
        <v>49</v>
      </c>
    </row>
    <row r="8" spans="1:9" x14ac:dyDescent="0.25">
      <c r="A8" s="1" t="s">
        <v>7</v>
      </c>
      <c r="B8" s="1">
        <f>B6-B7</f>
        <v>100</v>
      </c>
      <c r="D8" s="1" t="s">
        <v>7</v>
      </c>
      <c r="E8" s="1">
        <f>E6-E7</f>
        <v>80</v>
      </c>
    </row>
    <row r="10" spans="1:9" x14ac:dyDescent="0.25">
      <c r="A10" s="1" t="s">
        <v>40</v>
      </c>
      <c r="B10" s="15">
        <f>B8/B2</f>
        <v>5</v>
      </c>
      <c r="D10" s="1" t="s">
        <v>40</v>
      </c>
      <c r="E10" s="15">
        <f>E8/E2</f>
        <v>8</v>
      </c>
    </row>
    <row r="11" spans="1:9" x14ac:dyDescent="0.25">
      <c r="A11" s="1" t="s">
        <v>53</v>
      </c>
      <c r="B11" s="3">
        <f>B8/B3</f>
        <v>0.1</v>
      </c>
      <c r="D11" s="1" t="s">
        <v>53</v>
      </c>
      <c r="E11" s="3">
        <f>E8/E3</f>
        <v>0.16</v>
      </c>
    </row>
    <row r="13" spans="1:9" x14ac:dyDescent="0.25">
      <c r="A13" s="16" t="s">
        <v>119</v>
      </c>
      <c r="D13" s="4" t="s">
        <v>94</v>
      </c>
    </row>
    <row r="14" spans="1:9" x14ac:dyDescent="0.25">
      <c r="D14" s="16" t="s">
        <v>120</v>
      </c>
    </row>
    <row r="15" spans="1:9" x14ac:dyDescent="0.25">
      <c r="D15" s="16" t="s">
        <v>121</v>
      </c>
    </row>
    <row r="16" spans="1:9" x14ac:dyDescent="0.25">
      <c r="D16" s="16" t="s">
        <v>122</v>
      </c>
    </row>
    <row r="17" spans="4:4" x14ac:dyDescent="0.25">
      <c r="D17" s="16" t="s">
        <v>123</v>
      </c>
    </row>
    <row r="18" spans="4:4" x14ac:dyDescent="0.25">
      <c r="D18" s="16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zoomScale="140" zoomScaleNormal="140" workbookViewId="0">
      <selection activeCell="D18" sqref="D18"/>
    </sheetView>
  </sheetViews>
  <sheetFormatPr defaultRowHeight="15" x14ac:dyDescent="0.25"/>
  <cols>
    <col min="1" max="1" width="38.140625" bestFit="1" customWidth="1"/>
    <col min="4" max="4" width="46" bestFit="1" customWidth="1"/>
  </cols>
  <sheetData>
    <row r="1" spans="1:5" x14ac:dyDescent="0.25">
      <c r="A1" s="2" t="s">
        <v>37</v>
      </c>
      <c r="D1" s="2" t="s">
        <v>44</v>
      </c>
    </row>
    <row r="2" spans="1:5" x14ac:dyDescent="0.25">
      <c r="A2" t="s">
        <v>38</v>
      </c>
      <c r="B2">
        <v>20</v>
      </c>
      <c r="D2" t="s">
        <v>38</v>
      </c>
      <c r="E2">
        <v>10</v>
      </c>
    </row>
    <row r="3" spans="1:5" x14ac:dyDescent="0.25">
      <c r="A3" t="s">
        <v>43</v>
      </c>
      <c r="B3">
        <v>1000</v>
      </c>
      <c r="D3" t="s">
        <v>45</v>
      </c>
      <c r="E3">
        <v>500</v>
      </c>
    </row>
    <row r="4" spans="1:5" x14ac:dyDescent="0.25">
      <c r="A4" s="1" t="s">
        <v>41</v>
      </c>
      <c r="B4" s="1">
        <f>B3/B2</f>
        <v>50</v>
      </c>
      <c r="D4" s="1" t="s">
        <v>41</v>
      </c>
      <c r="E4" s="1">
        <f>E3/E2</f>
        <v>50</v>
      </c>
    </row>
    <row r="6" spans="1:5" x14ac:dyDescent="0.25">
      <c r="A6" t="s">
        <v>5</v>
      </c>
      <c r="B6">
        <v>-100</v>
      </c>
      <c r="D6" t="s">
        <v>5</v>
      </c>
      <c r="E6">
        <v>-100</v>
      </c>
    </row>
    <row r="7" spans="1:5" x14ac:dyDescent="0.25">
      <c r="A7" t="s">
        <v>39</v>
      </c>
      <c r="B7">
        <v>0</v>
      </c>
      <c r="D7" t="s">
        <v>46</v>
      </c>
      <c r="E7">
        <v>20</v>
      </c>
    </row>
    <row r="8" spans="1:5" x14ac:dyDescent="0.25">
      <c r="A8" s="1" t="s">
        <v>7</v>
      </c>
      <c r="B8" s="1">
        <f>B6-B9</f>
        <v>-100</v>
      </c>
      <c r="D8" s="1" t="s">
        <v>7</v>
      </c>
      <c r="E8" s="1">
        <f>E6-E7</f>
        <v>-120</v>
      </c>
    </row>
    <row r="10" spans="1:5" x14ac:dyDescent="0.25">
      <c r="A10" s="1" t="s">
        <v>40</v>
      </c>
      <c r="B10" s="15">
        <f>B8/B2</f>
        <v>-5</v>
      </c>
      <c r="D10" s="1" t="s">
        <v>40</v>
      </c>
      <c r="E10" s="15">
        <f>E8/E2</f>
        <v>-12</v>
      </c>
    </row>
    <row r="11" spans="1:5" x14ac:dyDescent="0.25">
      <c r="A11" s="1" t="s">
        <v>53</v>
      </c>
      <c r="B11" s="3">
        <f>B8/B3</f>
        <v>-0.1</v>
      </c>
      <c r="D11" s="1" t="s">
        <v>53</v>
      </c>
      <c r="E11" s="3">
        <f>E8/E3</f>
        <v>-0.24</v>
      </c>
    </row>
    <row r="13" spans="1:5" x14ac:dyDescent="0.25">
      <c r="A13" s="16" t="s">
        <v>42</v>
      </c>
      <c r="D13" s="4" t="s">
        <v>94</v>
      </c>
    </row>
    <row r="14" spans="1:5" x14ac:dyDescent="0.25">
      <c r="D14" s="16" t="s">
        <v>125</v>
      </c>
    </row>
    <row r="15" spans="1:5" x14ac:dyDescent="0.25">
      <c r="D15" s="16" t="s">
        <v>126</v>
      </c>
    </row>
    <row r="16" spans="1:5" x14ac:dyDescent="0.25">
      <c r="D16" s="16" t="s">
        <v>127</v>
      </c>
    </row>
    <row r="17" spans="4:4" x14ac:dyDescent="0.25">
      <c r="D17" s="1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zoomScale="120" zoomScaleNormal="120" workbookViewId="0">
      <selection activeCell="L16" sqref="L16"/>
    </sheetView>
  </sheetViews>
  <sheetFormatPr defaultRowHeight="15" x14ac:dyDescent="0.25"/>
  <cols>
    <col min="1" max="1" width="17.5703125" bestFit="1" customWidth="1"/>
    <col min="4" max="4" width="22.42578125" bestFit="1" customWidth="1"/>
    <col min="5" max="5" width="5.5703125" bestFit="1" customWidth="1"/>
    <col min="6" max="6" width="13.28515625" bestFit="1" customWidth="1"/>
    <col min="7" max="7" width="6.28515625" bestFit="1" customWidth="1"/>
    <col min="9" max="9" width="17.5703125" bestFit="1" customWidth="1"/>
    <col min="12" max="12" width="22.42578125" bestFit="1" customWidth="1"/>
    <col min="14" max="14" width="13.28515625" bestFit="1" customWidth="1"/>
  </cols>
  <sheetData>
    <row r="1" spans="1:15" x14ac:dyDescent="0.25">
      <c r="A1" s="2" t="s">
        <v>54</v>
      </c>
      <c r="B1" s="2"/>
      <c r="C1" s="2"/>
      <c r="D1" s="2"/>
      <c r="I1" s="2" t="s">
        <v>55</v>
      </c>
      <c r="J1" s="2"/>
      <c r="K1" s="2"/>
      <c r="L1" s="2"/>
    </row>
    <row r="2" spans="1:15" x14ac:dyDescent="0.25">
      <c r="A2" s="2" t="s">
        <v>56</v>
      </c>
      <c r="B2" s="2"/>
      <c r="C2" s="2"/>
      <c r="D2" s="2" t="s">
        <v>57</v>
      </c>
      <c r="I2" s="2" t="s">
        <v>56</v>
      </c>
      <c r="J2" s="2"/>
      <c r="K2" s="2"/>
      <c r="L2" s="2" t="s">
        <v>57</v>
      </c>
    </row>
    <row r="3" spans="1:15" x14ac:dyDescent="0.25">
      <c r="A3" t="s">
        <v>58</v>
      </c>
      <c r="B3">
        <v>500</v>
      </c>
      <c r="D3" t="s">
        <v>14</v>
      </c>
      <c r="E3" s="18">
        <v>2000</v>
      </c>
      <c r="F3" t="s">
        <v>59</v>
      </c>
      <c r="G3">
        <v>1000</v>
      </c>
      <c r="I3" t="s">
        <v>58</v>
      </c>
      <c r="J3">
        <v>1000</v>
      </c>
      <c r="L3" t="s">
        <v>14</v>
      </c>
      <c r="M3" s="18">
        <v>2000</v>
      </c>
      <c r="N3" t="s">
        <v>59</v>
      </c>
      <c r="O3">
        <v>400</v>
      </c>
    </row>
    <row r="4" spans="1:15" x14ac:dyDescent="0.25">
      <c r="A4" t="s">
        <v>60</v>
      </c>
      <c r="B4">
        <v>400</v>
      </c>
      <c r="F4" t="s">
        <v>61</v>
      </c>
      <c r="G4">
        <v>1000</v>
      </c>
      <c r="I4" t="s">
        <v>60</v>
      </c>
      <c r="J4">
        <v>900</v>
      </c>
      <c r="N4" t="s">
        <v>61</v>
      </c>
      <c r="O4">
        <v>1600</v>
      </c>
    </row>
    <row r="5" spans="1:15" x14ac:dyDescent="0.25">
      <c r="A5" s="1" t="s">
        <v>7</v>
      </c>
      <c r="B5" s="1"/>
      <c r="F5" s="1" t="s">
        <v>62</v>
      </c>
      <c r="G5" s="1"/>
      <c r="I5" s="1" t="s">
        <v>7</v>
      </c>
      <c r="J5" s="1"/>
      <c r="N5" s="1" t="s">
        <v>62</v>
      </c>
      <c r="O5" s="1"/>
    </row>
    <row r="7" spans="1:15" x14ac:dyDescent="0.25">
      <c r="D7" s="2" t="s">
        <v>63</v>
      </c>
      <c r="G7" s="2" t="s">
        <v>64</v>
      </c>
      <c r="L7" s="2" t="s">
        <v>63</v>
      </c>
      <c r="O7" s="2" t="s">
        <v>64</v>
      </c>
    </row>
    <row r="8" spans="1:15" x14ac:dyDescent="0.25">
      <c r="D8" s="1" t="s">
        <v>65</v>
      </c>
      <c r="E8" s="3"/>
      <c r="L8" s="1" t="s">
        <v>65</v>
      </c>
      <c r="M8" s="3"/>
    </row>
    <row r="9" spans="1:15" x14ac:dyDescent="0.25">
      <c r="D9" s="1" t="s">
        <v>66</v>
      </c>
      <c r="E9" s="1"/>
      <c r="L9" s="1" t="s">
        <v>66</v>
      </c>
      <c r="M9" s="1"/>
    </row>
    <row r="10" spans="1:15" x14ac:dyDescent="0.25">
      <c r="D10" s="1" t="s">
        <v>67</v>
      </c>
      <c r="E10" s="19"/>
      <c r="G10" s="20"/>
      <c r="L10" s="1" t="s">
        <v>67</v>
      </c>
      <c r="M10" s="19"/>
      <c r="O10" s="20"/>
    </row>
    <row r="11" spans="1:15" x14ac:dyDescent="0.25">
      <c r="D11" s="1" t="s">
        <v>68</v>
      </c>
      <c r="E11" s="1"/>
      <c r="L11" s="1" t="s">
        <v>68</v>
      </c>
      <c r="M11" s="1"/>
    </row>
    <row r="12" spans="1:15" x14ac:dyDescent="0.25">
      <c r="D12" s="1" t="s">
        <v>69</v>
      </c>
      <c r="E12" s="3"/>
      <c r="G12" s="3"/>
      <c r="L12" s="1" t="s">
        <v>69</v>
      </c>
      <c r="M12" s="3"/>
      <c r="O12" s="3"/>
    </row>
    <row r="15" spans="1:15" x14ac:dyDescent="0.25">
      <c r="L15" s="24" t="s">
        <v>95</v>
      </c>
    </row>
    <row r="16" spans="1:15" x14ac:dyDescent="0.25">
      <c r="L16" s="24" t="s">
        <v>96</v>
      </c>
    </row>
    <row r="17" spans="12:12" x14ac:dyDescent="0.25">
      <c r="L17" s="16" t="s">
        <v>97</v>
      </c>
    </row>
    <row r="18" spans="12:12" x14ac:dyDescent="0.25">
      <c r="L18" s="16" t="s">
        <v>98</v>
      </c>
    </row>
    <row r="20" spans="12:12" x14ac:dyDescent="0.25">
      <c r="L20" s="16" t="s">
        <v>99</v>
      </c>
    </row>
    <row r="21" spans="12:12" x14ac:dyDescent="0.25">
      <c r="L21" s="16" t="s">
        <v>100</v>
      </c>
    </row>
    <row r="22" spans="12:12" x14ac:dyDescent="0.25">
      <c r="L22" s="16" t="s">
        <v>101</v>
      </c>
    </row>
    <row r="23" spans="12:12" x14ac:dyDescent="0.25">
      <c r="L23" s="16"/>
    </row>
    <row r="24" spans="12:12" x14ac:dyDescent="0.25">
      <c r="L24" s="16" t="s">
        <v>102</v>
      </c>
    </row>
    <row r="25" spans="12:12" x14ac:dyDescent="0.25">
      <c r="L25" s="16" t="s">
        <v>103</v>
      </c>
    </row>
    <row r="26" spans="12:12" x14ac:dyDescent="0.25">
      <c r="L26" s="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zoomScale="120" zoomScaleNormal="120" workbookViewId="0">
      <selection activeCell="U39" sqref="U39"/>
    </sheetView>
  </sheetViews>
  <sheetFormatPr defaultRowHeight="15" x14ac:dyDescent="0.25"/>
  <cols>
    <col min="1" max="1" width="53.42578125" customWidth="1"/>
  </cols>
  <sheetData>
    <row r="1" spans="1:7" x14ac:dyDescent="0.25">
      <c r="A1" s="2" t="s">
        <v>70</v>
      </c>
    </row>
    <row r="2" spans="1:7" x14ac:dyDescent="0.25">
      <c r="A2" s="21" t="s">
        <v>71</v>
      </c>
      <c r="B2" s="21" t="s">
        <v>72</v>
      </c>
      <c r="C2" s="21" t="s">
        <v>73</v>
      </c>
      <c r="D2" s="21" t="s">
        <v>74</v>
      </c>
      <c r="E2" s="21" t="s">
        <v>75</v>
      </c>
      <c r="F2" s="21" t="s">
        <v>76</v>
      </c>
      <c r="G2" s="21"/>
    </row>
    <row r="3" spans="1:7" x14ac:dyDescent="0.25">
      <c r="A3" t="s">
        <v>77</v>
      </c>
      <c r="B3">
        <v>2.1</v>
      </c>
      <c r="C3">
        <v>1.2</v>
      </c>
      <c r="D3">
        <v>1.5</v>
      </c>
      <c r="E3">
        <v>0.8</v>
      </c>
      <c r="F3">
        <v>1.6</v>
      </c>
      <c r="G3" s="21"/>
    </row>
    <row r="4" spans="1:7" x14ac:dyDescent="0.25">
      <c r="A4" t="s">
        <v>78</v>
      </c>
      <c r="B4">
        <v>5.3</v>
      </c>
      <c r="C4">
        <v>4.3</v>
      </c>
      <c r="D4">
        <v>5.0999999999999996</v>
      </c>
      <c r="E4">
        <v>1.8</v>
      </c>
      <c r="F4">
        <v>6.4</v>
      </c>
    </row>
    <row r="5" spans="1:7" x14ac:dyDescent="0.25">
      <c r="A5" t="s">
        <v>79</v>
      </c>
      <c r="B5">
        <v>44.6</v>
      </c>
      <c r="C5">
        <v>54.3</v>
      </c>
      <c r="D5">
        <v>6</v>
      </c>
      <c r="E5">
        <v>10.9</v>
      </c>
      <c r="F5">
        <v>52.9</v>
      </c>
    </row>
    <row r="6" spans="1:7" x14ac:dyDescent="0.25">
      <c r="A6" t="s">
        <v>80</v>
      </c>
      <c r="B6">
        <v>8.4</v>
      </c>
      <c r="C6">
        <v>3.2</v>
      </c>
      <c r="D6">
        <v>6.6</v>
      </c>
      <c r="E6">
        <v>3.1</v>
      </c>
      <c r="F6">
        <v>15</v>
      </c>
    </row>
    <row r="8" spans="1:7" x14ac:dyDescent="0.25">
      <c r="A8" s="16" t="s">
        <v>81</v>
      </c>
    </row>
    <row r="9" spans="1:7" x14ac:dyDescent="0.25">
      <c r="A9" s="16"/>
    </row>
    <row r="12" spans="1:7" x14ac:dyDescent="0.25">
      <c r="A12" s="21" t="s">
        <v>71</v>
      </c>
      <c r="B12" s="21" t="s">
        <v>72</v>
      </c>
      <c r="C12" s="21" t="s">
        <v>73</v>
      </c>
      <c r="D12" s="21" t="s">
        <v>74</v>
      </c>
      <c r="E12" s="21" t="s">
        <v>75</v>
      </c>
      <c r="F12" s="21" t="s">
        <v>76</v>
      </c>
    </row>
    <row r="13" spans="1:7" x14ac:dyDescent="0.25">
      <c r="A13" s="22" t="s">
        <v>82</v>
      </c>
      <c r="B13" s="23"/>
      <c r="C13" s="23"/>
      <c r="D13" s="23"/>
      <c r="E13" s="23"/>
      <c r="F13" s="23"/>
    </row>
    <row r="14" spans="1:7" x14ac:dyDescent="0.25">
      <c r="A14" s="22" t="s">
        <v>89</v>
      </c>
      <c r="B14" s="23"/>
      <c r="C14" s="23"/>
      <c r="D14" s="23"/>
      <c r="E14" s="23"/>
      <c r="F14" s="23"/>
    </row>
    <row r="15" spans="1:7" x14ac:dyDescent="0.25">
      <c r="A15" s="22" t="s">
        <v>83</v>
      </c>
      <c r="B15" s="23"/>
      <c r="C15" s="23"/>
      <c r="D15" s="23"/>
      <c r="E15" s="23"/>
      <c r="F15" s="23"/>
    </row>
    <row r="17" spans="1:6" x14ac:dyDescent="0.25">
      <c r="A17" s="22" t="s">
        <v>84</v>
      </c>
      <c r="B17" s="23"/>
      <c r="C17" s="23"/>
      <c r="D17" s="23"/>
      <c r="E17" s="23"/>
      <c r="F17" s="23"/>
    </row>
    <row r="18" spans="1:6" x14ac:dyDescent="0.25">
      <c r="A18" s="22" t="s">
        <v>85</v>
      </c>
      <c r="B18" s="23"/>
      <c r="C18" s="23"/>
      <c r="D18" s="23"/>
      <c r="E18" s="23"/>
      <c r="F18" s="23"/>
    </row>
    <row r="20" spans="1:6" x14ac:dyDescent="0.25">
      <c r="A20" s="16" t="s">
        <v>86</v>
      </c>
    </row>
    <row r="23" spans="1:6" x14ac:dyDescent="0.25">
      <c r="A23" s="16" t="s">
        <v>90</v>
      </c>
    </row>
    <row r="26" spans="1:6" x14ac:dyDescent="0.25">
      <c r="A26" s="16" t="s">
        <v>88</v>
      </c>
    </row>
    <row r="29" spans="1:6" x14ac:dyDescent="0.25">
      <c r="A29" s="16" t="s">
        <v>87</v>
      </c>
    </row>
    <row r="30" spans="1: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</vt:lpstr>
      <vt:lpstr>BS</vt:lpstr>
      <vt:lpstr>EPS and ROE w leverage</vt:lpstr>
      <vt:lpstr>negative EPS ROE</vt:lpstr>
      <vt:lpstr>DuPont ROA ROE</vt:lpstr>
      <vt:lpstr>Efficiency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Kamm, Kelly L</dc:creator>
  <cp:lastModifiedBy>Angati, Jahnavi</cp:lastModifiedBy>
  <dcterms:created xsi:type="dcterms:W3CDTF">2022-10-09T15:56:17Z</dcterms:created>
  <dcterms:modified xsi:type="dcterms:W3CDTF">2023-10-16T15:27:44Z</dcterms:modified>
</cp:coreProperties>
</file>