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54632\Downloads\"/>
    </mc:Choice>
  </mc:AlternateContent>
  <xr:revisionPtr revIDLastSave="0" documentId="13_ncr:1_{797636FF-4933-4C42-8939-FCD2EFF36A94}" xr6:coauthVersionLast="47" xr6:coauthVersionMax="47" xr10:uidLastSave="{00000000-0000-0000-0000-000000000000}"/>
  <bookViews>
    <workbookView xWindow="-120" yWindow="-120" windowWidth="29040" windowHeight="15840" tabRatio="714" activeTab="2" xr2:uid="{00000000-000D-0000-FFFF-FFFF00000000}"/>
  </bookViews>
  <sheets>
    <sheet name="Future Value" sheetId="9" r:id="rId1"/>
    <sheet name="Present Value" sheetId="10" r:id="rId2"/>
    <sheet name="PV of Lease vs. Buy" sheetId="11" r:id="rId3"/>
  </sheets>
  <definedNames>
    <definedName name="_Div1">#REF!</definedName>
    <definedName name="_Div2">#REF!</definedName>
    <definedName name="_Div3">#REF!</definedName>
    <definedName name="_Div4">#REF!</definedName>
    <definedName name="_Regression_Int">1</definedName>
    <definedName name="g_firm">#REF!</definedName>
    <definedName name="k">#REF!</definedName>
    <definedName name="k_eq">#REF!</definedName>
    <definedName name="Price4">#REF!</definedName>
    <definedName name="_xlnm.Print_Area">#REF!</definedName>
    <definedName name="Print_Area_MI">#REF!</definedName>
    <definedName name="rdebt">#REF!</definedName>
    <definedName name="tax_rate">#REF!</definedName>
    <definedName name="term_g">#REF!</definedName>
    <definedName name="WACC_5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" i="10" l="1"/>
  <c r="J16" i="10"/>
  <c r="I16" i="10"/>
  <c r="H16" i="10"/>
  <c r="G16" i="10"/>
  <c r="F16" i="10"/>
  <c r="E16" i="10"/>
  <c r="D16" i="10"/>
  <c r="C16" i="10"/>
  <c r="D15" i="11"/>
  <c r="C15" i="11"/>
  <c r="B15" i="11"/>
  <c r="B17" i="11"/>
  <c r="B16" i="10"/>
  <c r="K9" i="10"/>
  <c r="J9" i="10"/>
  <c r="I9" i="10"/>
  <c r="H9" i="10"/>
  <c r="G9" i="10"/>
  <c r="F9" i="10"/>
  <c r="E9" i="10"/>
  <c r="D9" i="10"/>
  <c r="C9" i="10"/>
  <c r="C11" i="9"/>
  <c r="D11" i="9"/>
  <c r="E11" i="9"/>
  <c r="F11" i="9"/>
  <c r="C9" i="9"/>
  <c r="D9" i="9"/>
  <c r="E9" i="9"/>
  <c r="F9" i="9"/>
  <c r="B9" i="11"/>
  <c r="C12" i="11"/>
  <c r="B12" i="11"/>
  <c r="B9" i="10"/>
</calcChain>
</file>

<file path=xl/sharedStrings.xml><?xml version="1.0" encoding="utf-8"?>
<sst xmlns="http://schemas.openxmlformats.org/spreadsheetml/2006/main" count="44" uniqueCount="33">
  <si>
    <t>Discount Rate</t>
  </si>
  <si>
    <t>Interest rate / discount rate</t>
  </si>
  <si>
    <t>FV</t>
  </si>
  <si>
    <t>make the interest rate absolute before copying right</t>
  </si>
  <si>
    <t xml:space="preserve"> Then insert a bar graph and change the interest rate to 12% and then 18%</t>
  </si>
  <si>
    <t xml:space="preserve"> You invest $162 today. What will be the value of your investment 4 years from now if the annual risk-free interest rate is 6%?</t>
  </si>
  <si>
    <t xml:space="preserve"> Then insert a bar graph and change the interest rate to 16% and 2%</t>
  </si>
  <si>
    <t xml:space="preserve"> An investment will pay $16,600 in 10 years. What is the present value of this investment today if the annual risk-free interest rate is 9%? (Already completed) </t>
  </si>
  <si>
    <t>Value</t>
  </si>
  <si>
    <t>Start in C9</t>
  </si>
  <si>
    <t xml:space="preserve"> At the company where you work you are deciding between buying cars for your executives or leasing.  Each car is $60,000 if purchased.</t>
  </si>
  <si>
    <t xml:space="preserve"> The lease is zero down, $12,000 per year to lease at the end of each of the next 3 years.  Also, at the end of the third year you purchase the car for $30,000. The finance rate is 5% per year.</t>
  </si>
  <si>
    <t>Directions</t>
  </si>
  <si>
    <t>Enter the lease payment in year 1</t>
  </si>
  <si>
    <t>Enter the lease payment in year 2</t>
  </si>
  <si>
    <t>Enter the sum of the lease payment in year 3 and the purchase price in year 3</t>
  </si>
  <si>
    <t>Sum the Present Values</t>
  </si>
  <si>
    <t>Sum the three parts, the PV or Year zero values from above</t>
  </si>
  <si>
    <t xml:space="preserve"> Should the company buy at $60,000 or lease?</t>
  </si>
  <si>
    <t xml:space="preserve"> Should the company buy at $60,000 or lease if the financing rate were 3%?</t>
  </si>
  <si>
    <t>B9*(1+interest rate)</t>
  </si>
  <si>
    <t>Value 2</t>
  </si>
  <si>
    <t xml:space="preserve">Interest rate / discount rate -2 </t>
  </si>
  <si>
    <t>The company should lease because its cheaper by about 1400 in PV terms</t>
  </si>
  <si>
    <t>The company should buy because its cheaper in PV terms by about 1400</t>
  </si>
  <si>
    <t>If you add 12,000, 12,000 and 42,000, it equals 66,000</t>
  </si>
  <si>
    <t>The lease costs 66,000 over three time periods</t>
  </si>
  <si>
    <t>The buy costs 60,000 up front</t>
  </si>
  <si>
    <t>So why at a interest rate of 5% do you lease?</t>
  </si>
  <si>
    <t>Because when you make the consume vs save decision, you are more likely to save the higher the interest rate is</t>
  </si>
  <si>
    <t>In this case, this means the company can take this extra money not spents on a 60,000 purchase and put it in cash and marketable securities and earn 5%</t>
  </si>
  <si>
    <t>Then next year at the end of the year1 , the company can take about 48,000 and keep it earning money in cash and marketable securities</t>
  </si>
  <si>
    <t>and 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</si>
</sst>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Courie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3" fontId="0" fillId="0" borderId="0" xfId="0" applyNumberFormat="1"/>
    <xf numFmtId="10" fontId="0" fillId="0" borderId="0" xfId="4" applyNumberFormat="1" applyFont="1"/>
    <xf numFmtId="2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0" fillId="2" borderId="0" xfId="0" applyNumberFormat="1" applyFill="1"/>
    <xf numFmtId="0" fontId="7" fillId="0" borderId="0" xfId="0" applyFont="1"/>
    <xf numFmtId="1" fontId="6" fillId="0" borderId="0" xfId="0" applyNumberFormat="1" applyFont="1" applyAlignment="1">
      <alignment horizontal="center"/>
    </xf>
    <xf numFmtId="0" fontId="8" fillId="0" borderId="0" xfId="0" applyFont="1" applyAlignment="1">
      <alignment horizontal="left" vertical="center" readingOrder="1"/>
    </xf>
    <xf numFmtId="3" fontId="0" fillId="0" borderId="0" xfId="0" applyNumberFormat="1" applyFill="1"/>
    <xf numFmtId="0" fontId="0" fillId="0" borderId="0" xfId="0" applyFill="1"/>
    <xf numFmtId="3" fontId="6" fillId="0" borderId="0" xfId="0" applyNumberFormat="1" applyFont="1" applyFill="1" applyAlignment="1">
      <alignment horizontal="center"/>
    </xf>
    <xf numFmtId="3" fontId="0" fillId="3" borderId="1" xfId="0" applyNumberFormat="1" applyFill="1" applyBorder="1"/>
    <xf numFmtId="3" fontId="0" fillId="0" borderId="1" xfId="0" applyNumberFormat="1" applyFill="1" applyBorder="1"/>
    <xf numFmtId="3" fontId="0" fillId="4" borderId="1" xfId="0" applyNumberFormat="1" applyFill="1" applyBorder="1"/>
    <xf numFmtId="3" fontId="0" fillId="5" borderId="0" xfId="0" applyNumberFormat="1" applyFill="1"/>
    <xf numFmtId="3" fontId="0" fillId="5" borderId="1" xfId="0" applyNumberFormat="1" applyFill="1" applyBorder="1"/>
    <xf numFmtId="3" fontId="9" fillId="0" borderId="0" xfId="0" applyNumberFormat="1" applyFont="1" applyFill="1"/>
    <xf numFmtId="43" fontId="9" fillId="0" borderId="0" xfId="5" applyFont="1"/>
    <xf numFmtId="10" fontId="0" fillId="0" borderId="0" xfId="0" applyNumberFormat="1"/>
    <xf numFmtId="43" fontId="0" fillId="0" borderId="0" xfId="0" applyNumberFormat="1"/>
  </cellXfs>
  <cellStyles count="6">
    <cellStyle name="Comma" xfId="5" builtinId="3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Percent" xfId="4" builtin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Power of Compounding: The FV of a Dollar Amount - 6%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'Future Value'!$A$9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'Future Value'!$B$8:$F$8</c:f>
              <c:numCache>
                <c:formatCode>#,##0</c:formatCode>
                <c:ptCount val="5"/>
                <c:pt idx="0" formatCode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'Future Value'!$B$9:$F$9</c:f>
              <c:numCache>
                <c:formatCode>#,##0</c:formatCode>
                <c:ptCount val="5"/>
                <c:pt idx="0" formatCode="_(* #,##0.00_);_(* \(#,##0.00\);_(* &quot;-&quot;??_);_(@_)">
                  <c:v>100000</c:v>
                </c:pt>
                <c:pt idx="1">
                  <c:v>106000</c:v>
                </c:pt>
                <c:pt idx="2">
                  <c:v>112360</c:v>
                </c:pt>
                <c:pt idx="3">
                  <c:v>119101.6</c:v>
                </c:pt>
                <c:pt idx="4">
                  <c:v>126247.69600000001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2-47B0-A9A6-19B2B22EA9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2734063"/>
        <c:axId val="1980797791"/>
      </c:barChart>
      <c:catAx>
        <c:axId val="18127340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97791"/>
        <c:crosses val="autoZero"/>
        <c:auto val="1"/>
        <c:lblAlgn val="ctr"/>
        <c:lblOffset val="100"/>
        <c:noMultiLvlLbl val="0"/>
      </c:catAx>
      <c:valAx>
        <c:axId val="198079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73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The Power of Compounding: The FV of a Dollar Amount - 18%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'Future Value'!$A$11</c:f>
              <c:strCache>
                <c:ptCount val="1"/>
                <c:pt idx="0">
                  <c:v>Value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'Future Value'!$B$10:$F$10</c:f>
              <c:numCache>
                <c:formatCode>#,##0</c:formatCode>
                <c:ptCount val="5"/>
                <c:pt idx="0" formatCode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'Future Value'!$B$11:$F$11</c:f>
              <c:numCache>
                <c:formatCode>_(* #,##0.00_);_(* \(#,##0.00\);_(* "-"??_);_(@_)</c:formatCode>
                <c:ptCount val="5"/>
                <c:pt idx="0">
                  <c:v>100000</c:v>
                </c:pt>
                <c:pt idx="1">
                  <c:v>118000</c:v>
                </c:pt>
                <c:pt idx="2">
                  <c:v>139240</c:v>
                </c:pt>
                <c:pt idx="3">
                  <c:v>164303.19999999998</c:v>
                </c:pt>
                <c:pt idx="4">
                  <c:v>193877.77599999998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2-4C1C-8705-559BA8D85C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8520815"/>
        <c:axId val="1980785311"/>
      </c:barChart>
      <c:catAx>
        <c:axId val="20785208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85311"/>
        <c:crosses val="autoZero"/>
        <c:auto val="1"/>
        <c:lblAlgn val="ctr"/>
        <c:lblOffset val="100"/>
        <c:noMultiLvlLbl val="0"/>
      </c:catAx>
      <c:valAx>
        <c:axId val="198078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52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Discounting a FV to the Present of a Sum to be paid or received - 9%</a:t>
            </a:r>
          </a:p>
        </c:rich>
      </c:tx>
      <c:layout>
        <c:manualLayout>
          <c:xMode val="edge"/>
          <c:yMode val="edge"/>
          <c:x val="0.1257637795275590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'Present Value'!$B$8:$L$8</c:f>
              <c:numCache>
                <c:formatCode>#,##0</c:formatCode>
                <c:ptCount val="11"/>
                <c:pt idx="0" formatCode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'Present Value'!$B$9:$L$9</c:f>
              <c:numCache>
                <c:formatCode>#,##0</c:formatCode>
                <c:ptCount val="11"/>
                <c:pt idx="0">
                  <c:v>42241.080689568887</c:v>
                </c:pt>
                <c:pt idx="1">
                  <c:v>46042.777951630087</c:v>
                </c:pt>
                <c:pt idx="2">
                  <c:v>50186.6279672768</c:v>
                </c:pt>
                <c:pt idx="3">
                  <c:v>54703.424484331714</c:v>
                </c:pt>
                <c:pt idx="4">
                  <c:v>59626.732687921576</c:v>
                </c:pt>
                <c:pt idx="5">
                  <c:v>64993.138629834524</c:v>
                </c:pt>
                <c:pt idx="6">
                  <c:v>70842.521106519634</c:v>
                </c:pt>
                <c:pt idx="7">
                  <c:v>77218.348006106404</c:v>
                </c:pt>
                <c:pt idx="8">
                  <c:v>84167.99932665599</c:v>
                </c:pt>
                <c:pt idx="9">
                  <c:v>91743.119266055044</c:v>
                </c:pt>
                <c:pt idx="10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5-4566-9A50-67716D5D17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8506191"/>
        <c:axId val="1980787711"/>
      </c:barChart>
      <c:catAx>
        <c:axId val="20785061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87711"/>
        <c:crosses val="autoZero"/>
        <c:auto val="1"/>
        <c:lblAlgn val="ctr"/>
        <c:lblOffset val="100"/>
        <c:noMultiLvlLbl val="0"/>
      </c:catAx>
      <c:valAx>
        <c:axId val="19807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5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Discounting a FV to the Present of a Sum to be paid or received - 16%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 Value'!$A$16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'Present Value'!$B$15:$L$15</c:f>
              <c:numCache>
                <c:formatCode>#,##0</c:formatCode>
                <c:ptCount val="11"/>
                <c:pt idx="0" formatCode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'Present Value'!$B$16:$L$16</c:f>
              <c:numCache>
                <c:formatCode>#,##0</c:formatCode>
                <c:ptCount val="11"/>
                <c:pt idx="0">
                  <c:v>24124.126605348003</c:v>
                </c:pt>
                <c:pt idx="1">
                  <c:v>26295.297999829327</c:v>
                </c:pt>
                <c:pt idx="2">
                  <c:v>30502.545679802017</c:v>
                </c:pt>
                <c:pt idx="3">
                  <c:v>35382.952988570338</c:v>
                </c:pt>
                <c:pt idx="4">
                  <c:v>41044.225466741591</c:v>
                </c:pt>
                <c:pt idx="5">
                  <c:v>47611.301541420245</c:v>
                </c:pt>
                <c:pt idx="6">
                  <c:v>55229.109788047484</c:v>
                </c:pt>
                <c:pt idx="7">
                  <c:v>64065.767354135074</c:v>
                </c:pt>
                <c:pt idx="8">
                  <c:v>74316.290130796682</c:v>
                </c:pt>
                <c:pt idx="9">
                  <c:v>86206.896551724145</c:v>
                </c:pt>
                <c:pt idx="10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5-4ABF-81C9-83ADF52F2C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3038607"/>
        <c:axId val="1980792991"/>
      </c:barChart>
      <c:catAx>
        <c:axId val="197303860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92991"/>
        <c:crosses val="autoZero"/>
        <c:auto val="1"/>
        <c:lblAlgn val="ctr"/>
        <c:lblOffset val="100"/>
        <c:noMultiLvlLbl val="0"/>
      </c:catAx>
      <c:valAx>
        <c:axId val="198079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03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355355</xdr:colOff>
      <xdr:row>12</xdr:row>
      <xdr:rowOff>57150</xdr:rowOff>
    </xdr:from>
    <xdr:to>
      <xdr:col>7</xdr:col>
      <xdr:colOff>245451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1BDB5A-2CC0-B6BA-79D4-3998E927E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18317</xdr:colOff>
      <xdr:row>12</xdr:row>
      <xdr:rowOff>49823</xdr:rowOff>
    </xdr:from>
    <xdr:to>
      <xdr:col>15</xdr:col>
      <xdr:colOff>333375</xdr:colOff>
      <xdr:row>26</xdr:row>
      <xdr:rowOff>126023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23A059-123C-02EC-2E62-8CB3435EB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307731</xdr:colOff>
      <xdr:row>1</xdr:row>
      <xdr:rowOff>174381</xdr:rowOff>
    </xdr:from>
    <xdr:to>
      <xdr:col>20</xdr:col>
      <xdr:colOff>14654</xdr:colOff>
      <xdr:row>16</xdr:row>
      <xdr:rowOff>52754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04D5FE-FB7D-B07A-39CE-7984C5F1F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289414</xdr:colOff>
      <xdr:row>16</xdr:row>
      <xdr:rowOff>174381</xdr:rowOff>
    </xdr:from>
    <xdr:to>
      <xdr:col>19</xdr:col>
      <xdr:colOff>604472</xdr:colOff>
      <xdr:row>31</xdr:row>
      <xdr:rowOff>60081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AF6FAA-2383-E36C-91C0-EF27C5D04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11"/>
  <sheetViews>
    <sheetView zoomScale="130" zoomScaleNormal="130" workbookViewId="0">
      <selection activeCell="Q15" sqref="Q15"/>
    </sheetView>
  </sheetViews>
  <sheetFormatPr defaultRowHeight="15" x14ac:dyDescent="0.25"/>
  <cols>
    <col min="1" max="1" width="27.85546875" customWidth="1"/>
    <col min="2" max="2" width="12.28515625" bestFit="1" customWidth="1"/>
    <col min="3" max="6" width="12.140625" bestFit="1" customWidth="1"/>
  </cols>
  <sheetData>
    <row r="1" spans="1:8" ht="15.75" x14ac:dyDescent="0.25">
      <c r="A1" s="11" t="s">
        <v>5</v>
      </c>
    </row>
    <row r="2" spans="1:8" x14ac:dyDescent="0.25">
      <c r="A2" s="9" t="s">
        <v>4</v>
      </c>
    </row>
    <row r="3" spans="1:8" x14ac:dyDescent="0.25">
      <c r="A3" s="9"/>
    </row>
    <row r="4" spans="1:8" x14ac:dyDescent="0.25">
      <c r="A4" s="1" t="s">
        <v>0</v>
      </c>
    </row>
    <row r="5" spans="1:8" x14ac:dyDescent="0.25">
      <c r="A5" t="s">
        <v>1</v>
      </c>
      <c r="B5" s="5">
        <v>0.06</v>
      </c>
    </row>
    <row r="6" spans="1:8" x14ac:dyDescent="0.25">
      <c r="A6" t="s">
        <v>22</v>
      </c>
      <c r="B6" s="22">
        <v>0.18</v>
      </c>
    </row>
    <row r="7" spans="1:8" x14ac:dyDescent="0.25">
      <c r="C7" s="6" t="s">
        <v>2</v>
      </c>
    </row>
    <row r="8" spans="1:8" x14ac:dyDescent="0.25">
      <c r="A8" s="3"/>
      <c r="B8" s="10">
        <v>0</v>
      </c>
      <c r="C8" s="7">
        <v>1</v>
      </c>
      <c r="D8" s="7">
        <v>2</v>
      </c>
      <c r="E8" s="7">
        <v>3</v>
      </c>
      <c r="F8" s="7">
        <v>4</v>
      </c>
      <c r="G8" s="4"/>
      <c r="H8" t="s">
        <v>9</v>
      </c>
    </row>
    <row r="9" spans="1:8" x14ac:dyDescent="0.25">
      <c r="A9" s="2" t="s">
        <v>8</v>
      </c>
      <c r="B9" s="21">
        <v>100000</v>
      </c>
      <c r="C9" s="18">
        <f>B9*(1+$B$5)</f>
        <v>106000</v>
      </c>
      <c r="D9" s="18">
        <f t="shared" ref="D9:F9" si="0">C9*(1+$B$5)</f>
        <v>112360</v>
      </c>
      <c r="E9" s="18">
        <f t="shared" si="0"/>
        <v>119101.6</v>
      </c>
      <c r="F9" s="18">
        <f t="shared" si="0"/>
        <v>126247.69600000001</v>
      </c>
      <c r="H9" t="s">
        <v>20</v>
      </c>
    </row>
    <row r="10" spans="1:8" x14ac:dyDescent="0.25">
      <c r="A10" s="2"/>
      <c r="B10" s="10">
        <v>0</v>
      </c>
      <c r="C10" s="7">
        <v>1</v>
      </c>
      <c r="D10" s="7">
        <v>2</v>
      </c>
      <c r="E10" s="7">
        <v>3</v>
      </c>
      <c r="F10" s="7">
        <v>4</v>
      </c>
    </row>
    <row r="11" spans="1:8" x14ac:dyDescent="0.25">
      <c r="A11" s="2" t="s">
        <v>21</v>
      </c>
      <c r="B11" s="21">
        <v>100000</v>
      </c>
      <c r="C11" s="23">
        <f>B11*(1+$B$6)</f>
        <v>118000</v>
      </c>
      <c r="D11" s="23">
        <f t="shared" ref="D11:F11" si="1">C11*(1+$B$6)</f>
        <v>139240</v>
      </c>
      <c r="E11" s="23">
        <f t="shared" si="1"/>
        <v>164303.19999999998</v>
      </c>
      <c r="F11" s="23">
        <f t="shared" si="1"/>
        <v>193877.77599999998</v>
      </c>
      <c r="H11" t="s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L16"/>
  <sheetViews>
    <sheetView topLeftCell="A4" zoomScale="130" zoomScaleNormal="130" workbookViewId="0">
      <selection activeCell="G23" sqref="G23"/>
    </sheetView>
  </sheetViews>
  <sheetFormatPr defaultRowHeight="15" x14ac:dyDescent="0.25"/>
  <cols>
    <col min="1" max="1" width="25.42578125" customWidth="1"/>
  </cols>
  <sheetData>
    <row r="1" spans="1:12" ht="15.75" x14ac:dyDescent="0.25">
      <c r="A1" s="11" t="s">
        <v>7</v>
      </c>
    </row>
    <row r="2" spans="1:12" x14ac:dyDescent="0.25">
      <c r="A2" s="9" t="s">
        <v>6</v>
      </c>
    </row>
    <row r="3" spans="1:12" ht="15.75" x14ac:dyDescent="0.25">
      <c r="A3" s="11"/>
    </row>
    <row r="4" spans="1:12" x14ac:dyDescent="0.25">
      <c r="A4" s="1" t="s">
        <v>0</v>
      </c>
    </row>
    <row r="5" spans="1:12" x14ac:dyDescent="0.25">
      <c r="A5" t="s">
        <v>1</v>
      </c>
      <c r="B5" s="5">
        <v>0.09</v>
      </c>
    </row>
    <row r="7" spans="1:12" x14ac:dyDescent="0.25">
      <c r="C7" s="6"/>
    </row>
    <row r="8" spans="1:12" x14ac:dyDescent="0.25">
      <c r="A8" s="3"/>
      <c r="B8" s="10">
        <v>0</v>
      </c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</row>
    <row r="9" spans="1:12" x14ac:dyDescent="0.25">
      <c r="A9" s="2" t="s">
        <v>8</v>
      </c>
      <c r="B9" s="8">
        <f>C9/((1+$B$5)^(C8-B8))</f>
        <v>42241.080689568887</v>
      </c>
      <c r="C9" s="12">
        <f>D9/((1+$B$5)^1)</f>
        <v>46042.777951630087</v>
      </c>
      <c r="D9" s="12">
        <f t="shared" ref="D9:K9" si="0">E9/((1+$B$5)^1)</f>
        <v>50186.6279672768</v>
      </c>
      <c r="E9" s="12">
        <f t="shared" si="0"/>
        <v>54703.424484331714</v>
      </c>
      <c r="F9" s="12">
        <f t="shared" si="0"/>
        <v>59626.732687921576</v>
      </c>
      <c r="G9" s="12">
        <f t="shared" si="0"/>
        <v>64993.138629834524</v>
      </c>
      <c r="H9" s="12">
        <f t="shared" si="0"/>
        <v>70842.521106519634</v>
      </c>
      <c r="I9" s="12">
        <f t="shared" si="0"/>
        <v>77218.348006106404</v>
      </c>
      <c r="J9" s="12">
        <f t="shared" si="0"/>
        <v>84167.99932665599</v>
      </c>
      <c r="K9" s="12">
        <f t="shared" si="0"/>
        <v>91743.119266055044</v>
      </c>
      <c r="L9" s="20">
        <v>100000</v>
      </c>
    </row>
    <row r="11" spans="1:12" x14ac:dyDescent="0.25">
      <c r="A11" s="1" t="s">
        <v>0</v>
      </c>
    </row>
    <row r="12" spans="1:12" x14ac:dyDescent="0.25">
      <c r="A12" t="s">
        <v>1</v>
      </c>
      <c r="B12" s="5">
        <v>0.16</v>
      </c>
    </row>
    <row r="14" spans="1:12" x14ac:dyDescent="0.25">
      <c r="C14" s="6"/>
    </row>
    <row r="15" spans="1:12" x14ac:dyDescent="0.25">
      <c r="A15" s="3"/>
      <c r="B15" s="10">
        <v>0</v>
      </c>
      <c r="C15" s="7">
        <v>1</v>
      </c>
      <c r="D15" s="7">
        <v>2</v>
      </c>
      <c r="E15" s="7">
        <v>3</v>
      </c>
      <c r="F15" s="7">
        <v>4</v>
      </c>
      <c r="G15" s="7">
        <v>5</v>
      </c>
      <c r="H15" s="7">
        <v>6</v>
      </c>
      <c r="I15" s="7">
        <v>7</v>
      </c>
      <c r="J15" s="7">
        <v>8</v>
      </c>
      <c r="K15" s="7">
        <v>9</v>
      </c>
      <c r="L15" s="7">
        <v>10</v>
      </c>
    </row>
    <row r="16" spans="1:12" x14ac:dyDescent="0.25">
      <c r="A16" s="2" t="s">
        <v>8</v>
      </c>
      <c r="B16" s="8">
        <f>C16/((1+$B$5)^(C15-B15))</f>
        <v>24124.126605348003</v>
      </c>
      <c r="C16" s="12">
        <f>D16/((1+$B$12)^1)</f>
        <v>26295.297999829327</v>
      </c>
      <c r="D16" s="12">
        <f t="shared" ref="D16:K16" si="1">E16/((1+$B$12)^1)</f>
        <v>30502.545679802017</v>
      </c>
      <c r="E16" s="12">
        <f t="shared" si="1"/>
        <v>35382.952988570338</v>
      </c>
      <c r="F16" s="12">
        <f t="shared" si="1"/>
        <v>41044.225466741591</v>
      </c>
      <c r="G16" s="12">
        <f t="shared" si="1"/>
        <v>47611.301541420245</v>
      </c>
      <c r="H16" s="12">
        <f t="shared" si="1"/>
        <v>55229.109788047484</v>
      </c>
      <c r="I16" s="12">
        <f t="shared" si="1"/>
        <v>64065.767354135074</v>
      </c>
      <c r="J16" s="12">
        <f t="shared" si="1"/>
        <v>74316.290130796682</v>
      </c>
      <c r="K16" s="12">
        <f t="shared" si="1"/>
        <v>86206.896551724145</v>
      </c>
      <c r="L16" s="20">
        <v>100000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H31"/>
  <sheetViews>
    <sheetView tabSelected="1" topLeftCell="A6" zoomScale="140" zoomScaleNormal="140" workbookViewId="0">
      <selection activeCell="A32" sqref="A32"/>
    </sheetView>
  </sheetViews>
  <sheetFormatPr defaultRowHeight="15" x14ac:dyDescent="0.25"/>
  <cols>
    <col min="1" max="1" width="25.28515625" customWidth="1"/>
  </cols>
  <sheetData>
    <row r="1" spans="1:8" ht="15.75" x14ac:dyDescent="0.25">
      <c r="A1" s="11" t="s">
        <v>10</v>
      </c>
    </row>
    <row r="2" spans="1:8" x14ac:dyDescent="0.25">
      <c r="A2" s="9" t="s">
        <v>11</v>
      </c>
    </row>
    <row r="3" spans="1:8" x14ac:dyDescent="0.25">
      <c r="A3" s="9"/>
    </row>
    <row r="4" spans="1:8" x14ac:dyDescent="0.25">
      <c r="A4" s="1" t="s">
        <v>0</v>
      </c>
    </row>
    <row r="5" spans="1:8" x14ac:dyDescent="0.25">
      <c r="A5" t="s">
        <v>1</v>
      </c>
      <c r="B5" s="5">
        <v>0.05</v>
      </c>
    </row>
    <row r="7" spans="1:8" x14ac:dyDescent="0.25">
      <c r="C7" s="6"/>
      <c r="D7" s="13"/>
      <c r="E7" s="13"/>
      <c r="H7" t="s">
        <v>12</v>
      </c>
    </row>
    <row r="8" spans="1:8" x14ac:dyDescent="0.25">
      <c r="A8" s="3"/>
      <c r="B8" s="10">
        <v>0</v>
      </c>
      <c r="C8" s="7">
        <v>1</v>
      </c>
      <c r="D8" s="14"/>
      <c r="E8" s="14"/>
    </row>
    <row r="9" spans="1:8" x14ac:dyDescent="0.25">
      <c r="A9" s="2" t="s">
        <v>8</v>
      </c>
      <c r="B9" s="16">
        <f>C9/((1+$B$5)^(C8-B8))</f>
        <v>11428.571428571428</v>
      </c>
      <c r="C9" s="19">
        <v>12000</v>
      </c>
      <c r="D9" s="12"/>
      <c r="E9" s="12"/>
      <c r="F9" s="12"/>
      <c r="G9" s="12"/>
      <c r="H9" t="s">
        <v>13</v>
      </c>
    </row>
    <row r="11" spans="1:8" x14ac:dyDescent="0.25">
      <c r="A11" s="3"/>
      <c r="B11" s="10">
        <v>0</v>
      </c>
      <c r="C11" s="7">
        <v>1</v>
      </c>
      <c r="D11" s="7">
        <v>2</v>
      </c>
    </row>
    <row r="12" spans="1:8" x14ac:dyDescent="0.25">
      <c r="A12" s="2" t="s">
        <v>8</v>
      </c>
      <c r="B12" s="16">
        <f>C12/((1+$B$5)^(C11-B11))</f>
        <v>10884.353741496598</v>
      </c>
      <c r="C12" s="16">
        <f t="shared" ref="C12" si="0">D12/((1+$B$5)^(D11-C11))</f>
        <v>11428.571428571428</v>
      </c>
      <c r="D12" s="19">
        <v>12000</v>
      </c>
      <c r="H12" t="s">
        <v>14</v>
      </c>
    </row>
    <row r="14" spans="1:8" x14ac:dyDescent="0.25">
      <c r="A14" s="3"/>
      <c r="B14" s="10">
        <v>0</v>
      </c>
      <c r="C14" s="7">
        <v>1</v>
      </c>
      <c r="D14" s="7">
        <v>2</v>
      </c>
      <c r="E14" s="7">
        <v>3</v>
      </c>
    </row>
    <row r="15" spans="1:8" x14ac:dyDescent="0.25">
      <c r="A15" s="2" t="s">
        <v>8</v>
      </c>
      <c r="B15" s="16">
        <f>C15/((1+$B$5)^(C14-B14))</f>
        <v>36281.17913832199</v>
      </c>
      <c r="C15" s="15">
        <f t="shared" ref="C15:D15" si="1">D15/((1+$B$5)^(D14-C14))</f>
        <v>38095.238095238092</v>
      </c>
      <c r="D15" s="15">
        <f t="shared" si="1"/>
        <v>40000</v>
      </c>
      <c r="E15" s="19">
        <v>42000</v>
      </c>
      <c r="H15" t="s">
        <v>15</v>
      </c>
    </row>
    <row r="17" spans="1:8" x14ac:dyDescent="0.25">
      <c r="A17" t="s">
        <v>16</v>
      </c>
      <c r="B17" s="17">
        <f>SUM(B9,B12,B15)</f>
        <v>58594.104308390015</v>
      </c>
      <c r="H17" t="s">
        <v>17</v>
      </c>
    </row>
    <row r="19" spans="1:8" x14ac:dyDescent="0.25">
      <c r="A19" s="9" t="s">
        <v>18</v>
      </c>
    </row>
    <row r="20" spans="1:8" x14ac:dyDescent="0.25">
      <c r="A20" t="s">
        <v>23</v>
      </c>
    </row>
    <row r="21" spans="1:8" x14ac:dyDescent="0.25">
      <c r="A21" s="9" t="s">
        <v>19</v>
      </c>
    </row>
    <row r="22" spans="1:8" x14ac:dyDescent="0.25">
      <c r="A22" t="s">
        <v>24</v>
      </c>
    </row>
    <row r="24" spans="1:8" x14ac:dyDescent="0.25">
      <c r="A24" t="s">
        <v>25</v>
      </c>
    </row>
    <row r="25" spans="1:8" x14ac:dyDescent="0.25">
      <c r="A25" t="s">
        <v>26</v>
      </c>
    </row>
    <row r="26" spans="1:8" x14ac:dyDescent="0.25">
      <c r="A26" t="s">
        <v>27</v>
      </c>
    </row>
    <row r="27" spans="1:8" x14ac:dyDescent="0.25">
      <c r="A27" t="s">
        <v>28</v>
      </c>
    </row>
    <row r="28" spans="1:8" x14ac:dyDescent="0.25">
      <c r="A28" t="s">
        <v>29</v>
      </c>
    </row>
    <row r="29" spans="1:8" x14ac:dyDescent="0.25">
      <c r="A29" t="s">
        <v>30</v>
      </c>
    </row>
    <row r="30" spans="1:8" x14ac:dyDescent="0.25">
      <c r="A30" t="s">
        <v>31</v>
      </c>
    </row>
    <row r="31" spans="1:8" x14ac:dyDescent="0.25">
      <c r="A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Future Value</vt:lpstr>
      <vt:lpstr>Present Value</vt:lpstr>
      <vt:lpstr>PV of Lease vs. Buy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Angati, Jahnavi</cp:lastModifiedBy>
  <cp:lastPrinted>2019-03-13T20:14:37Z</cp:lastPrinted>
  <dcterms:created xsi:type="dcterms:W3CDTF">2012-01-16T17:23:51Z</dcterms:created>
  <dcterms:modified xsi:type="dcterms:W3CDTF">2023-10-23T15:09:33Z</dcterms:modified>
</cp:coreProperties>
</file>